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80" windowWidth="23250" windowHeight="11160" tabRatio="639"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D997" i="19" l="1"/>
  <c r="A997" i="19"/>
  <c r="AD988" i="19"/>
  <c r="A988" i="19"/>
  <c r="AD977" i="19"/>
  <c r="A977" i="19"/>
  <c r="AD966" i="19"/>
  <c r="A966" i="19"/>
  <c r="AD955" i="19"/>
  <c r="A955" i="19"/>
  <c r="AD944" i="19"/>
  <c r="A944" i="19"/>
  <c r="AQ1127" i="19"/>
  <c r="AJ1127" i="19"/>
  <c r="AS1127" i="19"/>
  <c r="AU1127" i="19"/>
  <c r="AV1127" i="19"/>
  <c r="AQ1128" i="19"/>
  <c r="AJ1128" i="19"/>
  <c r="AS1128" i="19"/>
  <c r="AU1128" i="19"/>
  <c r="AV1128" i="19"/>
  <c r="AQ1129" i="19"/>
  <c r="AJ1129" i="19"/>
  <c r="AS1129" i="19"/>
  <c r="AU1129" i="19"/>
  <c r="AV1129" i="19"/>
  <c r="AQ1130" i="19"/>
  <c r="AJ1130" i="19"/>
  <c r="AS1130" i="19"/>
  <c r="AU1130" i="19"/>
  <c r="AV1130" i="19"/>
  <c r="AQ1131" i="19"/>
  <c r="AJ1131" i="19"/>
  <c r="AS1131" i="19"/>
  <c r="AU1131" i="19"/>
  <c r="AV1131" i="19"/>
  <c r="AQ1132" i="19"/>
  <c r="AJ1132" i="19"/>
  <c r="AS1132" i="19"/>
  <c r="AU1132" i="19"/>
  <c r="AV1132" i="19"/>
  <c r="AQ1133" i="19"/>
  <c r="AJ1133" i="19"/>
  <c r="AS1133" i="19"/>
  <c r="AU1133" i="19"/>
  <c r="AV1133" i="19"/>
  <c r="AQ1134" i="19"/>
  <c r="AJ1134" i="19"/>
  <c r="AS1134" i="19"/>
  <c r="AU1134" i="19"/>
  <c r="AV1134" i="19"/>
  <c r="AQ1135" i="19"/>
  <c r="AJ1135" i="19"/>
  <c r="AS1135" i="19"/>
  <c r="AU1135" i="19"/>
  <c r="AV1135" i="19"/>
  <c r="AQ1136" i="19"/>
  <c r="AJ1136" i="19"/>
  <c r="AS1136" i="19"/>
  <c r="AU1136" i="19"/>
  <c r="AV1136" i="19"/>
  <c r="AQ1137" i="19"/>
  <c r="AJ1137" i="19"/>
  <c r="AS1137" i="19"/>
  <c r="AU1137" i="19"/>
  <c r="AV1137" i="19"/>
  <c r="AQ1138" i="19"/>
  <c r="AJ1138" i="19"/>
  <c r="AS1138" i="19"/>
  <c r="AU1138" i="19"/>
  <c r="AV1138" i="19"/>
  <c r="AQ1139" i="19"/>
  <c r="AJ1139" i="19"/>
  <c r="AS1139" i="19"/>
  <c r="AU1139" i="19"/>
  <c r="AV1139" i="19"/>
  <c r="AQ1140" i="19"/>
  <c r="AJ1140" i="19"/>
  <c r="AS1140" i="19"/>
  <c r="AU1140" i="19"/>
  <c r="AV1140" i="19"/>
  <c r="AQ1141" i="19"/>
  <c r="AJ1141" i="19"/>
  <c r="AS1141" i="19"/>
  <c r="AU1141" i="19"/>
  <c r="AV1141" i="19"/>
  <c r="AQ1142" i="19"/>
  <c r="AJ1142" i="19"/>
  <c r="AS1142" i="19"/>
  <c r="AU1142" i="19"/>
  <c r="AV1142" i="19"/>
  <c r="AQ1143" i="19"/>
  <c r="AJ1143" i="19"/>
  <c r="AS1143" i="19"/>
  <c r="AU1143" i="19"/>
  <c r="AV1143" i="19"/>
  <c r="AQ1145" i="19"/>
  <c r="AJ1145" i="19"/>
  <c r="AS1145" i="19"/>
  <c r="AU1145" i="19"/>
  <c r="AV1145" i="19"/>
  <c r="AQ1146" i="19"/>
  <c r="AJ1146" i="19"/>
  <c r="AS1146" i="19"/>
  <c r="AU1146" i="19"/>
  <c r="AV1146" i="19"/>
  <c r="AQ1147" i="19"/>
  <c r="AJ1147" i="19"/>
  <c r="AS1147" i="19"/>
  <c r="AU1147" i="19"/>
  <c r="AV1147" i="19"/>
  <c r="AQ1148" i="19"/>
  <c r="AJ1148" i="19"/>
  <c r="AS1148" i="19"/>
  <c r="AU1148" i="19"/>
  <c r="AV1148" i="19"/>
  <c r="AQ1149" i="19"/>
  <c r="AJ1149" i="19"/>
  <c r="AS1149" i="19"/>
  <c r="AU1149" i="19"/>
  <c r="AV1149" i="19"/>
  <c r="AQ1150" i="19"/>
  <c r="AJ1150" i="19"/>
  <c r="AS1150" i="19"/>
  <c r="AU1150" i="19"/>
  <c r="AV1150" i="19"/>
  <c r="AQ1151" i="19"/>
  <c r="AJ1151" i="19"/>
  <c r="AS1151" i="19"/>
  <c r="AU1151" i="19"/>
  <c r="AV1151" i="19"/>
  <c r="AQ1152" i="19"/>
  <c r="AJ1152" i="19"/>
  <c r="AS1152" i="19"/>
  <c r="AU1152" i="19"/>
  <c r="AV1152" i="19"/>
  <c r="AQ1153" i="19"/>
  <c r="AJ1153" i="19"/>
  <c r="AS1153" i="19"/>
  <c r="AU1153" i="19"/>
  <c r="AV1153" i="19"/>
  <c r="AQ1154" i="19"/>
  <c r="AJ1154" i="19"/>
  <c r="AS1154" i="19"/>
  <c r="AU1154" i="19"/>
  <c r="AV1154" i="19"/>
  <c r="AQ1155" i="19"/>
  <c r="AJ1155" i="19"/>
  <c r="AS1155" i="19"/>
  <c r="AU1155" i="19"/>
  <c r="AV1155" i="19"/>
  <c r="AQ1156" i="19"/>
  <c r="AJ1156" i="19"/>
  <c r="AS1156" i="19"/>
  <c r="AU1156" i="19"/>
  <c r="AV1156" i="19"/>
  <c r="AQ1157" i="19"/>
  <c r="AJ1157" i="19"/>
  <c r="AS1157" i="19"/>
  <c r="AU1157" i="19"/>
  <c r="AV1157" i="19"/>
  <c r="AQ1158" i="19"/>
  <c r="AJ1158" i="19"/>
  <c r="AS1158" i="19"/>
  <c r="AU1158" i="19"/>
  <c r="AV1158" i="19"/>
  <c r="AQ1159" i="19"/>
  <c r="AJ1159" i="19"/>
  <c r="AS1159" i="19"/>
  <c r="AU1159" i="19"/>
  <c r="AV1159" i="19"/>
  <c r="AQ1160" i="19"/>
  <c r="AJ1160" i="19"/>
  <c r="AS1160" i="19"/>
  <c r="AU1160" i="19"/>
  <c r="AV1160" i="19"/>
  <c r="AQ1161" i="19"/>
  <c r="AJ1161" i="19"/>
  <c r="AS1161" i="19"/>
  <c r="AU1161" i="19"/>
  <c r="AV1161" i="19"/>
  <c r="AX1161" i="19"/>
  <c r="AW1161" i="19"/>
  <c r="AO1007" i="19"/>
  <c r="AP1007" i="19"/>
  <c r="AQ1007" i="19"/>
  <c r="AJ1007" i="19"/>
  <c r="AS1007" i="19"/>
  <c r="AU1007" i="19"/>
  <c r="AV1007" i="19"/>
  <c r="AO1008" i="19"/>
  <c r="AP1008" i="19"/>
  <c r="AQ1008" i="19"/>
  <c r="AJ1008" i="19"/>
  <c r="AS1008" i="19"/>
  <c r="AU1008" i="19"/>
  <c r="AV1008" i="19"/>
  <c r="AO1009" i="19"/>
  <c r="AP1009" i="19"/>
  <c r="AQ1009" i="19"/>
  <c r="AJ1009" i="19"/>
  <c r="AS1009" i="19"/>
  <c r="AU1009" i="19"/>
  <c r="AV1009" i="19"/>
  <c r="AO1010" i="19"/>
  <c r="AP1010" i="19"/>
  <c r="AQ1010" i="19"/>
  <c r="AJ1010" i="19"/>
  <c r="AS1010" i="19"/>
  <c r="AU1010" i="19"/>
  <c r="AV1010" i="19"/>
  <c r="AO1011" i="19"/>
  <c r="AP1011" i="19"/>
  <c r="AQ1011" i="19"/>
  <c r="AJ1011" i="19"/>
  <c r="AS1011" i="19"/>
  <c r="AU1011" i="19"/>
  <c r="AV1011" i="19"/>
  <c r="AO1012" i="19"/>
  <c r="AP1012" i="19"/>
  <c r="AQ1012" i="19"/>
  <c r="AJ1012" i="19"/>
  <c r="AS1012" i="19"/>
  <c r="AU1012" i="19"/>
  <c r="AV1012" i="19"/>
  <c r="AO1013" i="19"/>
  <c r="AP1013" i="19"/>
  <c r="AQ1013" i="19"/>
  <c r="AJ1013" i="19"/>
  <c r="AS1013" i="19"/>
  <c r="AU1013" i="19"/>
  <c r="AV1013" i="19"/>
  <c r="AO1014" i="19"/>
  <c r="AP1014" i="19"/>
  <c r="AQ1014" i="19"/>
  <c r="AJ1014" i="19"/>
  <c r="AS1014" i="19"/>
  <c r="AU1014" i="19"/>
  <c r="AV1014" i="19"/>
  <c r="AO1015" i="19"/>
  <c r="AP1015" i="19"/>
  <c r="AQ1015" i="19"/>
  <c r="AJ1015" i="19"/>
  <c r="AS1015" i="19"/>
  <c r="AU1015" i="19"/>
  <c r="AV1015" i="19"/>
  <c r="AO1016" i="19"/>
  <c r="AP1016" i="19"/>
  <c r="AQ1016" i="19"/>
  <c r="AJ1016" i="19"/>
  <c r="AS1016" i="19"/>
  <c r="AU1016" i="19"/>
  <c r="AV1016" i="19"/>
  <c r="AO1017" i="19"/>
  <c r="AP1017" i="19"/>
  <c r="AQ1017" i="19"/>
  <c r="AJ1017" i="19"/>
  <c r="AS1017" i="19"/>
  <c r="AU1017" i="19"/>
  <c r="AV1017" i="19"/>
  <c r="AO1019" i="19"/>
  <c r="AP1019" i="19"/>
  <c r="AQ1019" i="19"/>
  <c r="AJ1019" i="19"/>
  <c r="AS1019" i="19"/>
  <c r="AU1019" i="19"/>
  <c r="AV1019" i="19"/>
  <c r="AO1020" i="19"/>
  <c r="AP1020" i="19"/>
  <c r="AQ1020" i="19"/>
  <c r="AJ1020" i="19"/>
  <c r="AS1020" i="19"/>
  <c r="AU1020" i="19"/>
  <c r="AV1020" i="19"/>
  <c r="AO1021" i="19"/>
  <c r="AP1021" i="19"/>
  <c r="AQ1021" i="19"/>
  <c r="AJ1021" i="19"/>
  <c r="AS1021" i="19"/>
  <c r="AU1021" i="19"/>
  <c r="AV1021" i="19"/>
  <c r="AO1022" i="19"/>
  <c r="AP1022" i="19"/>
  <c r="AQ1022" i="19"/>
  <c r="AJ1022" i="19"/>
  <c r="AS1022" i="19"/>
  <c r="AU1022" i="19"/>
  <c r="AV1022" i="19"/>
  <c r="AO1023" i="19"/>
  <c r="AP1023" i="19"/>
  <c r="AQ1023" i="19"/>
  <c r="AJ1023" i="19"/>
  <c r="AS1023" i="19"/>
  <c r="AU1023" i="19"/>
  <c r="AV1023" i="19"/>
  <c r="AO1024" i="19"/>
  <c r="AP1024" i="19"/>
  <c r="AQ1024" i="19"/>
  <c r="AJ1024" i="19"/>
  <c r="AS1024" i="19"/>
  <c r="AU1024" i="19"/>
  <c r="AV1024" i="19"/>
  <c r="AO1025" i="19"/>
  <c r="AP1025" i="19"/>
  <c r="AQ1025" i="19"/>
  <c r="AJ1025" i="19"/>
  <c r="AS1025" i="19"/>
  <c r="AU1025" i="19"/>
  <c r="AV1025" i="19"/>
  <c r="AO1026" i="19"/>
  <c r="AP1026" i="19"/>
  <c r="AQ1026" i="19"/>
  <c r="AJ1026" i="19"/>
  <c r="AS1026" i="19"/>
  <c r="AU1026" i="19"/>
  <c r="AV1026" i="19"/>
  <c r="AO1027" i="19"/>
  <c r="AP1027" i="19"/>
  <c r="AQ1027" i="19"/>
  <c r="AJ1027" i="19"/>
  <c r="AS1027" i="19"/>
  <c r="AU1027" i="19"/>
  <c r="AV1027" i="19"/>
  <c r="AO1028" i="19"/>
  <c r="AP1028" i="19"/>
  <c r="AQ1028" i="19"/>
  <c r="AJ1028" i="19"/>
  <c r="AS1028" i="19"/>
  <c r="AU1028" i="19"/>
  <c r="AV1028" i="19"/>
  <c r="AO1029" i="19"/>
  <c r="AP1029" i="19"/>
  <c r="AQ1029" i="19"/>
  <c r="AJ1029" i="19"/>
  <c r="AS1029" i="19"/>
  <c r="AU1029" i="19"/>
  <c r="AV1029" i="19"/>
  <c r="AX1029" i="19"/>
  <c r="AW1029" i="19"/>
  <c r="AQ989" i="19"/>
  <c r="AJ989" i="19"/>
  <c r="AS989" i="19"/>
  <c r="AU989" i="19"/>
  <c r="AV989" i="19"/>
  <c r="AQ990" i="19"/>
  <c r="AJ990" i="19"/>
  <c r="AS990" i="19"/>
  <c r="AU990" i="19"/>
  <c r="AV990" i="19"/>
  <c r="AQ991" i="19"/>
  <c r="AJ991" i="19"/>
  <c r="AS991" i="19"/>
  <c r="AU991" i="19"/>
  <c r="AV991" i="19"/>
  <c r="AQ992" i="19"/>
  <c r="AJ992" i="19"/>
  <c r="AS992" i="19"/>
  <c r="AU992" i="19"/>
  <c r="AV992" i="19"/>
  <c r="AQ993" i="19"/>
  <c r="AJ993" i="19"/>
  <c r="AS993" i="19"/>
  <c r="AU993" i="19"/>
  <c r="AV993" i="19"/>
  <c r="AQ994" i="19"/>
  <c r="AJ994" i="19"/>
  <c r="AS994" i="19"/>
  <c r="AU994" i="19"/>
  <c r="AV994" i="19"/>
  <c r="AQ995" i="19"/>
  <c r="AJ995" i="19"/>
  <c r="AS995" i="19"/>
  <c r="AU995" i="19"/>
  <c r="AV995" i="19"/>
  <c r="AQ996" i="19"/>
  <c r="AJ996" i="19"/>
  <c r="AS996" i="19"/>
  <c r="AU996" i="19"/>
  <c r="AV996" i="19"/>
  <c r="AQ998" i="19"/>
  <c r="AJ998" i="19"/>
  <c r="AS998" i="19"/>
  <c r="AU998" i="19"/>
  <c r="AV998" i="19"/>
  <c r="AQ999" i="19"/>
  <c r="AJ999" i="19"/>
  <c r="AS999" i="19"/>
  <c r="AU999" i="19"/>
  <c r="AV999" i="19"/>
  <c r="AQ1000" i="19"/>
  <c r="AJ1000" i="19"/>
  <c r="AS1000" i="19"/>
  <c r="AU1000" i="19"/>
  <c r="AV1000" i="19"/>
  <c r="AQ1001" i="19"/>
  <c r="AJ1001" i="19"/>
  <c r="AS1001" i="19"/>
  <c r="AU1001" i="19"/>
  <c r="AV1001" i="19"/>
  <c r="AQ1002" i="19"/>
  <c r="AJ1002" i="19"/>
  <c r="AS1002" i="19"/>
  <c r="AU1002" i="19"/>
  <c r="AV1002" i="19"/>
  <c r="AQ1003" i="19"/>
  <c r="AJ1003" i="19"/>
  <c r="AS1003" i="19"/>
  <c r="AU1003" i="19"/>
  <c r="AV1003" i="19"/>
  <c r="AQ1004" i="19"/>
  <c r="AJ1004" i="19"/>
  <c r="AS1004" i="19"/>
  <c r="AU1004" i="19"/>
  <c r="AV1004" i="19"/>
  <c r="AQ1005" i="19"/>
  <c r="AJ1005" i="19"/>
  <c r="AS1005" i="19"/>
  <c r="AU1005" i="19"/>
  <c r="AV1005" i="19"/>
  <c r="AX1005" i="19"/>
  <c r="AW1005" i="19"/>
  <c r="AQ945" i="19"/>
  <c r="AJ945" i="19"/>
  <c r="AS945" i="19"/>
  <c r="AU945" i="19"/>
  <c r="AV945" i="19"/>
  <c r="AQ946" i="19"/>
  <c r="AJ946" i="19"/>
  <c r="AS946" i="19"/>
  <c r="AU946" i="19"/>
  <c r="AV946" i="19"/>
  <c r="AQ947" i="19"/>
  <c r="AJ947" i="19"/>
  <c r="AS947" i="19"/>
  <c r="AU947" i="19"/>
  <c r="AV947" i="19"/>
  <c r="AQ948" i="19"/>
  <c r="AJ948" i="19"/>
  <c r="AS948" i="19"/>
  <c r="AU948" i="19"/>
  <c r="AV948" i="19"/>
  <c r="AQ949" i="19"/>
  <c r="AJ949" i="19"/>
  <c r="AS949" i="19"/>
  <c r="AU949" i="19"/>
  <c r="AV949" i="19"/>
  <c r="AQ950" i="19"/>
  <c r="AJ950" i="19"/>
  <c r="AS950" i="19"/>
  <c r="AU950" i="19"/>
  <c r="AV950" i="19"/>
  <c r="AQ951" i="19"/>
  <c r="AJ951" i="19"/>
  <c r="AS951" i="19"/>
  <c r="AU951" i="19"/>
  <c r="AV951" i="19"/>
  <c r="AQ952" i="19"/>
  <c r="AJ952" i="19"/>
  <c r="AS952" i="19"/>
  <c r="AU952" i="19"/>
  <c r="AV952" i="19"/>
  <c r="AQ953" i="19"/>
  <c r="AJ953" i="19"/>
  <c r="AS953" i="19"/>
  <c r="AU953" i="19"/>
  <c r="AV953" i="19"/>
  <c r="AQ954" i="19"/>
  <c r="AJ954" i="19"/>
  <c r="AS954" i="19"/>
  <c r="AU954" i="19"/>
  <c r="AV954" i="19"/>
  <c r="AQ956" i="19"/>
  <c r="AJ956" i="19"/>
  <c r="AS956" i="19"/>
  <c r="AU956" i="19"/>
  <c r="AV956" i="19"/>
  <c r="AQ957" i="19"/>
  <c r="AJ957" i="19"/>
  <c r="AS957" i="19"/>
  <c r="AU957" i="19"/>
  <c r="AV957" i="19"/>
  <c r="AQ958" i="19"/>
  <c r="AJ958" i="19"/>
  <c r="AS958" i="19"/>
  <c r="AU958" i="19"/>
  <c r="AV958" i="19"/>
  <c r="AQ959" i="19"/>
  <c r="AJ959" i="19"/>
  <c r="AS959" i="19"/>
  <c r="AU959" i="19"/>
  <c r="AV959" i="19"/>
  <c r="AQ960" i="19"/>
  <c r="AJ960" i="19"/>
  <c r="AS960" i="19"/>
  <c r="AU960" i="19"/>
  <c r="AV960" i="19"/>
  <c r="AQ961" i="19"/>
  <c r="AJ961" i="19"/>
  <c r="AS961" i="19"/>
  <c r="AU961" i="19"/>
  <c r="AV961" i="19"/>
  <c r="AQ962" i="19"/>
  <c r="AJ962" i="19"/>
  <c r="AS962" i="19"/>
  <c r="AU962" i="19"/>
  <c r="AV962" i="19"/>
  <c r="AQ963" i="19"/>
  <c r="AJ963" i="19"/>
  <c r="AS963" i="19"/>
  <c r="AU963" i="19"/>
  <c r="AV963" i="19"/>
  <c r="AQ964" i="19"/>
  <c r="AJ964" i="19"/>
  <c r="AS964" i="19"/>
  <c r="AU964" i="19"/>
  <c r="AV964" i="19"/>
  <c r="AQ965" i="19"/>
  <c r="AJ965" i="19"/>
  <c r="AS965" i="19"/>
  <c r="AU965" i="19"/>
  <c r="AV965" i="19"/>
  <c r="AW965" i="19"/>
  <c r="AX965" i="19"/>
  <c r="AO1125" i="19"/>
  <c r="AP1125" i="19"/>
  <c r="AQ1125" i="19"/>
  <c r="AJ1125" i="19"/>
  <c r="AS1125" i="19"/>
  <c r="AO1124" i="19"/>
  <c r="AP1124" i="19"/>
  <c r="AQ1124" i="19"/>
  <c r="AJ1124" i="19"/>
  <c r="AS1124" i="19"/>
  <c r="AO1123" i="19"/>
  <c r="AP1123" i="19"/>
  <c r="AQ1123" i="19"/>
  <c r="AJ1123" i="19"/>
  <c r="AS1123" i="19"/>
  <c r="AO1122" i="19"/>
  <c r="AP1122" i="19"/>
  <c r="AQ1122" i="19"/>
  <c r="AJ1122" i="19"/>
  <c r="AS1122" i="19"/>
  <c r="AO1121" i="19"/>
  <c r="AP1121" i="19"/>
  <c r="AQ1121" i="19"/>
  <c r="AJ1121" i="19"/>
  <c r="AS1121" i="19"/>
  <c r="AO1120" i="19"/>
  <c r="AP1120" i="19"/>
  <c r="AQ1120" i="19"/>
  <c r="AJ1120" i="19"/>
  <c r="AS1120" i="19"/>
  <c r="AO1119" i="19"/>
  <c r="AP1119" i="19"/>
  <c r="AQ1119" i="19"/>
  <c r="AJ1119" i="19"/>
  <c r="AS1119" i="19"/>
  <c r="AO1118" i="19"/>
  <c r="AP1118" i="19"/>
  <c r="AQ1118" i="19"/>
  <c r="AJ1118" i="19"/>
  <c r="AS1118" i="19"/>
  <c r="AO1117" i="19"/>
  <c r="AP1117" i="19"/>
  <c r="AQ1117" i="19"/>
  <c r="AJ1117" i="19"/>
  <c r="AS1117" i="19"/>
  <c r="AO1116" i="19"/>
  <c r="AP1116" i="19"/>
  <c r="AQ1116" i="19"/>
  <c r="AJ1116" i="19"/>
  <c r="AS1116" i="19"/>
  <c r="AO1115" i="19"/>
  <c r="AP1115" i="19"/>
  <c r="AQ1115" i="19"/>
  <c r="AJ1115" i="19"/>
  <c r="AS1115" i="19"/>
  <c r="AO1113" i="19"/>
  <c r="AP1113" i="19"/>
  <c r="AQ1113" i="19"/>
  <c r="AJ1113" i="19"/>
  <c r="AS1113" i="19"/>
  <c r="AO1112" i="19"/>
  <c r="AP1112" i="19"/>
  <c r="AQ1112" i="19"/>
  <c r="AJ1112" i="19"/>
  <c r="AS1112" i="19"/>
  <c r="AO1111" i="19"/>
  <c r="AP1111" i="19"/>
  <c r="AQ1111" i="19"/>
  <c r="AJ1111" i="19"/>
  <c r="AS1111" i="19"/>
  <c r="AO1110" i="19"/>
  <c r="AP1110" i="19"/>
  <c r="AQ1110" i="19"/>
  <c r="AJ1110" i="19"/>
  <c r="AS1110" i="19"/>
  <c r="AO1109" i="19"/>
  <c r="AP1109" i="19"/>
  <c r="AQ1109" i="19"/>
  <c r="AJ1109" i="19"/>
  <c r="AS1109" i="19"/>
  <c r="AO1108" i="19"/>
  <c r="AP1108" i="19"/>
  <c r="AQ1108" i="19"/>
  <c r="AJ1108" i="19"/>
  <c r="AS1108" i="19"/>
  <c r="AO1107" i="19"/>
  <c r="AP1107" i="19"/>
  <c r="AQ1107" i="19"/>
  <c r="AJ1107" i="19"/>
  <c r="AS1107" i="19"/>
  <c r="AO1106" i="19"/>
  <c r="AP1106" i="19"/>
  <c r="AQ1106" i="19"/>
  <c r="AJ1106" i="19"/>
  <c r="AS1106" i="19"/>
  <c r="AO1105" i="19"/>
  <c r="AP1105" i="19"/>
  <c r="AQ1105" i="19"/>
  <c r="AJ1105" i="19"/>
  <c r="AS1105" i="19"/>
  <c r="AO1104" i="19"/>
  <c r="AP1104" i="19"/>
  <c r="AQ1104" i="19"/>
  <c r="AJ1104" i="19"/>
  <c r="AS1104" i="19"/>
  <c r="AO1103" i="19"/>
  <c r="AP1103" i="19"/>
  <c r="AQ1103" i="19"/>
  <c r="AJ1103" i="19"/>
  <c r="AS1103" i="19"/>
  <c r="AO1101" i="19"/>
  <c r="AP1101" i="19"/>
  <c r="AQ1101" i="19"/>
  <c r="AJ1101" i="19"/>
  <c r="AS1101" i="19"/>
  <c r="AO1100" i="19"/>
  <c r="AP1100" i="19"/>
  <c r="AQ1100" i="19"/>
  <c r="AJ1100" i="19"/>
  <c r="AS1100" i="19"/>
  <c r="AO1099" i="19"/>
  <c r="AP1099" i="19"/>
  <c r="AQ1099" i="19"/>
  <c r="AJ1099" i="19"/>
  <c r="AS1099" i="19"/>
  <c r="AO1098" i="19"/>
  <c r="AP1098" i="19"/>
  <c r="AQ1098" i="19"/>
  <c r="AJ1098" i="19"/>
  <c r="AS1098" i="19"/>
  <c r="AO1097" i="19"/>
  <c r="AP1097" i="19"/>
  <c r="AQ1097" i="19"/>
  <c r="AJ1097" i="19"/>
  <c r="AS1097" i="19"/>
  <c r="AO1096" i="19"/>
  <c r="AP1096" i="19"/>
  <c r="AQ1096" i="19"/>
  <c r="AJ1096" i="19"/>
  <c r="AS1096" i="19"/>
  <c r="AO1095" i="19"/>
  <c r="AP1095" i="19"/>
  <c r="AQ1095" i="19"/>
  <c r="AJ1095" i="19"/>
  <c r="AS1095" i="19"/>
  <c r="AO1094" i="19"/>
  <c r="AP1094" i="19"/>
  <c r="AQ1094" i="19"/>
  <c r="AJ1094" i="19"/>
  <c r="AS1094" i="19"/>
  <c r="AO1093" i="19"/>
  <c r="AP1093" i="19"/>
  <c r="AQ1093" i="19"/>
  <c r="AJ1093" i="19"/>
  <c r="AS1093" i="19"/>
  <c r="AO1092" i="19"/>
  <c r="AP1092" i="19"/>
  <c r="AQ1092" i="19"/>
  <c r="AJ1092" i="19"/>
  <c r="AS1092" i="19"/>
  <c r="AO1091" i="19"/>
  <c r="AP1091" i="19"/>
  <c r="AQ1091" i="19"/>
  <c r="AJ1091" i="19"/>
  <c r="AS1091" i="19"/>
  <c r="AO1089" i="19"/>
  <c r="AP1089" i="19"/>
  <c r="AQ1089" i="19"/>
  <c r="AJ1089" i="19"/>
  <c r="AS1089" i="19"/>
  <c r="AO1088" i="19"/>
  <c r="AP1088" i="19"/>
  <c r="AQ1088" i="19"/>
  <c r="AJ1088" i="19"/>
  <c r="AS1088" i="19"/>
  <c r="AO1087" i="19"/>
  <c r="AP1087" i="19"/>
  <c r="AQ1087" i="19"/>
  <c r="AJ1087" i="19"/>
  <c r="AS1087" i="19"/>
  <c r="AO1086" i="19"/>
  <c r="AP1086" i="19"/>
  <c r="AQ1086" i="19"/>
  <c r="AJ1086" i="19"/>
  <c r="AS1086" i="19"/>
  <c r="AO1085" i="19"/>
  <c r="AP1085" i="19"/>
  <c r="AQ1085" i="19"/>
  <c r="AJ1085" i="19"/>
  <c r="AS1085" i="19"/>
  <c r="AO1084" i="19"/>
  <c r="AP1084" i="19"/>
  <c r="AQ1084" i="19"/>
  <c r="AJ1084" i="19"/>
  <c r="AS1084" i="19"/>
  <c r="AO1083" i="19"/>
  <c r="AP1083" i="19"/>
  <c r="AQ1083" i="19"/>
  <c r="AJ1083" i="19"/>
  <c r="AS1083" i="19"/>
  <c r="AO1082" i="19"/>
  <c r="AP1082" i="19"/>
  <c r="AQ1082" i="19"/>
  <c r="AJ1082" i="19"/>
  <c r="AS1082" i="19"/>
  <c r="AO1081" i="19"/>
  <c r="AP1081" i="19"/>
  <c r="AQ1081" i="19"/>
  <c r="AJ1081" i="19"/>
  <c r="AS1081" i="19"/>
  <c r="AO1080" i="19"/>
  <c r="AP1080" i="19"/>
  <c r="AQ1080" i="19"/>
  <c r="AJ1080" i="19"/>
  <c r="AS1080" i="19"/>
  <c r="AO1079" i="19"/>
  <c r="AP1079" i="19"/>
  <c r="AQ1079" i="19"/>
  <c r="AJ1079" i="19"/>
  <c r="AS1079" i="19"/>
  <c r="AO1077" i="19"/>
  <c r="AP1077" i="19"/>
  <c r="AQ1077" i="19"/>
  <c r="AJ1077" i="19"/>
  <c r="AS1077" i="19"/>
  <c r="AO1076" i="19"/>
  <c r="AP1076" i="19"/>
  <c r="AQ1076" i="19"/>
  <c r="AJ1076" i="19"/>
  <c r="AS1076" i="19"/>
  <c r="AO1075" i="19"/>
  <c r="AP1075" i="19"/>
  <c r="AQ1075" i="19"/>
  <c r="AJ1075" i="19"/>
  <c r="AS1075" i="19"/>
  <c r="AO1074" i="19"/>
  <c r="AP1074" i="19"/>
  <c r="AQ1074" i="19"/>
  <c r="AJ1074" i="19"/>
  <c r="AS1074" i="19"/>
  <c r="AO1073" i="19"/>
  <c r="AP1073" i="19"/>
  <c r="AQ1073" i="19"/>
  <c r="AJ1073" i="19"/>
  <c r="AS1073" i="19"/>
  <c r="AO1072" i="19"/>
  <c r="AP1072" i="19"/>
  <c r="AQ1072" i="19"/>
  <c r="AJ1072" i="19"/>
  <c r="AS1072" i="19"/>
  <c r="AO1071" i="19"/>
  <c r="AP1071" i="19"/>
  <c r="AQ1071" i="19"/>
  <c r="AJ1071" i="19"/>
  <c r="AS1071" i="19"/>
  <c r="AO1070" i="19"/>
  <c r="AP1070" i="19"/>
  <c r="AQ1070" i="19"/>
  <c r="AJ1070" i="19"/>
  <c r="AS1070" i="19"/>
  <c r="AO1069" i="19"/>
  <c r="AP1069" i="19"/>
  <c r="AQ1069" i="19"/>
  <c r="AJ1069" i="19"/>
  <c r="AS1069" i="19"/>
  <c r="AO1068" i="19"/>
  <c r="AP1068" i="19"/>
  <c r="AQ1068" i="19"/>
  <c r="AJ1068" i="19"/>
  <c r="AS1068" i="19"/>
  <c r="AO1067" i="19"/>
  <c r="AP1067" i="19"/>
  <c r="AQ1067" i="19"/>
  <c r="AJ1067" i="19"/>
  <c r="AS1067" i="19"/>
  <c r="AO1065" i="19"/>
  <c r="AP1065" i="19"/>
  <c r="AQ1065" i="19"/>
  <c r="AJ1065" i="19"/>
  <c r="AS1065" i="19"/>
  <c r="AO1064" i="19"/>
  <c r="AP1064" i="19"/>
  <c r="AQ1064" i="19"/>
  <c r="AJ1064" i="19"/>
  <c r="AS1064" i="19"/>
  <c r="AO1063" i="19"/>
  <c r="AP1063" i="19"/>
  <c r="AQ1063" i="19"/>
  <c r="AJ1063" i="19"/>
  <c r="AS1063" i="19"/>
  <c r="AO1062" i="19"/>
  <c r="AP1062" i="19"/>
  <c r="AQ1062" i="19"/>
  <c r="AJ1062" i="19"/>
  <c r="AS1062" i="19"/>
  <c r="AO1061" i="19"/>
  <c r="AP1061" i="19"/>
  <c r="AQ1061" i="19"/>
  <c r="AJ1061" i="19"/>
  <c r="AS1061" i="19"/>
  <c r="AO1060" i="19"/>
  <c r="AP1060" i="19"/>
  <c r="AQ1060" i="19"/>
  <c r="AJ1060" i="19"/>
  <c r="AS1060" i="19"/>
  <c r="AO1059" i="19"/>
  <c r="AP1059" i="19"/>
  <c r="AQ1059" i="19"/>
  <c r="AJ1059" i="19"/>
  <c r="AS1059" i="19"/>
  <c r="AO1058" i="19"/>
  <c r="AP1058" i="19"/>
  <c r="AQ1058" i="19"/>
  <c r="AJ1058" i="19"/>
  <c r="AS1058" i="19"/>
  <c r="AO1057" i="19"/>
  <c r="AP1057" i="19"/>
  <c r="AQ1057" i="19"/>
  <c r="AJ1057" i="19"/>
  <c r="AS1057" i="19"/>
  <c r="AO1056" i="19"/>
  <c r="AP1056" i="19"/>
  <c r="AQ1056" i="19"/>
  <c r="AJ1056" i="19"/>
  <c r="AS1056" i="19"/>
  <c r="AO1055" i="19"/>
  <c r="AP1055" i="19"/>
  <c r="AQ1055" i="19"/>
  <c r="AJ1055" i="19"/>
  <c r="AS1055" i="19"/>
  <c r="AO1053" i="19"/>
  <c r="AP1053" i="19"/>
  <c r="AQ1053" i="19"/>
  <c r="AJ1053" i="19"/>
  <c r="AS1053" i="19"/>
  <c r="AO1052" i="19"/>
  <c r="AP1052" i="19"/>
  <c r="AQ1052" i="19"/>
  <c r="AJ1052" i="19"/>
  <c r="AS1052" i="19"/>
  <c r="AO1051" i="19"/>
  <c r="AP1051" i="19"/>
  <c r="AQ1051" i="19"/>
  <c r="AJ1051" i="19"/>
  <c r="AS1051" i="19"/>
  <c r="AO1050" i="19"/>
  <c r="AP1050" i="19"/>
  <c r="AQ1050" i="19"/>
  <c r="AJ1050" i="19"/>
  <c r="AS1050" i="19"/>
  <c r="AO1049" i="19"/>
  <c r="AP1049" i="19"/>
  <c r="AQ1049" i="19"/>
  <c r="AJ1049" i="19"/>
  <c r="AS1049" i="19"/>
  <c r="AO1048" i="19"/>
  <c r="AP1048" i="19"/>
  <c r="AQ1048" i="19"/>
  <c r="AJ1048" i="19"/>
  <c r="AS1048" i="19"/>
  <c r="AO1047" i="19"/>
  <c r="AP1047" i="19"/>
  <c r="AQ1047" i="19"/>
  <c r="AJ1047" i="19"/>
  <c r="AS1047" i="19"/>
  <c r="AO1046" i="19"/>
  <c r="AP1046" i="19"/>
  <c r="AQ1046" i="19"/>
  <c r="AJ1046" i="19"/>
  <c r="AS1046" i="19"/>
  <c r="AO1045" i="19"/>
  <c r="AP1045" i="19"/>
  <c r="AQ1045" i="19"/>
  <c r="AJ1045" i="19"/>
  <c r="AS1045" i="19"/>
  <c r="AO1044" i="19"/>
  <c r="AP1044" i="19"/>
  <c r="AQ1044" i="19"/>
  <c r="AJ1044" i="19"/>
  <c r="AS1044" i="19"/>
  <c r="AO1043" i="19"/>
  <c r="AP1043" i="19"/>
  <c r="AQ1043" i="19"/>
  <c r="AJ1043" i="19"/>
  <c r="AS1043" i="19"/>
  <c r="AO1041" i="19"/>
  <c r="AP1041" i="19"/>
  <c r="AQ1041" i="19"/>
  <c r="AJ1041" i="19"/>
  <c r="AS1041" i="19"/>
  <c r="AO1040" i="19"/>
  <c r="AP1040" i="19"/>
  <c r="AQ1040" i="19"/>
  <c r="AJ1040" i="19"/>
  <c r="AS1040" i="19"/>
  <c r="AO1039" i="19"/>
  <c r="AP1039" i="19"/>
  <c r="AQ1039" i="19"/>
  <c r="AJ1039" i="19"/>
  <c r="AS1039" i="19"/>
  <c r="AO1038" i="19"/>
  <c r="AP1038" i="19"/>
  <c r="AQ1038" i="19"/>
  <c r="AJ1038" i="19"/>
  <c r="AS1038" i="19"/>
  <c r="AO1037" i="19"/>
  <c r="AP1037" i="19"/>
  <c r="AQ1037" i="19"/>
  <c r="AJ1037" i="19"/>
  <c r="AS1037" i="19"/>
  <c r="AO1036" i="19"/>
  <c r="AP1036" i="19"/>
  <c r="AQ1036" i="19"/>
  <c r="AJ1036" i="19"/>
  <c r="AS1036" i="19"/>
  <c r="AO1035" i="19"/>
  <c r="AP1035" i="19"/>
  <c r="AQ1035" i="19"/>
  <c r="AJ1035" i="19"/>
  <c r="AS1035" i="19"/>
  <c r="AO1034" i="19"/>
  <c r="AP1034" i="19"/>
  <c r="AQ1034" i="19"/>
  <c r="AJ1034" i="19"/>
  <c r="AS1034" i="19"/>
  <c r="AO1033" i="19"/>
  <c r="AP1033" i="19"/>
  <c r="AQ1033" i="19"/>
  <c r="AJ1033" i="19"/>
  <c r="AS1033" i="19"/>
  <c r="AO1032" i="19"/>
  <c r="AP1032" i="19"/>
  <c r="AQ1032" i="19"/>
  <c r="AJ1032" i="19"/>
  <c r="AS1032" i="19"/>
  <c r="AO1031" i="19"/>
  <c r="AP1031" i="19"/>
  <c r="AQ1031" i="19"/>
  <c r="AJ1031" i="19"/>
  <c r="AS1031" i="19"/>
  <c r="AQ987" i="19"/>
  <c r="AJ987" i="19"/>
  <c r="AS987" i="19"/>
  <c r="AQ986" i="19"/>
  <c r="AJ986" i="19"/>
  <c r="AS986" i="19"/>
  <c r="AQ985" i="19"/>
  <c r="AJ985" i="19"/>
  <c r="AS985" i="19"/>
  <c r="AQ984" i="19"/>
  <c r="AJ984" i="19"/>
  <c r="AS984" i="19"/>
  <c r="AQ983" i="19"/>
  <c r="AJ983" i="19"/>
  <c r="AS983" i="19"/>
  <c r="AQ982" i="19"/>
  <c r="AJ982" i="19"/>
  <c r="AS982" i="19"/>
  <c r="AQ981" i="19"/>
  <c r="AJ981" i="19"/>
  <c r="AS981" i="19"/>
  <c r="AQ980" i="19"/>
  <c r="AJ980" i="19"/>
  <c r="AS980" i="19"/>
  <c r="AQ979" i="19"/>
  <c r="AJ979" i="19"/>
  <c r="AS979" i="19"/>
  <c r="AQ978" i="19"/>
  <c r="AJ978" i="19"/>
  <c r="AS978" i="19"/>
  <c r="AQ976" i="19"/>
  <c r="AJ976" i="19"/>
  <c r="AS976" i="19"/>
  <c r="AQ975" i="19"/>
  <c r="AJ975" i="19"/>
  <c r="AS975" i="19"/>
  <c r="AQ974" i="19"/>
  <c r="AJ974" i="19"/>
  <c r="AS974" i="19"/>
  <c r="AQ973" i="19"/>
  <c r="AJ973" i="19"/>
  <c r="AS973" i="19"/>
  <c r="AQ972" i="19"/>
  <c r="AJ972" i="19"/>
  <c r="AS972" i="19"/>
  <c r="AQ971" i="19"/>
  <c r="AJ971" i="19"/>
  <c r="AS971" i="19"/>
  <c r="AQ970" i="19"/>
  <c r="AJ970" i="19"/>
  <c r="AS970" i="19"/>
  <c r="AQ969" i="19"/>
  <c r="AJ969" i="19"/>
  <c r="AS969" i="19"/>
  <c r="AQ968" i="19"/>
  <c r="AJ968" i="19"/>
  <c r="AS968" i="19"/>
  <c r="AQ967" i="19"/>
  <c r="AJ967" i="19"/>
  <c r="AS967" i="19"/>
  <c r="AD1125" i="19"/>
  <c r="A1125" i="19"/>
  <c r="AD1124" i="19"/>
  <c r="A1124" i="19"/>
  <c r="AD1123" i="19"/>
  <c r="A1123" i="19"/>
  <c r="AD1122" i="19"/>
  <c r="A1122" i="19"/>
  <c r="AD1121" i="19"/>
  <c r="A1121" i="19"/>
  <c r="AD1120" i="19"/>
  <c r="A1120" i="19"/>
  <c r="AD1119" i="19"/>
  <c r="A1119" i="19"/>
  <c r="AD1118" i="19"/>
  <c r="A1118" i="19"/>
  <c r="AD1117" i="19"/>
  <c r="A1117" i="19"/>
  <c r="AD1116" i="19"/>
  <c r="A1116" i="19"/>
  <c r="AD1115" i="19"/>
  <c r="A1115" i="19"/>
  <c r="AD1114" i="19"/>
  <c r="A1114" i="19"/>
  <c r="AD1113" i="19"/>
  <c r="A1113" i="19"/>
  <c r="AD1112" i="19"/>
  <c r="A1112" i="19"/>
  <c r="AD1111" i="19"/>
  <c r="A1111" i="19"/>
  <c r="AD1110" i="19"/>
  <c r="A1110" i="19"/>
  <c r="AD1109" i="19"/>
  <c r="A1109" i="19"/>
  <c r="AD1108" i="19"/>
  <c r="A1108" i="19"/>
  <c r="AD1107" i="19"/>
  <c r="A1107" i="19"/>
  <c r="AD1106" i="19"/>
  <c r="A1106" i="19"/>
  <c r="AD1105" i="19"/>
  <c r="A1105" i="19"/>
  <c r="AD1104" i="19"/>
  <c r="A1104" i="19"/>
  <c r="AD1103" i="19"/>
  <c r="A1103" i="19"/>
  <c r="AD1102" i="19"/>
  <c r="A1102" i="19"/>
  <c r="AD1101" i="19"/>
  <c r="A1101" i="19"/>
  <c r="AD1100" i="19"/>
  <c r="A1100" i="19"/>
  <c r="AD1099" i="19"/>
  <c r="A1099" i="19"/>
  <c r="AD1098" i="19"/>
  <c r="A1098" i="19"/>
  <c r="AD1097" i="19"/>
  <c r="A1097" i="19"/>
  <c r="AD1096" i="19"/>
  <c r="A1096" i="19"/>
  <c r="AD1095" i="19"/>
  <c r="A1095" i="19"/>
  <c r="AD1094" i="19"/>
  <c r="A1094" i="19"/>
  <c r="AD1093" i="19"/>
  <c r="A1093" i="19"/>
  <c r="AD1092" i="19"/>
  <c r="A1092" i="19"/>
  <c r="AD1091" i="19"/>
  <c r="A1091" i="19"/>
  <c r="AD1090" i="19"/>
  <c r="A1090" i="19"/>
  <c r="AD1089" i="19"/>
  <c r="A1089" i="19"/>
  <c r="AD1088" i="19"/>
  <c r="A1088" i="19"/>
  <c r="AD1087" i="19"/>
  <c r="A1087" i="19"/>
  <c r="AD1086" i="19"/>
  <c r="A1086" i="19"/>
  <c r="AD1085" i="19"/>
  <c r="A1085" i="19"/>
  <c r="AD1084" i="19"/>
  <c r="A1084" i="19"/>
  <c r="AD1083" i="19"/>
  <c r="A1083" i="19"/>
  <c r="AD1082" i="19"/>
  <c r="A1082" i="19"/>
  <c r="AD1081" i="19"/>
  <c r="A1081" i="19"/>
  <c r="AD1080" i="19"/>
  <c r="A1080" i="19"/>
  <c r="AD1079" i="19"/>
  <c r="A1079" i="19"/>
  <c r="AD1078" i="19"/>
  <c r="A1078" i="19"/>
  <c r="AD1077" i="19"/>
  <c r="A1077" i="19"/>
  <c r="AD1076" i="19"/>
  <c r="A1076" i="19"/>
  <c r="AD1075" i="19"/>
  <c r="A1075" i="19"/>
  <c r="AD1074" i="19"/>
  <c r="A1074" i="19"/>
  <c r="AD1073" i="19"/>
  <c r="A1073" i="19"/>
  <c r="AD1072" i="19"/>
  <c r="A1072" i="19"/>
  <c r="AD1071" i="19"/>
  <c r="A1071" i="19"/>
  <c r="AD1070" i="19"/>
  <c r="A1070" i="19"/>
  <c r="AD1069" i="19"/>
  <c r="A1069" i="19"/>
  <c r="AD1068" i="19"/>
  <c r="A1068" i="19"/>
  <c r="AD1067" i="19"/>
  <c r="A1067" i="19"/>
  <c r="AD1066" i="19"/>
  <c r="A1066" i="19"/>
  <c r="AD1065" i="19"/>
  <c r="A1065" i="19"/>
  <c r="AD1064" i="19"/>
  <c r="A1064" i="19"/>
  <c r="AD1063" i="19"/>
  <c r="A1063" i="19"/>
  <c r="AD1062" i="19"/>
  <c r="A1062" i="19"/>
  <c r="AD1061" i="19"/>
  <c r="A1061" i="19"/>
  <c r="AD1060" i="19"/>
  <c r="A1060" i="19"/>
  <c r="AD1059" i="19"/>
  <c r="A1059" i="19"/>
  <c r="AD1058" i="19"/>
  <c r="A1058" i="19"/>
  <c r="AD1057" i="19"/>
  <c r="A1057" i="19"/>
  <c r="AD1056" i="19"/>
  <c r="A1056" i="19"/>
  <c r="AD1055" i="19"/>
  <c r="A1055" i="19"/>
  <c r="AD1054" i="19"/>
  <c r="A1054" i="19"/>
  <c r="AD1053" i="19"/>
  <c r="A1053" i="19"/>
  <c r="AD1052" i="19"/>
  <c r="A1052" i="19"/>
  <c r="AD1051" i="19"/>
  <c r="A1051" i="19"/>
  <c r="AD1050" i="19"/>
  <c r="A1050" i="19"/>
  <c r="AD1049" i="19"/>
  <c r="A1049" i="19"/>
  <c r="AD1048" i="19"/>
  <c r="A1048" i="19"/>
  <c r="AD1047" i="19"/>
  <c r="A1047" i="19"/>
  <c r="AD1046" i="19"/>
  <c r="A1046" i="19"/>
  <c r="AD1045" i="19"/>
  <c r="A1045" i="19"/>
  <c r="AD1044" i="19"/>
  <c r="A1044" i="19"/>
  <c r="AD1043" i="19"/>
  <c r="A1043" i="19"/>
  <c r="AD1042" i="19"/>
  <c r="A1042" i="19"/>
  <c r="AD1041" i="19"/>
  <c r="A1041" i="19"/>
  <c r="AD1040" i="19"/>
  <c r="A1040" i="19"/>
  <c r="AD1039" i="19"/>
  <c r="A1039" i="19"/>
  <c r="AD1038" i="19"/>
  <c r="A1038" i="19"/>
  <c r="AD1037" i="19"/>
  <c r="A1037" i="19"/>
  <c r="AD1036" i="19"/>
  <c r="A1036" i="19"/>
  <c r="AD1035" i="19"/>
  <c r="A1035" i="19"/>
  <c r="AD1034" i="19"/>
  <c r="A1034" i="19"/>
  <c r="AD1033" i="19"/>
  <c r="A1033" i="19"/>
  <c r="AD1032" i="19"/>
  <c r="A1032" i="19"/>
  <c r="AD1031" i="19"/>
  <c r="A1031" i="19"/>
  <c r="AD1030" i="19"/>
  <c r="A1030" i="19"/>
  <c r="A987" i="19"/>
  <c r="A986" i="19"/>
  <c r="A985" i="19"/>
  <c r="A984" i="19"/>
  <c r="A983" i="19"/>
  <c r="A982" i="19"/>
  <c r="A981" i="19"/>
  <c r="A980" i="19"/>
  <c r="A979" i="19"/>
  <c r="A978" i="19"/>
  <c r="A976" i="19"/>
  <c r="A975" i="19"/>
  <c r="A974" i="19"/>
  <c r="A973" i="19"/>
  <c r="A972" i="19"/>
  <c r="A971" i="19"/>
  <c r="A970" i="19"/>
  <c r="A969" i="19"/>
  <c r="A968" i="19"/>
  <c r="A967" i="19"/>
  <c r="AD987" i="19"/>
  <c r="AD986" i="19"/>
  <c r="AD985" i="19"/>
  <c r="AD984" i="19"/>
  <c r="AD983" i="19"/>
  <c r="AD982" i="19"/>
  <c r="AD981" i="19"/>
  <c r="AD980" i="19"/>
  <c r="AD979" i="19"/>
  <c r="AD978" i="19"/>
  <c r="AD976" i="19"/>
  <c r="AD975" i="19"/>
  <c r="AD974" i="19"/>
  <c r="AD973" i="19"/>
  <c r="AD972" i="19"/>
  <c r="AD971" i="19"/>
  <c r="AD970" i="19"/>
  <c r="AD969" i="19"/>
  <c r="AD968" i="19"/>
  <c r="AD967" i="19"/>
  <c r="AD1006" i="19"/>
  <c r="A1029" i="19"/>
  <c r="A1028" i="19"/>
  <c r="A1027" i="19"/>
  <c r="A1026" i="19"/>
  <c r="A1025" i="19"/>
  <c r="A1024" i="19"/>
  <c r="A1023" i="19"/>
  <c r="A1022" i="19"/>
  <c r="A1021" i="19"/>
  <c r="A1020" i="19"/>
  <c r="A1019" i="19"/>
  <c r="A1018" i="19"/>
  <c r="A1017" i="19"/>
  <c r="A1016" i="19"/>
  <c r="A1015" i="19"/>
  <c r="A1014" i="19"/>
  <c r="A1013" i="19"/>
  <c r="A1012" i="19"/>
  <c r="A1011" i="19"/>
  <c r="A1010" i="19"/>
  <c r="A1009" i="19"/>
  <c r="A1008" i="19"/>
  <c r="A1007" i="19"/>
  <c r="A1006" i="19"/>
  <c r="A1161" i="19"/>
  <c r="A1160" i="19"/>
  <c r="A1159" i="19"/>
  <c r="A1158" i="19"/>
  <c r="A1157" i="19"/>
  <c r="A1156" i="19"/>
  <c r="A1155" i="19"/>
  <c r="A1154" i="19"/>
  <c r="A1153" i="19"/>
  <c r="A1152" i="19"/>
  <c r="A1151" i="19"/>
  <c r="A1150" i="19"/>
  <c r="A1149" i="19"/>
  <c r="A1148" i="19"/>
  <c r="A1147" i="19"/>
  <c r="A1146" i="19"/>
  <c r="A1145" i="19"/>
  <c r="A1144" i="19"/>
  <c r="A1143" i="19"/>
  <c r="A1142" i="19"/>
  <c r="A1141" i="19"/>
  <c r="A1140" i="19"/>
  <c r="A1139" i="19"/>
  <c r="A1138" i="19"/>
  <c r="A1137" i="19"/>
  <c r="A1136" i="19"/>
  <c r="A1135" i="19"/>
  <c r="A1134" i="19"/>
  <c r="A1133" i="19"/>
  <c r="A1132" i="19"/>
  <c r="A1131" i="19"/>
  <c r="A1130" i="19"/>
  <c r="A1129" i="19"/>
  <c r="A1128" i="19"/>
  <c r="A1127" i="19"/>
  <c r="A1126" i="19"/>
  <c r="AD1161" i="19"/>
  <c r="AD1160" i="19"/>
  <c r="AD1159" i="19"/>
  <c r="AD1158" i="19"/>
  <c r="AD1157" i="19"/>
  <c r="AD1156" i="19"/>
  <c r="AD1155" i="19"/>
  <c r="AD1154" i="19"/>
  <c r="AD1153" i="19"/>
  <c r="AD1152" i="19"/>
  <c r="AD1151" i="19"/>
  <c r="AD1150" i="19"/>
  <c r="AD1149" i="19"/>
  <c r="AD1148" i="19"/>
  <c r="AD1147" i="19"/>
  <c r="AD1146" i="19"/>
  <c r="AD1145" i="19"/>
  <c r="AD1144" i="19"/>
  <c r="AD1143" i="19"/>
  <c r="AD1142" i="19"/>
  <c r="AD1141" i="19"/>
  <c r="AD1140" i="19"/>
  <c r="AD1139" i="19"/>
  <c r="AD1138" i="19"/>
  <c r="AD1137" i="19"/>
  <c r="AD1136" i="19"/>
  <c r="AD1135" i="19"/>
  <c r="AD1134" i="19"/>
  <c r="AD1133" i="19"/>
  <c r="AD1132" i="19"/>
  <c r="AD1131" i="19"/>
  <c r="AD1130" i="19"/>
  <c r="AD1129" i="19"/>
  <c r="AD1128" i="19"/>
  <c r="AD1127" i="19"/>
  <c r="AD1126"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D853" i="19"/>
  <c r="AD854" i="19"/>
  <c r="AD855" i="19"/>
  <c r="AD856" i="19"/>
  <c r="AD857" i="19"/>
  <c r="AD858" i="19"/>
  <c r="AD859" i="19"/>
  <c r="AD860" i="19"/>
  <c r="AD861" i="19"/>
  <c r="AD862" i="19"/>
  <c r="AD863" i="19"/>
  <c r="AD864" i="19"/>
  <c r="AD865" i="19"/>
  <c r="AD866" i="19"/>
  <c r="AD867" i="19"/>
  <c r="AD868" i="19"/>
  <c r="AD869" i="19"/>
  <c r="AD870" i="19"/>
  <c r="AD871" i="19"/>
  <c r="AD872" i="19"/>
  <c r="AD873" i="19"/>
  <c r="AD874" i="19"/>
  <c r="AD875" i="19"/>
  <c r="AD876" i="19"/>
  <c r="AD877" i="19"/>
  <c r="AD878" i="19"/>
  <c r="AD879" i="19"/>
  <c r="AD880" i="19"/>
  <c r="AD881" i="19"/>
  <c r="AD882" i="19"/>
  <c r="AD883" i="19"/>
  <c r="AD884" i="19"/>
  <c r="AD885" i="19"/>
  <c r="AD886" i="19"/>
  <c r="AD887" i="19"/>
  <c r="AD888" i="19"/>
  <c r="AD889" i="19"/>
  <c r="AD890" i="19"/>
  <c r="AD891" i="19"/>
  <c r="AD892" i="19"/>
  <c r="AD893" i="19"/>
  <c r="AD894" i="19"/>
  <c r="AD895" i="19"/>
  <c r="AD896" i="19"/>
  <c r="AD897" i="19"/>
  <c r="AD898" i="19"/>
  <c r="AD899" i="19"/>
  <c r="AD900" i="19"/>
  <c r="AD901" i="19"/>
  <c r="AD902" i="19"/>
  <c r="AD903" i="19"/>
  <c r="AD904" i="19"/>
  <c r="AD905" i="19"/>
  <c r="AD906" i="19"/>
  <c r="AD907" i="19"/>
  <c r="AD908" i="19"/>
  <c r="AD909" i="19"/>
  <c r="AD910" i="19"/>
  <c r="AD911" i="19"/>
  <c r="AD912" i="19"/>
  <c r="AD913" i="19"/>
  <c r="AD914" i="19"/>
  <c r="AD915" i="19"/>
  <c r="AD916" i="19"/>
  <c r="AD917" i="19"/>
  <c r="AD918" i="19"/>
  <c r="AD919" i="19"/>
  <c r="AD920" i="19"/>
  <c r="AD921" i="19"/>
  <c r="AD922" i="19"/>
  <c r="AD923" i="19"/>
  <c r="AD924" i="19"/>
  <c r="AD925" i="19"/>
  <c r="AD926" i="19"/>
  <c r="AD927" i="19"/>
  <c r="AD928" i="19"/>
  <c r="AD929" i="19"/>
  <c r="AD930" i="19"/>
  <c r="AD931" i="19"/>
  <c r="AD932" i="19"/>
  <c r="AD933" i="19"/>
  <c r="AD934" i="19"/>
  <c r="AD935" i="19"/>
  <c r="AD936" i="19"/>
  <c r="AD937" i="19"/>
  <c r="AD938" i="19"/>
  <c r="AD939" i="19"/>
  <c r="AD940" i="19"/>
  <c r="AD941" i="19"/>
  <c r="AD942" i="19"/>
  <c r="AD943" i="19"/>
  <c r="A945" i="19"/>
  <c r="AD945" i="19"/>
  <c r="A946" i="19"/>
  <c r="AD946" i="19"/>
  <c r="A947" i="19"/>
  <c r="AD947" i="19"/>
  <c r="A948" i="19"/>
  <c r="AD948" i="19"/>
  <c r="A949" i="19"/>
  <c r="AD949" i="19"/>
  <c r="A950" i="19"/>
  <c r="AD950" i="19"/>
  <c r="A951" i="19"/>
  <c r="AD951" i="19"/>
  <c r="A952" i="19"/>
  <c r="AD952" i="19"/>
  <c r="A953" i="19"/>
  <c r="AD953" i="19"/>
  <c r="A954" i="19"/>
  <c r="AD954" i="19"/>
  <c r="A956" i="19"/>
  <c r="AD956" i="19"/>
  <c r="A957" i="19"/>
  <c r="AD957" i="19"/>
  <c r="A958" i="19"/>
  <c r="AD958" i="19"/>
  <c r="A959" i="19"/>
  <c r="AD959" i="19"/>
  <c r="A960" i="19"/>
  <c r="AD960" i="19"/>
  <c r="A961" i="19"/>
  <c r="AD961" i="19"/>
  <c r="A962" i="19"/>
  <c r="AD962" i="19"/>
  <c r="A963" i="19"/>
  <c r="AD963" i="19"/>
  <c r="A964" i="19"/>
  <c r="AD964" i="19"/>
  <c r="A965" i="19"/>
  <c r="AD965" i="19"/>
  <c r="A989" i="19"/>
  <c r="AD989" i="19"/>
  <c r="A990" i="19"/>
  <c r="AD990" i="19"/>
  <c r="A991" i="19"/>
  <c r="AD991" i="19"/>
  <c r="A992" i="19"/>
  <c r="AD992" i="19"/>
  <c r="A993" i="19"/>
  <c r="AD993" i="19"/>
  <c r="A994" i="19"/>
  <c r="AD994" i="19"/>
  <c r="A995" i="19"/>
  <c r="AD995" i="19"/>
  <c r="A996" i="19"/>
  <c r="AD996" i="19"/>
  <c r="A998" i="19"/>
  <c r="AD998" i="19"/>
  <c r="A999" i="19"/>
  <c r="AD999" i="19"/>
  <c r="A1000" i="19"/>
  <c r="AD1000" i="19"/>
  <c r="A1001" i="19"/>
  <c r="AD1001" i="19"/>
  <c r="A1002" i="19"/>
  <c r="AD1002" i="19"/>
  <c r="A1003" i="19"/>
  <c r="AD1003" i="19"/>
  <c r="A1004" i="19"/>
  <c r="AD1004" i="19"/>
  <c r="A1005" i="19"/>
  <c r="AD1005" i="19"/>
  <c r="AD1007" i="19"/>
  <c r="AD1008" i="19"/>
  <c r="AD1009" i="19"/>
  <c r="AD1010" i="19"/>
  <c r="AD1011" i="19"/>
  <c r="AD1012" i="19"/>
  <c r="AD1013" i="19"/>
  <c r="AD1014" i="19"/>
  <c r="AD1015" i="19"/>
  <c r="AD1016" i="19"/>
  <c r="AD1017" i="19"/>
  <c r="AD1018" i="19"/>
  <c r="AD1019" i="19"/>
  <c r="AD1020" i="19"/>
  <c r="AD1021" i="19"/>
  <c r="AD1022" i="19"/>
  <c r="AD1023" i="19"/>
  <c r="AD1024" i="19"/>
  <c r="AD1025" i="19"/>
  <c r="AD1026" i="19"/>
  <c r="AD1027" i="19"/>
  <c r="AD1028" i="19"/>
  <c r="AD1029"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<sst xmlns="http://schemas.openxmlformats.org/spreadsheetml/2006/main" count="51941" uniqueCount="4053">
  <si>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</si>
  <si>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</si>
  <si>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</si>
  <si>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</si>
  <si>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</si>
  <si>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</si>
  <si>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</si>
  <si>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</si>
  <si>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</si>
  <si>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</si>
  <si>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</si>
  <si>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</si>
  <si>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</si>
  <si>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</si>
  <si>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</si>
  <si>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</si>
  <si>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</si>
  <si>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</si>
  <si>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</si>
  <si>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</si>
  <si>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</si>
  <si>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</si>
  <si>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</si>
  <si>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</si>
  <si>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</si>
  <si>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</si>
  <si>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</si>
  <si>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</si>
  <si>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</si>
  <si>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</si>
  <si>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</si>
  <si>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</si>
  <si>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</si>
  <si>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</si>
  <si>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</si>
  <si>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</si>
  <si>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</si>
  <si>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</si>
  <si>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</si>
  <si>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</si>
  <si>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</si>
  <si>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</si>
  <si>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</si>
  <si>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</si>
  <si>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</si>
  <si>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</si>
  <si>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</si>
  <si>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</si>
  <si>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</si>
  <si>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</si>
  <si>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</si>
  <si>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</si>
  <si>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</si>
  <si>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</si>
  <si>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</si>
  <si>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</si>
  <si>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</si>
  <si>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</si>
  <si>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</si>
  <si>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</si>
  <si>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</si>
  <si>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</si>
  <si>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</si>
  <si>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</si>
  <si>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</si>
  <si>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</si>
  <si>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</si>
  <si>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</si>
  <si>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</si>
  <si>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</si>
  <si>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</si>
  <si>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</si>
  <si>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</si>
  <si>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</si>
  <si>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</si>
  <si>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</si>
  <si>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</si>
  <si>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</si>
  <si>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</si>
  <si>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</si>
  <si>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</si>
  <si>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</si>
  <si>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</si>
  <si>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</si>
  <si>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</si>
  <si>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</si>
  <si>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</si>
  <si>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</si>
  <si>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</si>
  <si>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</si>
  <si>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</si>
  <si>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</si>
  <si>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</si>
  <si>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</si>
  <si>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</si>
  <si>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</si>
  <si>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</si>
  <si>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</si>
  <si>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</si>
  <si>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</si>
  <si>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</si>
  <si>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</si>
  <si>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</si>
  <si>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</si>
  <si>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</si>
  <si>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</si>
  <si>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</si>
  <si>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</si>
  <si>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</si>
  <si>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</si>
  <si>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</si>
  <si>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</si>
  <si>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</si>
  <si>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</si>
  <si>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</si>
  <si>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</si>
  <si>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</si>
  <si>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</si>
  <si>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</si>
  <si>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</si>
  <si>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</si>
  <si>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</si>
  <si>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</si>
  <si>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</si>
  <si>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</si>
  <si>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</si>
  <si>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</si>
  <si>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</si>
  <si>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</si>
  <si>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</si>
  <si>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</si>
  <si>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</si>
  <si>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</si>
  <si>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</si>
  <si>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</si>
  <si>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</si>
  <si>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</si>
  <si>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</si>
  <si>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</si>
  <si>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</si>
  <si>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</si>
  <si>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</si>
  <si>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</si>
  <si>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</si>
  <si>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</si>
  <si>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</si>
  <si>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</si>
  <si>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</si>
  <si>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</si>
  <si>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</si>
  <si>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</si>
  <si>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</si>
  <si>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</si>
  <si>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</si>
  <si>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</si>
  <si>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</si>
  <si>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</si>
  <si>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</si>
  <si>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</si>
  <si>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</si>
  <si>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</si>
  <si>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</si>
  <si>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</si>
  <si>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</si>
  <si>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</si>
  <si>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</si>
  <si>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</si>
  <si>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</si>
  <si>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</si>
  <si>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</si>
  <si>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</si>
  <si>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</si>
  <si>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</si>
  <si>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</si>
  <si>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</si>
  <si>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</si>
  <si>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</si>
  <si>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</si>
  <si>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</si>
  <si>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</si>
  <si>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</si>
  <si>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</si>
  <si>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</si>
  <si>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</si>
  <si>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</si>
  <si>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</si>
  <si>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</si>
  <si>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</si>
  <si>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</si>
  <si>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</si>
  <si>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</si>
  <si>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</si>
  <si>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</si>
  <si>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</si>
  <si>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</si>
  <si>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</si>
  <si>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</si>
  <si>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</si>
  <si>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</si>
  <si>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</si>
  <si>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</si>
  <si>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</si>
  <si>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</si>
  <si>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</si>
  <si>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</si>
  <si>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</si>
  <si>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</si>
  <si>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</si>
  <si>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</si>
  <si>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</si>
  <si>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</si>
  <si>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</si>
  <si>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</si>
  <si>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</si>
  <si>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</si>
  <si>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</si>
  <si>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</si>
  <si>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</si>
  <si>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</si>
  <si>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</si>
  <si>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</si>
  <si>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</si>
  <si>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</si>
  <si>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</si>
  <si>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</si>
  <si>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</si>
  <si>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</si>
  <si>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</si>
  <si>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</si>
  <si>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</si>
  <si>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</si>
  <si>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</si>
  <si>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</si>
  <si>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</si>
  <si>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</si>
  <si>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</si>
  <si>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</si>
  <si>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</si>
  <si>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</si>
  <si>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</si>
  <si>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</si>
  <si>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</si>
  <si>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</si>
  <si>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</si>
  <si>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</si>
  <si>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</si>
  <si>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</si>
  <si>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</si>
  <si>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</si>
  <si>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</si>
  <si>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</si>
  <si>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</si>
  <si>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</si>
  <si>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</si>
  <si>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</si>
  <si>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</si>
  <si>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</si>
  <si>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</si>
  <si>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</si>
  <si>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</si>
  <si>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</si>
  <si>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</si>
  <si>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</si>
  <si>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</si>
  <si>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</si>
  <si>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</si>
  <si>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</si>
  <si>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</si>
  <si>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</si>
  <si>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</si>
  <si>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</si>
  <si>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</si>
  <si>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</si>
  <si>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</si>
  <si>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</si>
  <si>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</si>
  <si>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</si>
  <si>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</si>
  <si>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</si>
  <si>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</si>
  <si>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</si>
  <si>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</si>
  <si>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</si>
  <si>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</si>
  <si>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</si>
  <si>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</si>
  <si>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</si>
  <si>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</si>
  <si>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</si>
  <si>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</si>
  <si>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</si>
  <si>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</si>
  <si>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</si>
  <si>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</si>
  <si>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</si>
  <si>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</si>
  <si>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</si>
  <si>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</si>
  <si>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</si>
  <si>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</si>
  <si>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</si>
  <si>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</si>
  <si>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</si>
  <si>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</si>
  <si>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</si>
  <si>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</si>
  <si>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</si>
  <si>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</si>
  <si>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</si>
  <si>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</si>
  <si>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</si>
  <si>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</si>
  <si>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</si>
  <si>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</si>
  <si>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</si>
  <si>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</si>
  <si>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</si>
  <si>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</si>
  <si>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</si>
  <si>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</si>
  <si>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</si>
  <si>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</si>
  <si>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</si>
  <si>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</si>
  <si>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</si>
  <si>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</si>
  <si>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</si>
  <si>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</si>
  <si>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</si>
  <si>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</si>
  <si>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</si>
  <si>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</si>
  <si>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</si>
  <si>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</si>
  <si>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</si>
  <si>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</si>
  <si>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</si>
  <si>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</si>
  <si>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</si>
  <si>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</si>
  <si>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</si>
  <si>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</si>
  <si>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</si>
  <si>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</si>
  <si>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</si>
  <si>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</si>
  <si>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</si>
  <si>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</si>
  <si>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</si>
  <si>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</si>
  <si>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</si>
  <si>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</si>
  <si>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</si>
  <si>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</si>
  <si>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</si>
  <si>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</si>
  <si>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</si>
  <si>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</si>
  <si>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</si>
  <si>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</si>
  <si>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</si>
  <si>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</si>
  <si>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</si>
  <si>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</si>
  <si>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</si>
  <si>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</si>
  <si>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</si>
  <si>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</si>
  <si>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</si>
  <si>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</si>
  <si>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</si>
  <si>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</si>
  <si>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</si>
  <si>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</si>
  <si>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</si>
  <si>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</si>
  <si>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</si>
  <si>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</si>
  <si>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</si>
  <si>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</si>
  <si>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</si>
  <si>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</si>
  <si>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</si>
  <si>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</si>
  <si>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</si>
  <si>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</si>
  <si>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</si>
  <si>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</si>
  <si>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</si>
  <si>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</si>
  <si>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</si>
  <si>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</si>
  <si>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</si>
  <si>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</si>
  <si>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</si>
  <si>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</si>
  <si>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</si>
  <si>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</si>
  <si>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</si>
  <si>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</si>
  <si>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</si>
  <si>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</si>
  <si>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</si>
  <si>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</si>
  <si>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</si>
  <si>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</si>
  <si>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</si>
  <si>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</si>
  <si>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</si>
  <si>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</si>
  <si>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</si>
  <si>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</si>
  <si>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</si>
  <si>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</si>
  <si>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</si>
  <si>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</si>
  <si>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</si>
  <si>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</si>
  <si>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</si>
  <si>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</si>
  <si>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</si>
  <si>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</si>
  <si>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</si>
  <si>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</si>
  <si>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</si>
  <si>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</si>
  <si>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</si>
  <si>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</si>
  <si>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</si>
  <si>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</si>
  <si>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</si>
  <si>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</si>
  <si>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</si>
  <si>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</si>
  <si>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</si>
  <si>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</si>
  <si>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</si>
  <si>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</si>
  <si>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</si>
  <si>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</si>
  <si>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</si>
  <si>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</si>
  <si>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</si>
  <si>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</si>
  <si>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</si>
  <si>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</si>
  <si>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</si>
  <si>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</si>
  <si>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</si>
  <si>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</si>
  <si>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</si>
  <si>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</si>
  <si>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</si>
  <si>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</si>
  <si>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</si>
  <si>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</si>
  <si>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</si>
  <si>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</si>
  <si>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</si>
  <si>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</si>
  <si>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</si>
  <si>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</si>
  <si>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</si>
  <si>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</si>
  <si>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</si>
  <si>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</si>
  <si>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</si>
  <si>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</si>
  <si>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</si>
  <si>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</si>
  <si>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</si>
  <si>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</si>
  <si>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</si>
  <si>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</si>
  <si>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</si>
  <si>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</si>
  <si>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</si>
  <si>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</si>
  <si>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</si>
  <si>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</si>
  <si>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</si>
  <si>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</si>
  <si>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</si>
  <si>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</si>
  <si>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</si>
  <si>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</si>
  <si>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</si>
  <si>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</si>
  <si>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</si>
  <si>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</si>
  <si>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</si>
  <si>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</si>
  <si>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</si>
  <si>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</si>
  <si>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</si>
  <si>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</si>
  <si>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</si>
  <si>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</si>
  <si>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</si>
  <si>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</si>
  <si>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</si>
  <si>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</si>
  <si>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</si>
  <si>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</si>
  <si>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</si>
  <si>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</si>
  <si>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</si>
  <si>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</si>
  <si>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</si>
  <si>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</si>
  <si>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</si>
  <si>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</si>
  <si>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</si>
  <si>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</si>
  <si>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</si>
  <si>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</si>
  <si>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</si>
  <si>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</si>
  <si>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</si>
  <si>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</si>
  <si>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</si>
  <si>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</si>
  <si>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</si>
  <si>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</si>
  <si>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</si>
  <si>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</si>
  <si>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</si>
  <si>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</si>
  <si>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</si>
  <si>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</si>
  <si>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</si>
  <si>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</si>
  <si>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</si>
  <si>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</si>
  <si>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</si>
  <si>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</si>
  <si>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</si>
  <si>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</si>
  <si>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</si>
  <si>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</si>
  <si>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</si>
  <si>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</si>
  <si>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</si>
  <si>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</si>
  <si>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</si>
  <si>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</si>
  <si>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</si>
  <si>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</si>
  <si>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</si>
  <si>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</si>
  <si>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</si>
  <si>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</si>
  <si>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</si>
  <si>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</si>
  <si>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</si>
  <si>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</si>
  <si>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</si>
  <si>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</si>
  <si>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</si>
  <si>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</si>
  <si>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</si>
  <si>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</si>
  <si>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</si>
  <si>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</si>
  <si>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</si>
  <si>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</si>
  <si>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</si>
  <si>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</si>
  <si>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</si>
  <si>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</si>
  <si>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</si>
  <si>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</si>
  <si>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</si>
  <si>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</si>
  <si>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</si>
  <si>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</si>
  <si>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</si>
  <si>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</si>
  <si>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</si>
  <si>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</si>
  <si>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</si>
  <si>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</si>
  <si>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</si>
  <si>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</si>
  <si>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</si>
  <si>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</si>
  <si>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</si>
  <si>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</si>
  <si>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</si>
  <si>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</si>
  <si>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</si>
  <si>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</si>
  <si>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</si>
  <si>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</si>
  <si>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</si>
  <si>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</si>
  <si>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</si>
  <si>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</si>
  <si>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</si>
  <si>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</si>
  <si>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</si>
  <si>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</si>
  <si>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</si>
  <si>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</si>
  <si>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</si>
  <si>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</si>
  <si>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</si>
  <si>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</si>
  <si>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</si>
  <si>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</si>
  <si>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</si>
  <si>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</si>
  <si>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</si>
  <si>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</si>
  <si>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</si>
  <si>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</si>
  <si>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</si>
  <si>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</si>
  <si>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</si>
  <si>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</si>
  <si>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</si>
  <si>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</si>
  <si>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</si>
  <si>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</si>
  <si>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</si>
  <si>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</si>
  <si>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</si>
  <si>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</si>
  <si>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</si>
  <si>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</si>
  <si>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</si>
  <si>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</si>
  <si>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</si>
  <si>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</si>
  <si>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</si>
  <si>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</si>
  <si>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</si>
  <si>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</si>
  <si>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</si>
  <si>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</si>
  <si>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</si>
  <si>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</si>
  <si>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</si>
  <si>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</si>
  <si>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</si>
  <si>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</si>
  <si>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</si>
  <si>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</si>
  <si>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</si>
  <si>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</si>
  <si>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</si>
  <si>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</si>
  <si>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</si>
  <si>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</si>
  <si>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</si>
  <si>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</si>
  <si>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</si>
  <si>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</si>
  <si>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</si>
  <si>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</si>
  <si>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</si>
  <si>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</si>
  <si>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</si>
  <si>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</si>
  <si>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</si>
  <si>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</si>
  <si>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</si>
  <si>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</si>
  <si>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</si>
  <si>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</si>
  <si>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</si>
  <si>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</si>
  <si>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</si>
  <si>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</si>
  <si>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</si>
  <si>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</si>
  <si>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</si>
  <si>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</si>
  <si>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</si>
  <si>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</si>
  <si>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</si>
  <si>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</si>
  <si>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</si>
  <si>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</si>
  <si>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</si>
  <si>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</si>
  <si>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</si>
  <si>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</si>
  <si>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</si>
  <si>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</si>
  <si>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</si>
  <si>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</si>
  <si>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</si>
  <si>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</si>
  <si>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</si>
  <si>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</si>
  <si>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</si>
  <si>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</si>
  <si>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</si>
  <si>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</si>
  <si>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</si>
  <si>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</si>
  <si>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</si>
  <si>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</si>
  <si>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</si>
  <si>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</si>
  <si>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</si>
  <si>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</si>
  <si>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</si>
  <si>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</si>
  <si>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</si>
  <si>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</si>
  <si>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</si>
  <si>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</si>
  <si>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</si>
  <si>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</si>
  <si>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</si>
  <si>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</si>
  <si>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</si>
  <si>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</si>
  <si>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</si>
  <si>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</si>
  <si>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</si>
  <si>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</si>
  <si>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</si>
  <si>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</si>
  <si>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</si>
  <si>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</si>
  <si>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</si>
  <si>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</si>
  <si>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</si>
  <si>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</si>
  <si>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</si>
  <si>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</si>
  <si>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</si>
  <si>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</si>
  <si>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</si>
  <si>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</si>
  <si>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</si>
  <si>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</si>
  <si>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</si>
  <si>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</si>
  <si>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</si>
  <si>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</si>
  <si>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</si>
  <si>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</si>
  <si>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</si>
  <si>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</si>
  <si>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</si>
  <si>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</si>
  <si>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</si>
  <si>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</si>
  <si>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</si>
  <si>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</si>
  <si>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</si>
  <si>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</si>
  <si>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</si>
  <si>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</si>
  <si>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</si>
  <si>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</si>
  <si>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</si>
  <si>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</si>
  <si>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</si>
  <si>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</si>
  <si>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</si>
  <si>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</si>
  <si>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</si>
  <si>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</si>
  <si>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</si>
  <si>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</si>
  <si>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</si>
  <si>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</si>
  <si>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</si>
  <si>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</si>
  <si>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</si>
  <si>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</si>
  <si>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</si>
  <si>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</si>
  <si>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</si>
  <si>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</si>
  <si>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</si>
  <si>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</si>
  <si>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</si>
  <si>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</si>
  <si>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</si>
  <si>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</si>
  <si>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</si>
  <si>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</si>
  <si>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</si>
  <si>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</si>
  <si>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</si>
  <si>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</si>
  <si>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</si>
  <si>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</si>
  <si>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</si>
  <si>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</si>
  <si>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</si>
  <si>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</si>
  <si>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</si>
  <si>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</si>
  <si>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</si>
  <si>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</si>
  <si>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</si>
  <si>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</si>
  <si>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</si>
  <si>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</si>
  <si>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</si>
  <si>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</si>
  <si>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</si>
  <si>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</si>
  <si>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</si>
  <si>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</si>
  <si>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</si>
  <si>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</si>
  <si>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</si>
  <si>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</si>
  <si>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</si>
  <si>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</si>
  <si>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</si>
  <si>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</si>
  <si>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</si>
  <si>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</si>
  <si>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</si>
  <si>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</si>
  <si>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</si>
  <si>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</si>
  <si>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</si>
  <si>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</si>
  <si>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</si>
  <si>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</si>
  <si>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</si>
  <si>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</si>
  <si>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</si>
  <si>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</si>
  <si>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</si>
  <si>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</si>
  <si>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</si>
  <si>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</si>
  <si>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</si>
  <si>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</si>
  <si>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</si>
  <si>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</si>
  <si>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</si>
  <si>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</si>
  <si>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</si>
  <si>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</si>
  <si>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</si>
  <si>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</si>
  <si>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</si>
  <si>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</si>
  <si>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</si>
  <si>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</si>
  <si>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</si>
  <si>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</si>
  <si>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</si>
  <si>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</si>
  <si>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</si>
  <si>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</si>
  <si>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</si>
  <si>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</si>
  <si>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</si>
  <si>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</si>
  <si>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</si>
  <si>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</si>
  <si>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</si>
  <si>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</si>
  <si>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</si>
  <si>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</si>
  <si>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</si>
  <si>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</si>
  <si>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</si>
  <si>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</si>
  <si>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</si>
  <si>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</si>
  <si>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</si>
  <si>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</si>
  <si>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</si>
  <si>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</si>
  <si>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</si>
  <si>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</si>
  <si>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</si>
  <si>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</si>
  <si>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</si>
  <si>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</si>
  <si>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</si>
  <si>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</si>
  <si>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</si>
  <si>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</si>
  <si>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</si>
  <si>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</si>
  <si>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</si>
  <si>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</si>
  <si>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</si>
  <si>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</si>
  <si>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</si>
  <si>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</si>
  <si>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</si>
  <si>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</si>
  <si>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</si>
  <si>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</si>
  <si>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</si>
  <si>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</si>
  <si>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</si>
  <si>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</si>
  <si>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</si>
  <si>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</si>
  <si>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</si>
  <si>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</si>
  <si>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</si>
  <si>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</si>
  <si>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</si>
  <si>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</si>
  <si>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</si>
  <si>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</si>
  <si>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</si>
  <si>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</si>
  <si>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</si>
  <si>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</si>
  <si>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</si>
  <si>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</si>
  <si>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</si>
  <si>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</si>
  <si>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</si>
  <si>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</si>
  <si>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</si>
  <si>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</si>
  <si>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</si>
  <si>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</si>
  <si>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</si>
  <si>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</si>
  <si>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</si>
  <si>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</si>
  <si>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</si>
  <si>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</si>
  <si>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</si>
  <si>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</si>
  <si>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</si>
  <si>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</si>
  <si>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</si>
  <si>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</si>
  <si>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</si>
  <si>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</si>
  <si>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</si>
  <si>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</si>
  <si>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</si>
  <si>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</si>
  <si>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</si>
  <si>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</si>
  <si>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</si>
  <si>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</si>
  <si>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</si>
  <si>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</si>
  <si>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</si>
  <si>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</si>
  <si>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</si>
  <si>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</si>
  <si>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</si>
  <si>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</si>
  <si>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</si>
  <si>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</si>
  <si>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</si>
  <si>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</si>
  <si>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</si>
  <si>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</si>
  <si>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</si>
  <si>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</si>
  <si>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</si>
  <si>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</si>
  <si>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</si>
  <si>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</si>
  <si>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</si>
  <si>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</si>
  <si>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</si>
  <si>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</si>
  <si>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</si>
  <si>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</si>
  <si>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</si>
  <si>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</si>
  <si>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</si>
  <si>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</si>
  <si>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</si>
  <si>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</si>
  <si>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</si>
  <si>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</si>
  <si>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</si>
  <si>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</si>
  <si>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</si>
  <si>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</si>
  <si>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</si>
  <si>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</si>
  <si>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</si>
  <si>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</si>
  <si>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</si>
  <si>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</si>
  <si>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</si>
  <si>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</si>
  <si>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</si>
  <si>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</si>
  <si>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</si>
  <si>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</si>
  <si>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</si>
  <si>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</si>
  <si>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</si>
  <si>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</si>
  <si>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</si>
  <si>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</si>
  <si>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</si>
  <si>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</si>
  <si>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</si>
  <si>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</si>
  <si>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</si>
  <si>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</si>
  <si>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</si>
  <si>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</si>
  <si>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</si>
  <si>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</si>
  <si>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</si>
  <si>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</si>
  <si>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</si>
  <si>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</si>
  <si>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</si>
  <si>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</si>
  <si>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</si>
  <si>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</si>
  <si>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</si>
  <si>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</si>
  <si>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</si>
  <si>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</si>
  <si>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</si>
  <si>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</si>
  <si>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</si>
  <si>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</si>
  <si>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</si>
  <si>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</si>
  <si>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</si>
  <si>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</si>
  <si>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</si>
  <si>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</si>
  <si>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</si>
  <si>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</si>
  <si>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</si>
  <si>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</si>
  <si>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</si>
  <si>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</si>
  <si>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</si>
  <si>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</si>
  <si>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</si>
  <si>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</si>
  <si>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</si>
  <si>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</si>
  <si>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</si>
  <si>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</si>
  <si>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</si>
  <si>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</si>
  <si>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</si>
  <si>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</si>
  <si>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</si>
  <si>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</si>
  <si>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</si>
  <si>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</si>
  <si>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</si>
  <si>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</si>
  <si>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</si>
  <si>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</si>
  <si>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</si>
  <si>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</si>
  <si>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</si>
  <si>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</si>
  <si>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</si>
  <si>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</si>
  <si>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</si>
  <si>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</si>
  <si>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</si>
  <si>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</si>
  <si>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</si>
  <si>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</si>
  <si>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</si>
  <si>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</si>
  <si>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</si>
  <si>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</si>
  <si>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</si>
  <si>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</si>
  <si>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</si>
  <si>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</si>
  <si>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</si>
  <si>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</si>
  <si>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</si>
  <si>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</si>
  <si>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</si>
  <si>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</si>
  <si>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</si>
  <si>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</si>
  <si>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</si>
  <si>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</si>
  <si>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</si>
  <si>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</si>
  <si>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</si>
  <si>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</si>
  <si>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</si>
  <si>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</si>
  <si>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</si>
  <si>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</si>
  <si>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</si>
  <si>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</si>
  <si>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</si>
  <si>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</si>
  <si>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</si>
  <si>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</si>
  <si>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</si>
  <si>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</si>
  <si>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</si>
  <si>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</si>
  <si>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</si>
  <si>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</si>
  <si>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</si>
  <si>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</si>
  <si>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</si>
  <si>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</si>
  <si>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</si>
  <si>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</si>
  <si>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</si>
  <si>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</si>
  <si>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</si>
  <si>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</si>
  <si>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</si>
  <si>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</si>
  <si>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</si>
  <si>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</si>
  <si>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</si>
  <si>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</si>
  <si>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</si>
  <si>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</si>
  <si>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</si>
  <si>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</si>
  <si>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</si>
  <si>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</si>
  <si>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</si>
  <si>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</si>
  <si>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</si>
  <si>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</si>
  <si>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</si>
  <si>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</si>
  <si>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</si>
  <si>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</si>
  <si>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</si>
  <si>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</si>
  <si>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</si>
  <si>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</si>
  <si>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</si>
  <si>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</si>
  <si>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</si>
  <si>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</si>
  <si>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</si>
  <si>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</si>
  <si>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</si>
  <si>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</si>
  <si>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</si>
  <si>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</si>
  <si>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</si>
  <si>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</si>
  <si>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</si>
  <si>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</si>
  <si>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</si>
  <si>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</si>
  <si>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</si>
  <si>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</si>
  <si>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</si>
  <si>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</si>
  <si>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</si>
  <si>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</si>
  <si>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</si>
  <si>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</si>
  <si>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</si>
  <si>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</si>
  <si>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</si>
  <si>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</si>
  <si>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</si>
  <si>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</si>
  <si>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</si>
  <si>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</si>
  <si>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</si>
  <si>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</si>
  <si>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</si>
  <si>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</si>
  <si>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</si>
  <si>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</si>
  <si>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</si>
  <si>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</si>
  <si>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</si>
  <si>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</si>
  <si>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</si>
  <si>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</si>
  <si>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</si>
  <si>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</si>
  <si>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</si>
  <si>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</si>
  <si>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</si>
  <si>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</si>
  <si>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</si>
  <si>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</si>
  <si>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</si>
  <si>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</si>
  <si>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</si>
  <si>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</si>
  <si>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</si>
  <si>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</si>
  <si>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</si>
  <si>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</si>
  <si>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</si>
  <si>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</si>
  <si>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</si>
  <si>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</si>
  <si>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</si>
  <si>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</si>
  <si>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</si>
  <si>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</si>
  <si>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</si>
  <si>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</si>
  <si>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</si>
  <si>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</si>
  <si>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</si>
  <si>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</si>
  <si>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</si>
  <si>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</si>
  <si>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</si>
  <si>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</si>
  <si>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</si>
  <si>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</si>
  <si>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</si>
  <si>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</si>
  <si>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</si>
  <si>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</si>
  <si>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</si>
  <si>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</si>
  <si>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</si>
  <si>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</si>
  <si>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</si>
  <si>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</si>
  <si>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</si>
  <si>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</si>
  <si>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</si>
  <si>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</si>
  <si>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</si>
  <si>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</si>
  <si>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</si>
  <si>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</si>
  <si>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</si>
  <si>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</si>
  <si>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</si>
  <si>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</si>
  <si>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</si>
  <si>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</si>
  <si>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</si>
  <si>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</si>
  <si>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</si>
  <si>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</si>
  <si>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</si>
  <si>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</si>
  <si>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</si>
  <si>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</si>
  <si>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</si>
  <si>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</si>
  <si>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</si>
  <si>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</si>
  <si>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</si>
  <si>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</si>
  <si>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</si>
  <si>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</si>
  <si>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</si>
  <si>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</si>
  <si>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</si>
  <si>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</si>
  <si>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</si>
  <si>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</si>
  <si>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</si>
  <si>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</si>
  <si>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</si>
  <si>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</si>
  <si>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</si>
  <si>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</si>
  <si>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</si>
  <si>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</si>
  <si>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</si>
  <si>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</si>
  <si>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</si>
  <si>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</si>
  <si>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</si>
  <si>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</si>
  <si>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</si>
  <si>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</si>
  <si>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</si>
  <si>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</si>
  <si>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</si>
  <si>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</si>
  <si>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</si>
  <si>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</si>
  <si>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</si>
  <si>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</si>
  <si>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</si>
  <si>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</si>
  <si>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</si>
  <si>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</si>
  <si>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</si>
  <si>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</si>
  <si>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</si>
  <si>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</si>
  <si>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</si>
  <si>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</si>
  <si>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</si>
  <si>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</si>
  <si>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</si>
  <si>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</si>
  <si>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</si>
  <si>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</si>
  <si>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</si>
  <si>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</si>
  <si>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</si>
  <si>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</si>
  <si>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</si>
  <si>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</si>
  <si>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</si>
  <si>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</si>
  <si>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</si>
  <si>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</si>
  <si>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</si>
  <si>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</si>
  <si>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</si>
  <si>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</si>
  <si>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</si>
  <si>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</si>
  <si>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</si>
  <si>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</si>
  <si>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</si>
  <si>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</si>
  <si>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</si>
  <si>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</si>
  <si>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</si>
  <si>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</si>
  <si>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</si>
  <si>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</si>
  <si>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</si>
  <si>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</si>
  <si>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</si>
  <si>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</si>
  <si>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</si>
  <si>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</si>
  <si>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</si>
  <si>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</si>
  <si>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</si>
  <si>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</si>
  <si>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</si>
  <si>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</si>
  <si>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</si>
  <si>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</si>
  <si>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</si>
  <si>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</si>
  <si>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</si>
  <si>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</si>
  <si>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</si>
  <si>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</si>
  <si>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</si>
  <si>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</si>
  <si>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</si>
  <si>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</si>
  <si>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</si>
  <si>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</si>
  <si>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</si>
  <si>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</si>
  <si>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</si>
  <si>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</si>
  <si>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</si>
  <si>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</si>
  <si>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</si>
  <si>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</si>
  <si>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</si>
  <si>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</si>
  <si>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</si>
  <si>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</si>
  <si>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</si>
  <si>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</si>
  <si>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</si>
  <si>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</si>
  <si>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</si>
  <si>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</si>
  <si>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</si>
  <si>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</si>
  <si>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</si>
  <si>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</si>
  <si>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</si>
  <si>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</si>
  <si>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</si>
  <si>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</si>
  <si>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</si>
  <si>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</si>
  <si>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</si>
  <si>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</si>
  <si>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</si>
  <si>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</si>
  <si>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</si>
  <si>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</si>
  <si>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</si>
  <si>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</si>
  <si>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</si>
  <si>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</si>
  <si>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</si>
  <si>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</si>
  <si>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</si>
  <si>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</si>
  <si>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</si>
  <si>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</si>
  <si>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</si>
  <si>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</si>
  <si>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</si>
  <si>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</si>
  <si>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</si>
  <si>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</si>
  <si>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</si>
  <si>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</si>
  <si>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</si>
  <si>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</si>
  <si>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</si>
  <si>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</si>
  <si>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</si>
  <si>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</si>
  <si>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</si>
  <si>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</si>
  <si>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</si>
  <si>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</si>
  <si>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</si>
  <si>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</si>
  <si>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</si>
  <si>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</si>
  <si>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</si>
  <si>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</si>
  <si>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</si>
  <si>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</si>
  <si>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</si>
  <si>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</si>
  <si>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</si>
  <si>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</si>
  <si>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</si>
  <si>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</si>
  <si>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</si>
  <si>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</si>
  <si>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</si>
  <si>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</si>
  <si>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</si>
  <si>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</si>
  <si>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</si>
  <si>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</si>
  <si>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</si>
  <si>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</si>
  <si>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</si>
  <si>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</si>
  <si>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</si>
  <si>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</si>
  <si>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</si>
  <si>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</si>
  <si>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</si>
  <si>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</si>
  <si>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</si>
  <si>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</si>
  <si>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</si>
  <si>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</si>
  <si>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</si>
  <si>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</si>
  <si>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</si>
  <si>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</si>
  <si>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</si>
  <si>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</si>
  <si>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</si>
  <si>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</si>
  <si>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</si>
  <si>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</si>
  <si>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</si>
  <si>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</si>
  <si>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</si>
  <si>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</si>
  <si>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</si>
  <si>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</si>
  <si>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</si>
  <si>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</si>
  <si>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</si>
  <si>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</si>
  <si>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</si>
  <si>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</si>
  <si>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</si>
  <si>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</si>
  <si>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</si>
  <si>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</si>
  <si>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</si>
  <si>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</si>
  <si>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</si>
  <si>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</si>
  <si>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</si>
  <si>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</si>
  <si>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</si>
  <si>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</si>
  <si>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</si>
  <si>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</si>
  <si>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</si>
  <si>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</si>
  <si>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</si>
  <si>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</si>
  <si>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</si>
  <si>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</si>
  <si>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</si>
  <si>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</si>
  <si>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</si>
  <si>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</si>
  <si>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</si>
  <si>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</si>
  <si>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</si>
  <si>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</si>
  <si>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</si>
  <si>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</si>
  <si>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</si>
  <si>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</si>
  <si>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</si>
  <si>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</si>
  <si>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</si>
  <si>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</si>
  <si>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</si>
  <si>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</si>
  <si>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</si>
  <si>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</si>
  <si>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</si>
  <si>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</si>
  <si>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</si>
  <si>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</si>
  <si>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</si>
  <si>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</si>
  <si>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</si>
  <si>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</si>
  <si>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</si>
  <si>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</si>
  <si>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</si>
  <si>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</si>
  <si>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</si>
  <si>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</si>
  <si>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</si>
  <si>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</si>
  <si>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</si>
  <si>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</si>
  <si>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</si>
  <si>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</si>
  <si>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</si>
  <si>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</si>
  <si>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</si>
  <si>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</si>
  <si>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</si>
  <si>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</si>
  <si>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</si>
  <si>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</si>
  <si>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</si>
  <si>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</si>
  <si>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</si>
  <si>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</si>
  <si>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</si>
  <si>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</si>
  <si>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</si>
  <si>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</si>
  <si>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</si>
  <si>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</si>
  <si>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</si>
  <si>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</si>
  <si>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</si>
  <si>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</si>
  <si>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</si>
  <si>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</si>
  <si>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</si>
  <si>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</si>
  <si>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</si>
  <si>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</si>
  <si>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</si>
  <si>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</si>
  <si>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</si>
  <si>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</si>
  <si>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</si>
  <si>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</si>
  <si>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</si>
  <si>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</si>
  <si>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</si>
  <si>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</si>
  <si>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</si>
  <si>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</si>
  <si>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</si>
  <si>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</si>
  <si>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</si>
  <si>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</si>
  <si>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</si>
  <si>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</si>
  <si>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</si>
  <si>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</si>
  <si>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</si>
  <si>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</si>
  <si>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</si>
  <si>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</si>
  <si>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</si>
  <si>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</si>
  <si>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</si>
  <si>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</si>
  <si>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</si>
  <si>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</si>
  <si>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</si>
  <si>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</si>
  <si>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</si>
  <si>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</si>
  <si>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</si>
  <si>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</si>
  <si>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</si>
  <si>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</si>
  <si>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</si>
  <si>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</si>
  <si>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</si>
  <si>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</si>
  <si>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</si>
  <si>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</si>
  <si>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</si>
  <si>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</si>
  <si>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</si>
  <si>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</si>
  <si>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</si>
  <si>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</si>
  <si>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</si>
  <si>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</si>
  <si>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</si>
  <si>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</si>
  <si>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</si>
  <si>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</si>
  <si>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</si>
  <si>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</si>
  <si>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</si>
  <si>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</si>
  <si>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</si>
  <si>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</si>
  <si>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</si>
  <si>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</si>
  <si>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</si>
  <si>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</si>
  <si>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</si>
  <si>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</si>
  <si>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</si>
  <si>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</si>
  <si>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</si>
  <si>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</si>
  <si>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</si>
  <si>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</si>
  <si>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</si>
  <si>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</si>
  <si>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</si>
  <si>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</si>
  <si>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</si>
  <si>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</si>
  <si>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</si>
  <si>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</si>
  <si>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</si>
  <si>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</si>
  <si>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</si>
  <si>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</si>
  <si>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</si>
  <si>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</si>
  <si>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</si>
  <si>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</si>
  <si>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</si>
  <si>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</si>
  <si>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</si>
  <si>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</si>
  <si>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</si>
  <si>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</si>
  <si>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</si>
  <si>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</si>
  <si>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</si>
  <si>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</si>
  <si>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</si>
  <si>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</si>
  <si>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</si>
  <si>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</si>
  <si>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</si>
  <si>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</si>
  <si>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</si>
  <si>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</si>
  <si>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</si>
  <si>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</si>
  <si>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</si>
  <si>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</si>
  <si>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</si>
  <si>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</si>
  <si>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</si>
  <si>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</si>
  <si>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</si>
  <si>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</si>
  <si>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</si>
  <si>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</si>
  <si>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</si>
  <si>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</si>
  <si>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</si>
  <si>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</si>
  <si>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</si>
  <si>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</si>
  <si>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</si>
  <si>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</si>
  <si>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</si>
  <si>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</si>
  <si>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</si>
  <si>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</si>
  <si>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</si>
  <si>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</si>
  <si>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</si>
  <si>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</si>
  <si>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</si>
  <si>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</si>
  <si>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</si>
  <si>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</si>
  <si>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</si>
  <si>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</si>
  <si>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</si>
  <si>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</si>
  <si>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</si>
  <si>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</si>
  <si>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</si>
  <si>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</si>
  <si>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</si>
  <si>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</si>
  <si>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</si>
  <si>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</si>
  <si>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</si>
  <si>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</si>
  <si>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</si>
  <si>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</si>
  <si>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</si>
  <si>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</si>
  <si>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</si>
  <si>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</si>
  <si>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</si>
  <si>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</si>
  <si>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</si>
  <si>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</si>
  <si>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</si>
  <si>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</si>
  <si>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</si>
  <si>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</si>
  <si>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</si>
  <si>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</si>
  <si>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</si>
  <si>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</si>
  <si>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</si>
  <si>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</si>
  <si>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</si>
  <si>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</si>
  <si>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</si>
  <si>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</si>
  <si>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</si>
  <si>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</si>
  <si>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</si>
  <si>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</si>
  <si>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</si>
  <si>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</si>
  <si>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</si>
  <si>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</si>
  <si>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</si>
  <si>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</si>
  <si>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</si>
  <si>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</si>
  <si>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</si>
  <si>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</si>
  <si>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</si>
  <si>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</si>
  <si>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</si>
  <si>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</si>
  <si>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</si>
  <si>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</si>
  <si>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</si>
  <si>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</si>
  <si>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</si>
  <si>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</si>
  <si>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</si>
  <si>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</si>
  <si>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</si>
  <si>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</si>
  <si>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</si>
  <si>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</si>
  <si>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</si>
  <si>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</si>
  <si>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</si>
  <si>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</si>
  <si>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</si>
  <si>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</si>
  <si>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</si>
  <si>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</si>
  <si>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</si>
  <si>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</si>
  <si>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</si>
  <si>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</si>
  <si>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</si>
  <si>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</si>
  <si>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</si>
  <si>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</si>
  <si>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</si>
  <si>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</si>
  <si>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</si>
  <si>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</si>
  <si>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</si>
  <si>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</si>
  <si>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</si>
  <si>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</si>
  <si>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</si>
  <si>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</si>
  <si>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</si>
  <si>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</si>
  <si>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</si>
  <si>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</si>
  <si>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</si>
  <si>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</si>
  <si>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</si>
  <si>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</si>
  <si>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</si>
  <si>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</si>
  <si>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</si>
  <si>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</si>
  <si>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</si>
  <si>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</si>
  <si>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</si>
  <si>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</si>
  <si>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</si>
  <si>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</si>
  <si>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</si>
  <si>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</si>
  <si>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</si>
  <si>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</si>
  <si>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</si>
  <si>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</si>
  <si>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</si>
  <si>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</si>
  <si>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</si>
  <si>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</si>
  <si>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</si>
  <si>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</si>
  <si>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</si>
  <si>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</si>
  <si>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</si>
  <si>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</si>
  <si>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</si>
  <si>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</si>
  <si>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</si>
  <si>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</si>
  <si>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</si>
  <si>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</si>
  <si>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</si>
  <si>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</si>
  <si>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</si>
  <si>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</si>
  <si>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</si>
  <si>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</si>
  <si>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</si>
  <si>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</si>
  <si>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</si>
  <si>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</si>
  <si>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</si>
  <si>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</si>
  <si>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</si>
  <si>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</si>
  <si>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</si>
  <si>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</si>
  <si>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</si>
  <si>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</si>
  <si>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</si>
  <si>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</si>
  <si>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</si>
  <si>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</si>
  <si>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</si>
  <si>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</si>
  <si>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</si>
  <si>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</si>
  <si>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</si>
  <si>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</si>
  <si>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</si>
  <si>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</si>
  <si>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</si>
  <si>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</si>
  <si>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</si>
  <si>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</si>
  <si>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</si>
  <si>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</si>
  <si>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</si>
  <si>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</si>
  <si>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</si>
  <si>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</si>
  <si>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</si>
  <si>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</si>
  <si>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</si>
  <si>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</si>
  <si>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</si>
  <si>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</si>
  <si>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</si>
  <si>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</si>
  <si>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</si>
  <si>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</si>
  <si>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</si>
  <si>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</si>
  <si>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</si>
  <si>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</si>
  <si>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</si>
  <si>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</si>
  <si>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</si>
  <si>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</si>
  <si>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</si>
  <si>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</si>
  <si>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</si>
  <si>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</si>
  <si>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</si>
  <si>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</si>
  <si>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</si>
  <si>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</si>
  <si>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</si>
  <si>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</si>
  <si>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</si>
  <si>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</si>
  <si>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</si>
  <si>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</si>
  <si>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</si>
  <si>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</si>
  <si>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</si>
  <si>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</si>
  <si>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</si>
  <si>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</si>
  <si>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</si>
  <si>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</si>
  <si>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</si>
  <si>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</si>
  <si>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</si>
  <si>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</si>
  <si>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</si>
  <si>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</si>
  <si>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</si>
  <si>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</si>
  <si>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</si>
  <si>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</si>
  <si>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</si>
  <si>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</si>
  <si>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</si>
  <si>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</si>
  <si>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</si>
  <si>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</si>
  <si>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</si>
  <si>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</si>
  <si>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</si>
  <si>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</si>
  <si>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</si>
  <si>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</si>
  <si>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</si>
  <si>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</si>
  <si>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</si>
  <si>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</si>
  <si>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</si>
  <si>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</si>
  <si>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</si>
  <si>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</si>
  <si>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</si>
  <si>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</si>
  <si>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</si>
  <si>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</si>
  <si>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</si>
  <si>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</si>
  <si>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</si>
  <si>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</si>
  <si>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</si>
  <si>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</si>
  <si>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</si>
  <si>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</si>
  <si>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</si>
  <si>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</si>
  <si>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</si>
  <si>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</si>
  <si>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</si>
  <si>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</si>
  <si>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</si>
  <si>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</si>
  <si>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</si>
  <si>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</si>
  <si>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</si>
  <si>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</si>
  <si>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</si>
  <si>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</si>
  <si>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</si>
  <si>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</si>
  <si>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</si>
  <si>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</si>
  <si>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</si>
  <si>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</si>
  <si>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</si>
  <si>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</si>
  <si>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</si>
  <si>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</si>
  <si>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</si>
  <si>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</si>
  <si>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</si>
  <si>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</si>
  <si>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</si>
  <si>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</si>
  <si>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</si>
  <si>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</si>
  <si>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</si>
  <si>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</si>
  <si>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</si>
  <si>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</si>
  <si>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</si>
  <si>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</si>
  <si>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</si>
  <si>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</si>
  <si>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</si>
  <si>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</si>
  <si>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</si>
  <si>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</si>
  <si>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</si>
  <si>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</si>
  <si>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</si>
  <si>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</si>
  <si>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</si>
  <si>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</si>
  <si>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</si>
  <si>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</si>
  <si>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</si>
  <si>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</si>
  <si>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</si>
  <si>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</si>
  <si>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</si>
  <si>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</si>
  <si>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</si>
  <si>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</si>
  <si>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</si>
  <si>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</si>
  <si>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</si>
  <si>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</si>
  <si>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</si>
  <si>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</si>
  <si>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</si>
  <si>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</si>
  <si>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</si>
  <si>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</si>
  <si>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</si>
  <si>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</si>
  <si>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</si>
  <si>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</si>
  <si>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</si>
  <si>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</si>
  <si>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</si>
  <si>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</si>
  <si>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</si>
  <si>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</si>
  <si>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</si>
  <si>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</si>
  <si>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</si>
  <si>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</si>
  <si>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</si>
  <si>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</si>
  <si>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</si>
  <si>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</si>
  <si>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</si>
  <si>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</si>
  <si>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</si>
  <si>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</si>
  <si>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</si>
  <si>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</si>
  <si>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</si>
  <si>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</si>
  <si>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</si>
  <si>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</si>
  <si>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</si>
  <si>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</si>
  <si>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</si>
  <si>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</si>
  <si>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</si>
  <si>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</si>
  <si>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</si>
  <si>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</si>
  <si>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</si>
  <si>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</si>
  <si>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</si>
  <si>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</si>
  <si>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</si>
  <si>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</si>
  <si>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</si>
  <si>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</si>
  <si>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</si>
  <si>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</si>
  <si>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</si>
  <si>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</si>
  <si>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</si>
  <si>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</si>
  <si>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</si>
  <si>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</si>
  <si>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</si>
  <si>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</si>
  <si>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</si>
  <si>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</si>
  <si>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</si>
  <si>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</si>
  <si>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</si>
  <si>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</si>
  <si>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</si>
  <si>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</si>
  <si>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</si>
  <si>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</si>
  <si>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</si>
  <si>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</si>
  <si>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</si>
  <si>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</si>
  <si>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</si>
  <si>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</si>
  <si>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</si>
  <si>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</si>
  <si>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</si>
  <si>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</si>
  <si>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</si>
  <si>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</si>
  <si>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</si>
  <si>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</si>
  <si>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</si>
  <si>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</si>
  <si>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</si>
  <si>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</si>
  <si>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</si>
  <si>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</si>
  <si>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</si>
  <si>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</si>
  <si>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</si>
  <si>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</si>
  <si>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</si>
  <si>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</si>
  <si>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</si>
  <si>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</si>
  <si>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</si>
  <si>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</si>
  <si>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</si>
  <si>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</si>
  <si>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</si>
  <si>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</si>
  <si>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</si>
  <si>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</si>
  <si>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</si>
  <si>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</si>
  <si>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</si>
  <si>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</si>
  <si>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</si>
  <si>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</si>
  <si>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</si>
  <si>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</si>
  <si>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</si>
  <si>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</si>
  <si>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</si>
  <si>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</si>
  <si>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</si>
  <si>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</si>
  <si>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</si>
  <si>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</si>
  <si>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</si>
  <si>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</si>
  <si>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</si>
  <si>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</si>
  <si>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</si>
  <si>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</si>
  <si>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</si>
  <si>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</si>
  <si>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</si>
  <si>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</si>
  <si>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</si>
  <si>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</si>
  <si>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</si>
  <si>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</si>
  <si>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</si>
  <si>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</si>
  <si>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</si>
  <si>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</si>
  <si>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</si>
  <si>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</si>
  <si>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</si>
  <si>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</si>
  <si>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</si>
  <si>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</si>
  <si>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</si>
  <si>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</si>
  <si>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</si>
  <si>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</si>
  <si>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</si>
  <si>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</si>
  <si>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</si>
  <si>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</si>
  <si>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</si>
  <si>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</si>
  <si>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</si>
  <si>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</si>
  <si>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</si>
  <si>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</si>
  <si>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</si>
  <si>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</si>
  <si>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</si>
  <si>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</si>
  <si>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</si>
  <si>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</si>
  <si>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</si>
  <si>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</si>
  <si>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</si>
  <si>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</si>
  <si>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</si>
  <si>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</si>
  <si>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</si>
  <si>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</si>
  <si>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</si>
  <si>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</si>
  <si>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</si>
  <si>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</si>
  <si>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</si>
  <si>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</si>
  <si>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</si>
  <si>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</si>
  <si>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</si>
  <si>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</si>
  <si>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</si>
  <si>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</si>
  <si>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</si>
  <si>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</si>
  <si>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</si>
  <si>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</si>
  <si>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</si>
  <si>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</si>
  <si>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</si>
  <si>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</si>
  <si>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</si>
  <si>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</si>
  <si>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</si>
  <si>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</si>
  <si>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</si>
  <si>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</si>
  <si>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</si>
  <si>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</si>
  <si>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</si>
  <si>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</si>
  <si>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</si>
  <si>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</si>
  <si>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</si>
  <si>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</si>
  <si>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</si>
  <si>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</si>
  <si>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</si>
  <si>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</si>
  <si>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</si>
  <si>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</si>
  <si>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</si>
  <si>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</si>
  <si>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</si>
  <si>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</si>
  <si>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</si>
  <si>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</si>
  <si>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</si>
  <si>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</si>
  <si>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</si>
  <si>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</si>
  <si>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</si>
  <si>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</si>
  <si>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</si>
  <si>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</si>
  <si>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</si>
  <si>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</si>
  <si>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</si>
  <si>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</si>
  <si>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</si>
  <si>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</si>
  <si>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</si>
  <si>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</si>
  <si>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</si>
  <si>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</si>
  <si>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</si>
  <si>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</si>
  <si>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</si>
  <si>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</si>
  <si>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</si>
  <si>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</si>
  <si>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</si>
  <si>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</si>
  <si>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</si>
  <si>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</si>
  <si>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</si>
  <si>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</si>
  <si>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</si>
  <si>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</si>
  <si>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</si>
  <si>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</si>
  <si>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</si>
  <si>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</si>
  <si>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</si>
  <si>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</si>
  <si>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</si>
  <si>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</si>
  <si>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</si>
  <si>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</si>
  <si>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</si>
  <si>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</si>
  <si>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</si>
  <si>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</si>
  <si>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</si>
  <si>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</si>
  <si>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</si>
  <si>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</si>
  <si>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</si>
  <si>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</si>
  <si>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</si>
  <si>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</si>
  <si>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</si>
  <si>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</si>
  <si>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</si>
  <si>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</si>
  <si>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</si>
  <si>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</si>
  <si>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</si>
  <si>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</si>
  <si>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</si>
  <si>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</si>
  <si>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</si>
  <si>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</si>
  <si>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</si>
  <si>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</si>
  <si>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</si>
  <si>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</si>
  <si>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</si>
  <si>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</si>
  <si>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</si>
  <si>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</si>
  <si>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</si>
  <si>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</si>
  <si>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</si>
  <si>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</si>
  <si>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</si>
  <si>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</si>
  <si>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</si>
  <si>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</si>
  <si>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</si>
  <si>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</si>
  <si>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</si>
  <si>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</si>
  <si>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</si>
  <si>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</si>
  <si>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</si>
  <si>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</si>
  <si>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</si>
  <si>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</si>
  <si>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</si>
  <si>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</si>
  <si>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</si>
  <si>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</si>
  <si>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</si>
  <si>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</si>
  <si>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</si>
  <si>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</si>
  <si>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</si>
  <si>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</si>
  <si>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</si>
  <si>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</si>
  <si>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</si>
  <si>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</si>
  <si>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</si>
  <si>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</si>
  <si>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</si>
  <si>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</si>
  <si>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</si>
  <si>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</si>
  <si>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</si>
  <si>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</si>
  <si>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</si>
  <si>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</si>
  <si>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</si>
  <si>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</si>
  <si>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</si>
  <si>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</si>
  <si>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</si>
  <si>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</si>
  <si>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</si>
  <si>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</si>
  <si>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</si>
  <si>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</si>
  <si>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</si>
  <si>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</si>
  <si>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</si>
  <si>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</si>
  <si>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</si>
  <si>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</si>
  <si>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</si>
  <si>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</si>
  <si>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</si>
  <si>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</si>
  <si>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</si>
  <si>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</si>
  <si>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</si>
  <si>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</si>
  <si>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</si>
  <si>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</si>
  <si>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</si>
  <si>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</si>
  <si>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</si>
  <si>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</si>
  <si>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</si>
  <si>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</si>
  <si>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</si>
  <si>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</si>
  <si>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</si>
  <si>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</si>
  <si>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</si>
  <si>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</si>
  <si>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</si>
  <si>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</si>
  <si>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</si>
  <si>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</si>
  <si>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</si>
  <si>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</si>
  <si>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</si>
  <si>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</si>
  <si>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</si>
  <si>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</si>
  <si>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</si>
  <si>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</si>
  <si>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</si>
  <si>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</si>
  <si>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</si>
  <si>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</si>
  <si>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</si>
  <si>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</si>
  <si>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</si>
  <si>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</si>
  <si>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</si>
  <si>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</si>
  <si>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</si>
  <si>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</si>
  <si>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</si>
  <si>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</si>
  <si>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</si>
  <si>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</si>
  <si>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</si>
  <si>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</si>
  <si>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</si>
  <si>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</si>
  <si>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</si>
  <si>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</si>
  <si>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</si>
  <si>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</si>
  <si>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</si>
  <si>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</si>
  <si>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</si>
  <si>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</si>
  <si>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</si>
  <si>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</si>
  <si>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</si>
  <si>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</si>
  <si>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</si>
  <si>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</si>
  <si>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</si>
  <si>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</si>
  <si>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</si>
  <si>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</si>
  <si>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</si>
  <si>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</si>
  <si>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</si>
  <si>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</si>
  <si>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</si>
  <si>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</si>
  <si>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</si>
  <si>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</si>
  <si>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</si>
  <si>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</si>
  <si>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</si>
  <si>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</si>
  <si>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</si>
  <si>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</si>
  <si>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</si>
  <si>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</si>
  <si>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</si>
  <si>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</si>
  <si>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</si>
  <si>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</si>
  <si>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</si>
  <si>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</si>
  <si>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</si>
  <si>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</si>
  <si>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</si>
  <si>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</si>
  <si>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</si>
  <si>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</si>
  <si>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</si>
  <si>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</si>
  <si>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</si>
  <si>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</si>
  <si>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</si>
  <si>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</si>
  <si>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</si>
  <si>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</si>
  <si>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</si>
  <si>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</si>
  <si>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</si>
  <si>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</si>
  <si>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</si>
  <si>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</si>
  <si>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</si>
  <si>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</si>
  <si>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</si>
  <si>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</si>
  <si>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</si>
  <si>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</si>
  <si>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</si>
  <si>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</si>
  <si>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</si>
  <si>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</si>
  <si>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</si>
  <si>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</si>
  <si>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</si>
  <si>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</si>
  <si>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</si>
  <si>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</si>
  <si>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</si>
  <si>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</si>
  <si>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</si>
  <si>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</si>
  <si>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</si>
  <si>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</si>
  <si>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</si>
  <si>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</si>
  <si>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</si>
  <si>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</si>
  <si>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</si>
  <si>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</si>
  <si>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</si>
  <si>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</si>
  <si>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</si>
  <si>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</si>
  <si>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</si>
  <si>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</si>
  <si>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</si>
  <si>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</si>
  <si>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</si>
  <si>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</si>
  <si>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</si>
  <si>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</si>
  <si>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</si>
  <si>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</si>
  <si>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</si>
  <si>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</si>
  <si>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</si>
  <si>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</si>
  <si>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</si>
  <si>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</si>
  <si>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</si>
  <si>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</si>
  <si>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</si>
  <si>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</si>
  <si>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</si>
  <si>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</si>
  <si>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</si>
  <si>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</si>
  <si>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</si>
  <si>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</si>
  <si>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</si>
  <si>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</si>
  <si>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</si>
  <si>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</si>
  <si>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</si>
  <si>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</si>
  <si>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</si>
  <si>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</si>
  <si>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</si>
  <si>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</si>
  <si>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</si>
  <si>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</si>
  <si>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</si>
  <si>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</si>
  <si>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</si>
  <si>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</si>
  <si>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</si>
  <si>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</si>
  <si>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</si>
  <si>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</si>
  <si>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</si>
  <si>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</si>
  <si>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</si>
  <si>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</si>
  <si>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</si>
  <si>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</si>
  <si>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</si>
  <si>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</si>
  <si>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</si>
  <si>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</si>
  <si>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</si>
  <si>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</si>
  <si>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</si>
  <si>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</si>
  <si>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</si>
  <si>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</si>
  <si>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</si>
  <si>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</si>
  <si>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</si>
  <si>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</si>
  <si>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</si>
  <si>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</si>
  <si>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</si>
  <si>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</si>
  <si>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</si>
  <si>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</si>
  <si>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</si>
  <si>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</si>
  <si>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</si>
  <si>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</si>
  <si>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</si>
  <si>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</si>
  <si>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</si>
  <si>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</si>
  <si>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</si>
  <si>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</si>
  <si>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</si>
  <si>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</si>
  <si>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</si>
  <si>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</si>
  <si>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</si>
  <si>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</si>
  <si>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</si>
  <si>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</si>
  <si>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</si>
  <si>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</si>
  <si>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</si>
  <si>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</si>
  <si>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</si>
  <si>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</si>
  <si>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</si>
  <si>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</si>
  <si>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</si>
  <si>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</si>
  <si>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</si>
  <si>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</si>
  <si>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</si>
  <si>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</si>
  <si>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</si>
  <si>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</si>
  <si>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</si>
  <si>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</si>
  <si>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</si>
  <si>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</si>
  <si>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</si>
  <si>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</si>
  <si>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</si>
  <si>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</si>
  <si>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</si>
  <si>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</si>
  <si>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</si>
  <si>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</si>
  <si>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</si>
  <si>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</si>
  <si>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</si>
  <si>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</si>
  <si>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</si>
  <si>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</si>
  <si>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</si>
  <si>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</si>
  <si>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</si>
  <si>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</si>
  <si>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</si>
  <si>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</si>
  <si>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</si>
  <si>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</si>
  <si>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</si>
  <si>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</si>
  <si>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</si>
  <si>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</si>
  <si>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</si>
  <si>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</si>
  <si>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</si>
  <si>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</si>
  <si>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</si>
  <si>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</si>
  <si>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</si>
  <si>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</si>
  <si>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</si>
  <si>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</si>
  <si>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</si>
  <si>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</si>
  <si>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</si>
  <si>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</si>
  <si>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</si>
  <si>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</si>
  <si>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</si>
  <si>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</si>
  <si>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</si>
  <si>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</si>
  <si>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</si>
  <si>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</si>
  <si>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</si>
  <si>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</si>
  <si>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</si>
  <si>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</si>
  <si>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</si>
  <si>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</si>
  <si>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</si>
  <si>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</si>
  <si>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</si>
  <si>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</si>
  <si>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</si>
  <si>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</si>
  <si>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</si>
  <si>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</si>
  <si>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</si>
  <si>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</si>
  <si>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</si>
  <si>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</si>
  <si>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</si>
  <si>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</si>
  <si>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</si>
  <si>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</si>
  <si>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</si>
  <si>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</si>
  <si>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</si>
  <si>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</si>
  <si>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</si>
  <si>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</si>
  <si>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</si>
  <si>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</si>
  <si>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</si>
  <si>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</si>
  <si>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</si>
  <si>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</si>
  <si>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</si>
  <si>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</si>
  <si>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</si>
  <si>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</si>
  <si>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</si>
  <si>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</si>
  <si>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</si>
  <si>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</si>
  <si>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</si>
  <si>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</si>
  <si>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</si>
  <si>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</si>
  <si>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</si>
  <si>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</si>
  <si>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</si>
  <si>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</si>
  <si>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</si>
  <si>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</si>
  <si>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</si>
  <si>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</si>
  <si>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</si>
  <si>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</si>
  <si>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</si>
  <si>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</si>
  <si>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</si>
  <si>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</si>
  <si>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</si>
  <si>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</si>
  <si>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</si>
  <si>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</si>
  <si>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</si>
  <si>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</si>
  <si>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</si>
  <si>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</si>
  <si>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</si>
  <si>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</si>
  <si>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</si>
  <si>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</si>
  <si>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</si>
  <si>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</si>
  <si>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</si>
  <si>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</si>
  <si>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</si>
  <si>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</si>
  <si>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</si>
  <si>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</si>
  <si>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</si>
  <si>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</si>
  <si>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</si>
  <si>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</si>
  <si>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</si>
  <si>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</si>
  <si>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</si>
  <si>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</si>
  <si>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</si>
  <si>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</si>
  <si>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</si>
  <si>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</si>
  <si>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</si>
  <si>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</si>
  <si>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</si>
  <si>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</si>
  <si>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</si>
  <si>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</si>
  <si>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</si>
  <si>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</si>
  <si>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</si>
  <si>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</si>
  <si>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</si>
  <si>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</si>
  <si>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</si>
  <si>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</si>
  <si>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</si>
  <si>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</si>
  <si>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</si>
  <si>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</si>
  <si>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</si>
  <si>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</si>
  <si>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</si>
  <si>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</si>
  <si>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</si>
  <si>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</si>
  <si>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</si>
  <si>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</si>
  <si>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</si>
  <si>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</si>
  <si>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</si>
  <si>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</si>
  <si>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</si>
  <si>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</si>
  <si>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</si>
  <si>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</si>
  <si>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</si>
  <si>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</si>
  <si>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</si>
  <si>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</si>
  <si>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</si>
  <si>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</si>
  <si>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</si>
  <si>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</si>
  <si>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</si>
  <si>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</si>
  <si>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</si>
  <si>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</si>
  <si>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</si>
  <si>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</si>
  <si>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</si>
  <si>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</si>
  <si>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</si>
  <si>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</si>
  <si>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</si>
  <si>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</si>
  <si>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</si>
  <si>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</si>
  <si>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</si>
  <si>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</si>
  <si>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</si>
  <si>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</si>
  <si>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</si>
  <si>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</si>
  <si>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</si>
  <si>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</si>
  <si>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</si>
  <si>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</si>
  <si>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</si>
  <si>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</si>
  <si>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</si>
  <si>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</si>
  <si>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</si>
  <si>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</si>
  <si>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</si>
  <si>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</si>
  <si>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</si>
  <si>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</si>
  <si>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</si>
  <si>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</si>
  <si>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</si>
  <si>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</si>
  <si>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</si>
  <si>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</si>
  <si>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</si>
  <si>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</si>
  <si>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</si>
  <si>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</si>
  <si>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</si>
  <si>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</si>
  <si>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</si>
  <si>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</si>
  <si>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</si>
  <si>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</si>
  <si>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</si>
  <si>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</si>
  <si>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</si>
  <si>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</si>
  <si>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</si>
  <si>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</si>
  <si>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</si>
  <si>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</si>
  <si>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</si>
  <si>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</si>
  <si>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</si>
  <si>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</si>
  <si>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</si>
  <si>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</si>
  <si>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</si>
  <si>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</si>
  <si>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</si>
  <si>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</si>
  <si>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</si>
  <si>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</si>
  <si>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</si>
  <si>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</si>
  <si>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</si>
  <si>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</si>
  <si>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</si>
  <si>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</si>
  <si>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</si>
  <si>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</si>
  <si>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</si>
  <si>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</si>
  <si>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</si>
  <si>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</si>
  <si>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</si>
  <si>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</si>
  <si>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</si>
  <si>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</si>
  <si>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</si>
  <si>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</si>
  <si>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</si>
  <si>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</si>
  <si>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</si>
  <si>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</si>
  <si>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</si>
  <si>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</si>
  <si>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</si>
  <si>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</si>
  <si>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</si>
  <si>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</si>
  <si>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</si>
  <si>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</si>
  <si>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</si>
  <si>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</si>
  <si>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</si>
  <si>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</si>
  <si>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</si>
  <si>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</si>
  <si>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</si>
  <si>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</si>
  <si>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</si>
  <si>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</si>
  <si>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</si>
  <si>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</si>
  <si>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</si>
  <si>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</si>
  <si>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</si>
  <si>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</si>
  <si>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</si>
  <si>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</si>
  <si>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</si>
  <si>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</si>
  <si>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</si>
  <si>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</si>
  <si>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</si>
  <si>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</si>
  <si>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</si>
  <si>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</si>
  <si>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</si>
  <si>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</si>
  <si>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</si>
  <si>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</si>
  <si>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</si>
  <si>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</si>
  <si>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</si>
  <si>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</si>
  <si>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</si>
  <si>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</si>
  <si>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</si>
  <si>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</si>
  <si>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</si>
  <si>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</si>
  <si>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</si>
  <si>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</si>
  <si>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</si>
  <si>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</si>
  <si>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</si>
  <si>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</si>
  <si>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</si>
  <si>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</si>
  <si>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</si>
  <si>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</si>
  <si>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</si>
  <si>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</si>
  <si>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</si>
  <si>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</si>
  <si>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</si>
  <si>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</si>
  <si>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</si>
  <si>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</si>
  <si>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</si>
  <si>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</si>
  <si>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</si>
  <si>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</si>
  <si>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</si>
  <si>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</si>
  <si>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</si>
  <si>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</si>
  <si>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</si>
  <si>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</si>
  <si>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</si>
  <si>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</si>
  <si>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</si>
  <si>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</si>
  <si>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</si>
  <si>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</si>
  <si>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</si>
  <si>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</si>
  <si>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</si>
  <si>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</si>
  <si>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</si>
  <si>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</si>
  <si>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</si>
  <si>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</si>
  <si>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</si>
  <si>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</si>
  <si>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</si>
  <si>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</si>
  <si>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</si>
  <si>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</si>
  <si>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</si>
  <si>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</si>
  <si>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</si>
  <si>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</si>
  <si>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</si>
  <si>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</si>
  <si>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</si>
  <si>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</si>
  <si>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</si>
  <si>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</si>
  <si>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</si>
  <si>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</si>
  <si>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</si>
  <si>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</si>
  <si>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</si>
  <si>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</si>
  <si>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</si>
  <si>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</si>
  <si>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</si>
  <si>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</si>
  <si>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</si>
  <si>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</si>
  <si>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</si>
  <si>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</si>
  <si>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</si>
  <si>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</si>
  <si>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</si>
  <si>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</si>
  <si>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</si>
  <si>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</si>
  <si>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</si>
  <si>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</si>
  <si>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</si>
  <si>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</si>
  <si>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</si>
  <si>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</si>
  <si>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</si>
  <si>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</si>
  <si>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</si>
  <si>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</si>
  <si>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</si>
  <si>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</si>
  <si>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</si>
  <si>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</si>
  <si>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</si>
  <si>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</si>
  <si>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</si>
  <si>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</si>
  <si>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</si>
  <si>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</si>
  <si>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</si>
  <si>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</si>
  <si>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</si>
  <si>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</si>
  <si>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</si>
  <si>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</si>
  <si>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</si>
  <si>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</si>
  <si>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</si>
  <si>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</si>
  <si>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</si>
  <si>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</si>
  <si>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</si>
  <si>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</si>
  <si>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</si>
  <si>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</si>
  <si>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</si>
  <si>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</si>
  <si>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</si>
  <si>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</si>
  <si>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</si>
  <si>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</si>
  <si>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</si>
  <si>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</si>
  <si>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</si>
  <si>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</si>
  <si>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</si>
  <si>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</si>
  <si>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</si>
  <si>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</si>
  <si>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</si>
  <si>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</si>
  <si>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</si>
  <si>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</si>
  <si>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</si>
  <si>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</si>
  <si>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</si>
  <si>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</si>
  <si>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</si>
  <si>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</si>
  <si>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</si>
  <si>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</si>
  <si>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</si>
  <si>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</si>
  <si>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</si>
  <si>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</si>
  <si>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</si>
  <si>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</si>
  <si>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</si>
  <si>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</si>
  <si>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</si>
  <si>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</si>
  <si>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</si>
  <si>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</si>
  <si>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</si>
  <si>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</si>
  <si>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</si>
  <si>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</si>
  <si>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</si>
  <si>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</si>
  <si>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</si>
  <si>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</si>
  <si>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</si>
  <si>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</si>
  <si>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</si>
  <si>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</si>
  <si>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</si>
  <si>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</si>
  <si>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</si>
  <si>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</si>
  <si>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</si>
  <si>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</si>
  <si>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</si>
  <si>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</si>
  <si>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</si>
  <si>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</si>
  <si>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</si>
  <si>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</si>
  <si>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</si>
  <si>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</si>
  <si>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</si>
  <si>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</si>
  <si>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</si>
  <si>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</si>
  <si>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</si>
  <si>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</si>
  <si>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</si>
  <si>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</si>
  <si>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</si>
  <si>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</si>
  <si>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</si>
  <si>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</si>
  <si>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</si>
  <si>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</si>
  <si>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</si>
  <si>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</si>
  <si>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</si>
  <si>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</si>
  <si>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</si>
  <si>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</si>
  <si>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</si>
  <si>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</si>
  <si>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</si>
  <si>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</si>
  <si>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</si>
  <si>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</si>
  <si>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</si>
  <si>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</si>
  <si>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</si>
  <si>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</si>
  <si>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</si>
  <si>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</si>
  <si>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</si>
  <si>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</si>
  <si>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</si>
  <si>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</si>
  <si>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</si>
  <si>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</si>
  <si>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</si>
  <si>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</si>
  <si>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</si>
  <si>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</si>
  <si>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</si>
  <si>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</si>
  <si>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</si>
  <si>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</si>
  <si>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</si>
  <si>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</si>
  <si>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</si>
  <si>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</si>
  <si>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</si>
  <si>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</si>
  <si>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</si>
  <si>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</si>
  <si>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</si>
  <si>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</si>
  <si>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</si>
  <si>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</si>
  <si>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</si>
  <si>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</si>
  <si>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</si>
  <si>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</si>
  <si>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</si>
  <si>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</si>
  <si>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</si>
  <si>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</si>
  <si>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</si>
  <si>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</si>
  <si>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</si>
  <si>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</si>
  <si>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</si>
  <si>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</si>
  <si>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</si>
  <si>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</si>
  <si>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</si>
  <si>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</si>
  <si>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</si>
  <si>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</si>
  <si>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</si>
  <si>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</si>
  <si>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</si>
  <si>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</si>
  <si>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</si>
  <si>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</si>
  <si>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</si>
  <si>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</si>
  <si>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</si>
  <si>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</si>
  <si>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</si>
  <si>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</si>
  <si>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</si>
  <si>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</si>
  <si>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</si>
  <si>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</si>
  <si>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</si>
  <si>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</si>
  <si>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</si>
  <si>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</si>
  <si>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</si>
  <si>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</si>
  <si>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</si>
  <si>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</si>
  <si>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</si>
  <si>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</si>
  <si>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</si>
  <si>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</si>
  <si>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</si>
  <si>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</si>
  <si>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</si>
  <si>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</si>
  <si>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</si>
  <si>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</si>
  <si>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</si>
  <si>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</si>
  <si>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</si>
  <si>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</si>
  <si>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</si>
  <si>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</si>
  <si>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</si>
  <si>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</si>
  <si>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</si>
  <si>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</si>
  <si>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</si>
  <si>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</si>
  <si>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</si>
  <si>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</si>
  <si>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</si>
  <si>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</si>
  <si>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</si>
  <si>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</si>
  <si>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</si>
  <si>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</si>
  <si>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</si>
  <si>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</si>
  <si>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</si>
  <si>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</si>
  <si>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</si>
  <si>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</si>
  <si>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</si>
  <si>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</si>
  <si>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</si>
  <si>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</si>
  <si>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</si>
  <si>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</si>
  <si>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</si>
  <si>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</si>
  <si>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</si>
  <si>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</si>
  <si>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</si>
  <si>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</si>
  <si>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</si>
  <si>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</si>
  <si>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</si>
  <si>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</si>
  <si>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</si>
  <si>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</si>
  <si>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</si>
  <si>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</si>
  <si>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</si>
  <si>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</si>
  <si>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</si>
  <si>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</si>
  <si>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</si>
  <si>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</si>
  <si>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</si>
  <si>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</si>
  <si>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</si>
  <si>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</si>
  <si>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</si>
  <si>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</si>
  <si>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</si>
  <si>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</si>
  <si>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</si>
  <si>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</si>
  <si>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</si>
  <si>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</si>
  <si>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</si>
  <si>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</si>
  <si>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</si>
  <si>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</si>
  <si>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</si>
  <si>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</si>
  <si>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</si>
  <si>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</si>
  <si>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</si>
  <si>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</si>
  <si>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</si>
  <si>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</si>
  <si>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</si>
  <si>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</si>
  <si>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</si>
  <si>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</si>
  <si>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</si>
  <si>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</si>
  <si>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</si>
  <si>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</si>
  <si>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</si>
  <si>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</si>
  <si>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</si>
  <si>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</si>
  <si>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</si>
  <si>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</si>
  <si>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</si>
  <si>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</si>
  <si>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</si>
  <si>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</si>
  <si>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</si>
  <si>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</si>
  <si>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</si>
  <si>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</si>
  <si>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</si>
  <si>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</si>
  <si>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</si>
  <si>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</si>
  <si>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</si>
  <si>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</si>
  <si>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</si>
  <si>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</si>
  <si>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</si>
  <si>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</si>
  <si>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</si>
  <si>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</si>
  <si>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</si>
  <si>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</si>
  <si>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</si>
  <si>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</si>
  <si>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</si>
  <si>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</si>
  <si>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</si>
  <si>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</si>
  <si>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</si>
  <si>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</si>
  <si>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</si>
  <si>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</si>
  <si>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</si>
  <si>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</si>
  <si>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</si>
  <si>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</si>
  <si>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</si>
  <si>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</si>
  <si>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</si>
  <si>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</si>
  <si>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</si>
  <si>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</si>
  <si>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</si>
  <si>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</si>
  <si>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</si>
  <si>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</si>
  <si>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</si>
  <si>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</si>
  <si>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</si>
  <si>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</si>
  <si>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</si>
  <si>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</si>
  <si>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</si>
  <si>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</si>
  <si>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</si>
  <si>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</si>
  <si>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</si>
  <si>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</si>
  <si>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</si>
  <si>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</si>
  <si>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</si>
  <si>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</si>
  <si>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</si>
  <si>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</si>
  <si>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</si>
  <si>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</si>
  <si>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</si>
  <si>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</si>
  <si>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</si>
  <si>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</si>
  <si>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</si>
  <si>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</si>
  <si>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</si>
  <si>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</si>
  <si>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</si>
  <si>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</si>
  <si>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</si>
  <si>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</si>
  <si>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</si>
  <si>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</si>
  <si>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</si>
  <si>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</si>
  <si>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</si>
  <si>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</si>
  <si>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</si>
  <si>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</si>
  <si>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</si>
  <si>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</si>
  <si>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</si>
  <si>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</si>
  <si>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</si>
  <si>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</si>
  <si>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</si>
  <si>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</si>
  <si>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</si>
  <si>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</si>
  <si>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</si>
  <si>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</si>
  <si>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</si>
  <si>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</si>
  <si>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</si>
  <si>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</si>
  <si>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</si>
  <si>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</si>
  <si>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</si>
  <si>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</si>
  <si>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</si>
  <si>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</si>
  <si>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</si>
  <si>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</si>
  <si>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</si>
  <si>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</si>
  <si>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</si>
  <si>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</si>
  <si>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</si>
  <si>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</si>
  <si>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</si>
  <si>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</si>
  <si>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</si>
  <si>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</si>
  <si>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</si>
  <si>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</si>
  <si>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</si>
  <si>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</si>
  <si>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</si>
  <si>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</si>
  <si>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</si>
  <si>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</si>
  <si>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</si>
  <si>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</si>
  <si>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</si>
  <si>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</si>
  <si>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</si>
  <si>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</si>
  <si>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</si>
  <si>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</si>
  <si>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</si>
  <si>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</si>
  <si>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</si>
  <si>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</si>
  <si>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</si>
  <si>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</si>
  <si>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</si>
  <si>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</si>
  <si>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</si>
  <si>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</si>
  <si>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</si>
  <si>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</si>
  <si>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</si>
  <si>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</si>
  <si>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</si>
  <si>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</si>
  <si>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</si>
  <si>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</si>
  <si>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</si>
  <si>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</si>
  <si>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</si>
  <si>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</si>
  <si>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</si>
  <si>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</si>
  <si>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</si>
  <si>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</si>
  <si>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</si>
  <si>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</si>
  <si>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</si>
  <si>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</si>
  <si>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</si>
  <si>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</si>
  <si>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</si>
  <si>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</si>
  <si>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</si>
  <si>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</si>
  <si>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</si>
  <si>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</si>
  <si>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</si>
  <si>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</si>
  <si>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</si>
  <si>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</si>
  <si>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</si>
  <si>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</si>
  <si>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</si>
  <si>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</si>
  <si>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</si>
  <si>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</si>
  <si>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</si>
  <si>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</si>
  <si>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</si>
  <si>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</si>
  <si>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</si>
  <si>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</si>
  <si>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</si>
  <si>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</si>
  <si>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</si>
  <si>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</si>
  <si>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</si>
  <si>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</si>
  <si>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</si>
  <si>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</si>
  <si>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</si>
  <si>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</si>
  <si>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</si>
  <si>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</si>
  <si>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</si>
  <si>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</si>
  <si>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</si>
  <si>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</si>
  <si>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</si>
  <si>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</si>
  <si>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</si>
  <si>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</si>
  <si>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</si>
  <si>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</si>
  <si>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</si>
  <si>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</si>
  <si>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</si>
  <si>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</si>
  <si>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</si>
  <si>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</si>
  <si>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</si>
  <si>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</si>
  <si>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</si>
  <si>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</si>
  <si>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</si>
  <si>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</si>
  <si>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</si>
  <si>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</si>
  <si>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</si>
  <si>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</si>
  <si>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</si>
  <si>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</si>
  <si>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</si>
  <si>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</si>
  <si>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</si>
  <si>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</si>
  <si>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</si>
  <si>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</si>
  <si>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</si>
  <si>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</si>
  <si>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</si>
  <si>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</si>
  <si>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</si>
  <si>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</si>
  <si>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</si>
  <si>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</si>
  <si>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</si>
  <si>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</si>
  <si>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</si>
  <si>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</si>
  <si>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</si>
  <si>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</si>
  <si>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</si>
  <si>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</si>
  <si>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</si>
  <si>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</si>
  <si>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</si>
  <si>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</si>
  <si>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</si>
  <si>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</si>
  <si>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</si>
  <si>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</si>
  <si>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</si>
  <si>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</si>
  <si>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</si>
  <si>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</si>
  <si>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</si>
  <si>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</si>
  <si>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</si>
  <si>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</si>
  <si>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</si>
  <si>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</si>
  <si>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</si>
  <si>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</si>
  <si>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</si>
  <si>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</si>
  <si>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</si>
  <si>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</si>
  <si>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</si>
  <si>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</si>
  <si>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</si>
  <si>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</si>
  <si>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</si>
  <si>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</si>
  <si>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</si>
  <si>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</si>
  <si>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</si>
  <si>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</si>
  <si>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</si>
  <si>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</si>
  <si>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</si>
  <si>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</si>
  <si>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</si>
  <si>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</si>
  <si>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</si>
  <si>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</si>
  <si>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</si>
  <si>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</si>
  <si>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</si>
  <si>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</si>
  <si>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</si>
  <si>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</si>
  <si>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</si>
  <si>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</si>
  <si>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</si>
  <si>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</si>
  <si>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</si>
  <si>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</si>
  <si>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</si>
  <si>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</si>
  <si>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</si>
  <si>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</si>
  <si>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</si>
  <si>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</si>
  <si>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</si>
  <si>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</si>
  <si>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</si>
  <si>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</si>
  <si>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</si>
  <si>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</si>
  <si>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</si>
  <si>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</si>
  <si>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</si>
  <si>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</si>
  <si>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</si>
  <si>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</si>
  <si>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</si>
  <si>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</si>
  <si>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</si>
  <si>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</si>
  <si>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</si>
  <si>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</si>
  <si>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</si>
  <si>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</si>
  <si>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</si>
  <si>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</si>
  <si>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</si>
  <si>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</si>
  <si>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</si>
  <si>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</si>
  <si>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</si>
  <si>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</si>
  <si>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</si>
  <si>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</si>
  <si>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</si>
  <si>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</si>
  <si>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</si>
  <si>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</si>
  <si>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</si>
  <si>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</si>
  <si>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</si>
  <si>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</si>
  <si>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</si>
  <si>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</si>
  <si>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</si>
  <si>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</si>
  <si>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</si>
  <si>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</si>
  <si>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</si>
  <si>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</si>
  <si>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</si>
  <si>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</si>
  <si>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</si>
  <si>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</si>
  <si>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</si>
  <si>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</si>
  <si>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</si>
  <si>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</si>
  <si>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</si>
  <si>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</si>
  <si>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</si>
  <si>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</si>
  <si>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</si>
  <si>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</si>
  <si>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</si>
  <si>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</si>
  <si>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</si>
  <si>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</si>
  <si>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</si>
  <si>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</si>
  <si>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</si>
  <si>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</si>
  <si>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</si>
  <si>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</si>
  <si>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</si>
  <si>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</si>
  <si>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</si>
  <si>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</si>
  <si>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</si>
  <si>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</si>
  <si>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</si>
  <si>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</si>
  <si>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</si>
  <si>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</si>
  <si>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</si>
  <si>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</si>
  <si>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</si>
  <si>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</si>
  <si>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</si>
  <si>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</si>
  <si>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</si>
  <si>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</si>
  <si>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</si>
  <si>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</si>
  <si>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</si>
  <si>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</si>
  <si>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</si>
  <si>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</si>
  <si>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</si>
  <si>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</si>
  <si>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</si>
  <si>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</si>
  <si>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</si>
  <si>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</si>
  <si>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</si>
  <si>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</si>
  <si>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</si>
  <si>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</si>
  <si>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</si>
  <si>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</si>
  <si>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</si>
  <si>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</si>
  <si>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</si>
  <si>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</si>
  <si>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</si>
  <si>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</si>
  <si>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</si>
  <si>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</si>
  <si>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</si>
  <si>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</si>
  <si>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</si>
  <si>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</si>
  <si>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</si>
  <si>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</si>
  <si>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</si>
  <si>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</si>
  <si>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</si>
  <si>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</si>
  <si>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</si>
  <si>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</si>
  <si>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</si>
  <si>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</si>
  <si>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</si>
  <si>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</si>
  <si>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</si>
  <si>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</si>
  <si>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</si>
  <si>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</si>
  <si>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</si>
  <si>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</si>
  <si>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</si>
  <si>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</si>
  <si>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</si>
  <si>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</si>
  <si>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</si>
  <si>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</si>
  <si>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</si>
  <si>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</si>
  <si>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</si>
  <si>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</si>
  <si>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</si>
  <si>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</si>
  <si>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</si>
  <si>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</si>
  <si>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</si>
  <si>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</si>
  <si>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</si>
  <si>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</si>
  <si>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</si>
  <si>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</si>
  <si>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</si>
  <si>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</si>
  <si>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</si>
  <si>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</si>
  <si>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</si>
  <si>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</si>
  <si>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</si>
  <si>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</si>
  <si>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</si>
  <si>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</si>
  <si>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</si>
  <si>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</si>
  <si>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</si>
  <si>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</si>
  <si>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</si>
  <si>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</si>
  <si>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</si>
  <si>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</si>
  <si>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</si>
  <si>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</si>
  <si>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</si>
  <si>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</si>
  <si>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</si>
  <si>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</si>
  <si>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</si>
  <si>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</si>
  <si>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</si>
  <si>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</si>
  <si>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</si>
  <si>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</si>
  <si>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</si>
  <si>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</si>
  <si>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</si>
  <si>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</si>
  <si>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</si>
  <si>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</si>
  <si>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</si>
  <si>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</si>
  <si>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</si>
  <si>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</si>
  <si>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</si>
  <si>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</si>
  <si>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</si>
  <si>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</si>
  <si>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</si>
  <si>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</si>
  <si>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</si>
  <si>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</si>
  <si>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</si>
  <si>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</si>
  <si>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</si>
  <si>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</si>
  <si>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</si>
  <si>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</si>
  <si>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</si>
  <si>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</si>
  <si>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</si>
  <si>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</si>
  <si>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</si>
  <si>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</si>
  <si>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</si>
  <si>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</si>
  <si>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</si>
  <si>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</si>
  <si>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</si>
  <si>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</si>
  <si>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</si>
  <si>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</si>
  <si>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</si>
  <si>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</si>
  <si>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</si>
  <si>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</si>
  <si>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</si>
  <si>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</si>
  <si>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</si>
  <si>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</si>
  <si>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</si>
  <si>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</si>
  <si>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</si>
  <si>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</si>
  <si>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</si>
  <si>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</si>
  <si>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</si>
  <si>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</si>
  <si>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</si>
  <si>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</si>
  <si>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</si>
  <si>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</si>
  <si>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</si>
  <si>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</si>
  <si>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</si>
  <si>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</si>
  <si>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</si>
  <si>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</si>
  <si>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</si>
  <si>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</si>
  <si>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</si>
  <si>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</si>
  <si>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</si>
  <si>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</si>
  <si>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</si>
  <si>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</si>
  <si>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</si>
  <si>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</si>
  <si>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</si>
  <si>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</si>
  <si>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</si>
  <si>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</si>
  <si>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</si>
  <si>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Table 2013 JA4-10</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</si>
  <si>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</si>
  <si>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</si>
  <si>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</si>
  <si>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</si>
  <si>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</si>
  <si>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</si>
  <si>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</si>
  <si>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</si>
  <si>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</si>
  <si>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</si>
  <si>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</si>
  <si>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</si>
  <si>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</si>
  <si>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</si>
  <si>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</si>
  <si>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</si>
  <si>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</si>
  <si>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</si>
  <si>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</si>
  <si>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</si>
  <si>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</si>
  <si>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</si>
  <si>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</si>
  <si>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</si>
  <si>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</si>
  <si>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</si>
  <si>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</si>
  <si>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</si>
  <si>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</si>
  <si>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</si>
  <si>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</si>
  <si>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</si>
  <si>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</si>
  <si>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</si>
  <si>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</si>
  <si>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</si>
  <si>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</si>
  <si>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</si>
  <si>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</si>
  <si>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</si>
  <si>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</si>
  <si>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</si>
  <si>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</si>
  <si>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</si>
  <si>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</si>
  <si>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</si>
  <si>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</si>
  <si>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</si>
  <si>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</si>
  <si>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</si>
  <si>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</si>
  <si>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</si>
  <si>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</si>
  <si>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</si>
  <si>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</si>
  <si>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</si>
  <si>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</si>
  <si>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</si>
  <si>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</si>
  <si>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</si>
  <si>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</si>
  <si>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</si>
  <si>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</si>
  <si>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</si>
  <si>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</si>
  <si>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</si>
  <si>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</si>
  <si>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</si>
  <si>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</si>
  <si>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</si>
  <si>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</si>
  <si>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</si>
  <si>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</si>
  <si>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</si>
  <si>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</si>
  <si>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</si>
  <si>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</si>
  <si>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</si>
  <si>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</si>
  <si>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</si>
  <si>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</si>
  <si>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</si>
  <si>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</si>
  <si>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</si>
  <si>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</si>
  <si>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</si>
  <si>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</si>
  <si>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</si>
  <si>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</si>
  <si>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</si>
  <si>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</si>
  <si>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</si>
  <si>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</si>
  <si>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</si>
  <si>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</si>
  <si>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</si>
  <si>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</si>
  <si>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</si>
  <si>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</si>
  <si>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</si>
  <si>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</si>
  <si>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</si>
  <si>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</si>
  <si>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</si>
  <si>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</si>
  <si>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Framing Factor</t>
  </si>
  <si>
    <t>Framing Mat Conductivity</t>
  </si>
  <si>
    <t>ThrmlCndct</t>
  </si>
  <si>
    <t>Conductivity (BTU-in/h-ft2-F)</t>
  </si>
  <si>
    <t>Parallel Heat Flow Calc</t>
  </si>
  <si>
    <t>Framing Thickness</t>
  </si>
  <si>
    <t>U Factor (BTU/h-ft2-F)</t>
  </si>
  <si>
    <t>Temp</t>
  </si>
  <si>
    <t>Const Value per Table method</t>
  </si>
  <si>
    <t>Attic Above Cavity Insulation Rvalue</t>
  </si>
  <si>
    <t>Attic Cavity Insulation Rvalue</t>
  </si>
  <si>
    <t>Activty Cavity Max R</t>
  </si>
  <si>
    <t>Value in Table</t>
  </si>
  <si>
    <t>Error</t>
  </si>
  <si>
    <t>Column1</t>
  </si>
  <si>
    <t>Avg error</t>
  </si>
  <si>
    <t>Max error</t>
  </si>
  <si>
    <t>Table 4.3.3</t>
  </si>
  <si>
    <t>Table 4.4.5</t>
  </si>
  <si>
    <t>Table 4.2.7</t>
  </si>
  <si>
    <t>Table 4.2.5</t>
  </si>
  <si>
    <t>Table 4.3.1</t>
  </si>
  <si>
    <t>Table 4.2.1</t>
  </si>
  <si>
    <t>Table 4.2.2</t>
  </si>
  <si>
    <t>Table 4.4.1 &amp; 4.4.2</t>
  </si>
  <si>
    <t>(4.4.1 shown, error similar for 4.4.2)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</si>
</sst>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x14ac:knownFonts="1">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1">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xf numFmtId="9" fontId="9" fillId="0" borderId="0" applyFont="0" applyFill="0" applyBorder="0" applyAlignment="0" applyProtection="0"/>
  </cellStyleXfs>
  <cellXfs count="118">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xf numFmtId="0" fontId="0" fillId="0" borderId="0" xfId="0" applyFont="1" applyAlignment="1">
      <alignment horizontal="left"/>
    </xf>
    <xf numFmtId="2" fontId="0" fillId="0" borderId="0" xfId="0" applyNumberFormat="1" applyFill="1" applyAlignment="1">
      <alignment horizontal="left"/>
    </xf>
    <xf numFmtId="0" fontId="14" fillId="0" borderId="0" xfId="0" applyNumberFormat="1" applyFont="1" applyAlignment="1">
      <alignment horizontal="left"/>
    </xf>
    <xf numFmtId="0" fontId="13" fillId="0" borderId="0" xfId="0" applyNumberFormat="1" applyFont="1" applyAlignment="1">
      <alignment horizontal="left"/>
    </xf>
    <xf numFmtId="10" fontId="0" fillId="0" borderId="0" xfId="70" applyNumberFormat="1" applyFont="1"/>
    <xf numFmtId="10" fontId="0" fillId="0" borderId="0" xfId="70" applyNumberFormat="1" applyFont="1" applyAlignment="1">
      <alignment horizontal="left"/>
    </xf>
    <xf numFmtId="10" fontId="14" fillId="0" borderId="0" xfId="70" applyNumberFormat="1" applyFont="1" applyAlignment="1">
      <alignment horizontal="left"/>
    </xf>
    <xf numFmtId="10" fontId="13" fillId="0" borderId="0" xfId="70" applyNumberFormat="1" applyFont="1" applyAlignment="1">
      <alignment horizontal="left"/>
    </xf>
  </cellXfs>
  <cellStyles count="71">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xfId="70" builtinId="5"/>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38">
    <dxf>
      <font>
        <color auto="1"/>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37"/>
    <tableColumn id="2" name="Notes" dataDxfId="36"/>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V1161" totalsRowShown="0" headerRowDxfId="14">
  <autoFilter ref="A4:AV1161"/>
  <tableColumns count="48">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dataDxfId="13"/>
    <tableColumn id="36" name="Assembly R Value (h-ft2.F/Btu)" dataDxfId="12"/>
    <tableColumn id="42" name="Framing Thickness" dataDxfId="11">
      <calculatedColumnFormula>CONCATENATE(LEFT(MaterialsTable[[#This Row],[Framing Depth]],1),".",RIGHT(LEFT(MaterialsTable[[#This Row],[Framing Depth]],3),1))</calculatedColumnFormula>
    </tableColumn>
    <tableColumn id="40" name="Framing Mat Conductivity" dataDxfId="10"/>
    <tableColumn id="38" name="Framing Factor" dataDxfId="9"/>
    <tableColumn id="47" name="Activty Cavity Max R" dataDxfId="8"/>
    <tableColumn id="45" name="Attic Cavity Insulation Rvalue" dataDxfId="7"/>
    <tableColumn id="44" name="Attic Above Cavity Insulation Rvalue" dataDxfId="6"/>
    <tableColumn id="41" name="Parallel Heat Flow Calc" dataDxfId="5">
      <calculatedColumnFormula>1/MaterialsTable[[#This Row],[CavityInsulation (R-XX)]]*(1-MaterialsTable[[#This Row],[Framing Factor]])+MaterialsTable[[#This Row],[Framing Mat Conductivity]]*MaterialsTable[[#This Row],[Framing Factor]]/MaterialsTable[[#This Row],[Framing Thickness]]</calculatedColumnFormula>
    </tableColumn>
    <tableColumn id="37" name="Table 2013 JA4-10" dataDxfId="0"/>
    <tableColumn id="43" name="Const Value per Table method" dataDxfId="4">
      <calculatedColumnFormula>1/(MaterialsTable[[#This Row],[Assembly R Value (h-ft2.F/Btu)]]+1.54)</calculatedColumnFormula>
    </tableColumn>
    <tableColumn id="39" name="Value in Table" dataDxfId="3"/>
    <tableColumn id="46" name="Error" dataDxfId="2" dataCellStyle="Percent"/>
    <tableColumn id="48" name="Column1" dataDxfId="1"/>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6">
  <autoFilter ref="B4:B29"/>
  <tableColumns count="1">
    <tableColumn id="1" name="Name" dataDxfId="15"/>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35"/>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34"/>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33"/>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32">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31"/>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30">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29"/>
    <tableColumn id="2" name="Primary Space Type"/>
    <tableColumn id="3" name="Secondary Space Type"/>
    <tableColumn id="4" name="ft^3/min*person "/>
    <tableColumn id="5" name="ft^3/min*ft^2 "/>
    <tableColumn id="9" name="ach" dataDxfId="28"/>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27">
      <calculatedColumnFormula>TRIM(OccupancyStandardsTable[[#This Row],[Ventilation Standard]])&amp;TRIM(OccupancyStandardsTable[[#This Row],[Primary Space Type]])&amp;TRIM(OccupancyStandardsTable[[#This Row],[Secondary Space Type]])</calculatedColumnFormula>
    </tableColumn>
    <tableColumn id="1" name="Ventilation Standard" dataDxfId="26"/>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25" dataDxfId="24">
  <autoFilter ref="A3:G813"/>
  <tableColumns count="7">
    <tableColumn id="7" name="VLookupColumn " dataDxfId="23"/>
    <tableColumn id="1" name="Lighting Standard" dataDxfId="22"/>
    <tableColumn id="2" name="Primary Space Type" dataDxfId="21"/>
    <tableColumn id="3" name="Secondary Space Type" dataDxfId="20"/>
    <tableColumn id="4" name="W/ft^2" dataDxfId="19"/>
    <tableColumn id="5" name="W/ft" dataDxfId="18">
      <calculatedColumnFormula>InteriorLightingTable[[#This Row],[W/ft^2]]*0.9</calculatedColumnFormula>
    </tableColumn>
    <tableColumn id="6" name="Import Order" dataDxfId="17"/>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33.7109375" customWidth="1"/>
    <col min="2" max="2" width="255.7109375" bestFit="1" customWidth="1"/>
  </cols>
  <sheetData>
    <row r="1" spans="1:2" x14ac:dyDescent="0.25">
      <c r="A1" t="s">
        <v>1818</v>
      </c>
    </row>
    <row r="2" spans="1:2" x14ac:dyDescent="0.25">
      <c r="A2">
        <v>0</v>
      </c>
      <c r="B2">
        <v>1</v>
      </c>
    </row>
    <row r="3" spans="1:2" x14ac:dyDescent="0.25">
      <c r="A3" t="s">
        <v>1103</v>
      </c>
      <c r="B3" t="s">
        <v>641</v>
      </c>
    </row>
    <row r="4" spans="1:2" x14ac:dyDescent="0.25">
      <c r="A4" s="66" t="s">
        <v>2143</v>
      </c>
      <c r="B4" s="66" t="s">
        <v>2148</v>
      </c>
    </row>
    <row r="5" spans="1:2" x14ac:dyDescent="0.25">
      <c r="A5" s="66" t="s">
        <v>2144</v>
      </c>
      <c r="B5" s="66" t="s">
        <v>2149</v>
      </c>
    </row>
    <row r="6" spans="1:2" x14ac:dyDescent="0.25">
      <c r="A6" s="66" t="s">
        <v>2145</v>
      </c>
      <c r="B6" s="66" t="s">
        <v>2150</v>
      </c>
    </row>
    <row r="7" spans="1:2" x14ac:dyDescent="0.25">
      <c r="A7" s="65" t="s">
        <v>2146</v>
      </c>
      <c r="B7" s="66" t="s">
        <v>2151</v>
      </c>
    </row>
    <row r="8" spans="1:2" x14ac:dyDescent="0.25">
      <c r="A8" s="65" t="s">
        <v>2147</v>
      </c>
      <c r="B8" s="66" t="s">
        <v>2152</v>
      </c>
    </row>
    <row r="11" spans="1:2" x14ac:dyDescent="0.25">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B1" zoomScale="85" zoomScaleNormal="85" workbookViewId="0">
      <pane ySplit="4" topLeftCell="A478" activePane="bottomLeft" state="frozen"/>
      <selection pane="bottomLeft" activeCell="B448" sqref="B448"/>
    </sheetView>
  </sheetViews>
  <sheetFormatPr defaultRowHeight="15" x14ac:dyDescent="0.2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x14ac:dyDescent="0.25">
      <c r="A1" t="s">
        <v>1910</v>
      </c>
    </row>
    <row r="2" spans="1:11" x14ac:dyDescent="0.25">
      <c r="A2">
        <v>0</v>
      </c>
      <c r="B2">
        <v>1</v>
      </c>
      <c r="C2">
        <v>2</v>
      </c>
      <c r="D2">
        <v>3</v>
      </c>
      <c r="E2">
        <v>4</v>
      </c>
      <c r="F2">
        <v>5</v>
      </c>
      <c r="G2">
        <v>6</v>
      </c>
      <c r="H2">
        <v>7</v>
      </c>
      <c r="I2">
        <v>8</v>
      </c>
      <c r="J2">
        <v>9</v>
      </c>
      <c r="K2">
        <v>10</v>
      </c>
    </row>
    <row r="3" spans="1:11" x14ac:dyDescent="0.25">
      <c r="F3" t="s">
        <v>1131</v>
      </c>
      <c r="K3" t="s">
        <v>1132</v>
      </c>
    </row>
    <row r="4" spans="1:11" x14ac:dyDescent="0.25">
      <c r="A4" t="s">
        <v>1103</v>
      </c>
      <c r="B4" t="s">
        <v>1105</v>
      </c>
      <c r="C4" t="s">
        <v>1765</v>
      </c>
      <c r="D4" t="s">
        <v>1057</v>
      </c>
      <c r="E4" t="s">
        <v>1058</v>
      </c>
      <c r="F4" t="s">
        <v>1133</v>
      </c>
      <c r="G4" t="s">
        <v>1134</v>
      </c>
      <c r="H4" t="s">
        <v>1135</v>
      </c>
      <c r="I4" t="s">
        <v>1136</v>
      </c>
      <c r="J4" t="s">
        <v>1137</v>
      </c>
      <c r="K4" t="s">
        <v>1138</v>
      </c>
    </row>
    <row r="5" spans="1:11" x14ac:dyDescent="0.25">
      <c r="A5" t="s">
        <v>1506</v>
      </c>
      <c r="B5" t="s">
        <v>987</v>
      </c>
      <c r="C5" t="s">
        <v>790</v>
      </c>
      <c r="D5" t="s">
        <v>1061</v>
      </c>
      <c r="E5" t="s">
        <v>1066</v>
      </c>
      <c r="F5" t="s">
        <v>1395</v>
      </c>
      <c r="G5" t="s">
        <v>1252</v>
      </c>
      <c r="H5" t="s">
        <v>1395</v>
      </c>
    </row>
    <row r="6" spans="1:11" x14ac:dyDescent="0.25">
      <c r="A6" t="s">
        <v>1575</v>
      </c>
      <c r="B6" t="s">
        <v>987</v>
      </c>
      <c r="C6" t="s">
        <v>1775</v>
      </c>
      <c r="D6" t="s">
        <v>1076</v>
      </c>
      <c r="E6" t="s">
        <v>1773</v>
      </c>
      <c r="F6" t="s">
        <v>1365</v>
      </c>
      <c r="G6" t="s">
        <v>1428</v>
      </c>
      <c r="H6" t="s">
        <v>1350</v>
      </c>
    </row>
    <row r="7" spans="1:11" x14ac:dyDescent="0.25">
      <c r="A7" t="s">
        <v>1682</v>
      </c>
      <c r="B7" t="s">
        <v>987</v>
      </c>
      <c r="C7" t="s">
        <v>1812</v>
      </c>
      <c r="D7" t="s">
        <v>1076</v>
      </c>
      <c r="E7" t="s">
        <v>1773</v>
      </c>
      <c r="F7" t="s">
        <v>1365</v>
      </c>
      <c r="G7" t="s">
        <v>1378</v>
      </c>
      <c r="H7" t="s">
        <v>1350</v>
      </c>
    </row>
    <row r="8" spans="1:11" x14ac:dyDescent="0.25">
      <c r="A8" t="s">
        <v>1468</v>
      </c>
      <c r="B8" t="s">
        <v>987</v>
      </c>
      <c r="C8" t="s">
        <v>1777</v>
      </c>
      <c r="D8" t="s">
        <v>1076</v>
      </c>
      <c r="E8" t="s">
        <v>1773</v>
      </c>
      <c r="F8" t="s">
        <v>1365</v>
      </c>
      <c r="G8" t="s">
        <v>1331</v>
      </c>
      <c r="H8" t="s">
        <v>1350</v>
      </c>
    </row>
    <row r="9" spans="1:11" x14ac:dyDescent="0.25">
      <c r="A9" t="s">
        <v>1685</v>
      </c>
      <c r="B9" t="s">
        <v>987</v>
      </c>
      <c r="C9" t="s">
        <v>1778</v>
      </c>
      <c r="D9" t="s">
        <v>1076</v>
      </c>
      <c r="E9" t="s">
        <v>1773</v>
      </c>
      <c r="F9" t="s">
        <v>1365</v>
      </c>
      <c r="G9" t="s">
        <v>1421</v>
      </c>
      <c r="H9" t="s">
        <v>1350</v>
      </c>
    </row>
    <row r="10" spans="1:11" x14ac:dyDescent="0.25">
      <c r="A10" t="s">
        <v>1706</v>
      </c>
      <c r="B10" t="s">
        <v>987</v>
      </c>
      <c r="C10" t="s">
        <v>1775</v>
      </c>
      <c r="D10" t="s">
        <v>1076</v>
      </c>
      <c r="E10" t="s">
        <v>1774</v>
      </c>
      <c r="F10" t="s">
        <v>1302</v>
      </c>
      <c r="G10" t="s">
        <v>1273</v>
      </c>
      <c r="H10" t="s">
        <v>1350</v>
      </c>
    </row>
    <row r="11" spans="1:11" x14ac:dyDescent="0.25">
      <c r="A11" t="s">
        <v>1567</v>
      </c>
      <c r="B11" t="s">
        <v>987</v>
      </c>
      <c r="C11" t="s">
        <v>1812</v>
      </c>
      <c r="D11" t="s">
        <v>1076</v>
      </c>
      <c r="E11" t="s">
        <v>1774</v>
      </c>
      <c r="F11" t="s">
        <v>1302</v>
      </c>
      <c r="G11" t="s">
        <v>1425</v>
      </c>
      <c r="H11" t="s">
        <v>1350</v>
      </c>
    </row>
    <row r="12" spans="1:11" x14ac:dyDescent="0.25">
      <c r="A12" t="s">
        <v>1529</v>
      </c>
      <c r="B12" t="s">
        <v>987</v>
      </c>
      <c r="C12" t="s">
        <v>1777</v>
      </c>
      <c r="D12" t="s">
        <v>1076</v>
      </c>
      <c r="E12" t="s">
        <v>1774</v>
      </c>
      <c r="F12" t="s">
        <v>1302</v>
      </c>
      <c r="G12" t="s">
        <v>1276</v>
      </c>
      <c r="H12" t="s">
        <v>1350</v>
      </c>
    </row>
    <row r="13" spans="1:11" x14ac:dyDescent="0.25">
      <c r="A13" t="s">
        <v>1702</v>
      </c>
      <c r="B13" t="s">
        <v>987</v>
      </c>
      <c r="C13" t="s">
        <v>1778</v>
      </c>
      <c r="D13" t="s">
        <v>1076</v>
      </c>
      <c r="E13" t="s">
        <v>1774</v>
      </c>
      <c r="F13" t="s">
        <v>1302</v>
      </c>
      <c r="G13" t="s">
        <v>1366</v>
      </c>
      <c r="H13" t="s">
        <v>1350</v>
      </c>
    </row>
    <row r="14" spans="1:11" x14ac:dyDescent="0.25">
      <c r="A14" t="s">
        <v>1709</v>
      </c>
      <c r="B14" t="s">
        <v>987</v>
      </c>
      <c r="C14" t="s">
        <v>1775</v>
      </c>
      <c r="D14" t="s">
        <v>1074</v>
      </c>
      <c r="E14" t="s">
        <v>1062</v>
      </c>
      <c r="F14" t="s">
        <v>1259</v>
      </c>
      <c r="G14" t="s">
        <v>1329</v>
      </c>
      <c r="H14" t="s">
        <v>1314</v>
      </c>
      <c r="I14" t="s">
        <v>1395</v>
      </c>
    </row>
    <row r="15" spans="1:11" x14ac:dyDescent="0.25">
      <c r="A15" t="s">
        <v>1544</v>
      </c>
      <c r="B15" t="s">
        <v>987</v>
      </c>
      <c r="C15" t="s">
        <v>1782</v>
      </c>
      <c r="D15" t="s">
        <v>1074</v>
      </c>
      <c r="E15" t="s">
        <v>1062</v>
      </c>
      <c r="F15" t="s">
        <v>1259</v>
      </c>
      <c r="G15" t="s">
        <v>1329</v>
      </c>
      <c r="H15" t="s">
        <v>1438</v>
      </c>
      <c r="I15" t="s">
        <v>1395</v>
      </c>
    </row>
    <row r="16" spans="1:11" x14ac:dyDescent="0.25">
      <c r="A16" t="s">
        <v>1670</v>
      </c>
      <c r="B16" t="s">
        <v>987</v>
      </c>
      <c r="C16" t="s">
        <v>1783</v>
      </c>
      <c r="D16" t="s">
        <v>1074</v>
      </c>
      <c r="E16" t="s">
        <v>1062</v>
      </c>
      <c r="F16" t="s">
        <v>1259</v>
      </c>
      <c r="G16" t="s">
        <v>1329</v>
      </c>
      <c r="H16" t="s">
        <v>1417</v>
      </c>
      <c r="I16" t="s">
        <v>1395</v>
      </c>
    </row>
    <row r="17" spans="1:9" x14ac:dyDescent="0.25">
      <c r="A17" t="s">
        <v>1476</v>
      </c>
      <c r="B17" t="s">
        <v>987</v>
      </c>
      <c r="C17" t="s">
        <v>1784</v>
      </c>
      <c r="D17" t="s">
        <v>1074</v>
      </c>
      <c r="E17" t="s">
        <v>1062</v>
      </c>
      <c r="F17" t="s">
        <v>1259</v>
      </c>
      <c r="G17" t="s">
        <v>1329</v>
      </c>
      <c r="H17" t="s">
        <v>1258</v>
      </c>
      <c r="I17" t="s">
        <v>1395</v>
      </c>
    </row>
    <row r="18" spans="1:9" x14ac:dyDescent="0.25">
      <c r="A18" t="s">
        <v>1555</v>
      </c>
      <c r="B18" t="s">
        <v>987</v>
      </c>
      <c r="C18" t="s">
        <v>1785</v>
      </c>
      <c r="D18" t="s">
        <v>1074</v>
      </c>
      <c r="E18" t="s">
        <v>1062</v>
      </c>
      <c r="F18" t="s">
        <v>1259</v>
      </c>
      <c r="G18" t="s">
        <v>1329</v>
      </c>
      <c r="H18" t="s">
        <v>1244</v>
      </c>
      <c r="I18" t="s">
        <v>1395</v>
      </c>
    </row>
    <row r="19" spans="1:9" x14ac:dyDescent="0.25">
      <c r="A19" t="s">
        <v>1485</v>
      </c>
      <c r="B19" t="s">
        <v>987</v>
      </c>
      <c r="C19" t="s">
        <v>1777</v>
      </c>
      <c r="D19" t="s">
        <v>1074</v>
      </c>
      <c r="E19" t="s">
        <v>1062</v>
      </c>
      <c r="F19" t="s">
        <v>1259</v>
      </c>
      <c r="G19" t="s">
        <v>1329</v>
      </c>
      <c r="H19" t="s">
        <v>1356</v>
      </c>
      <c r="I19" t="s">
        <v>1395</v>
      </c>
    </row>
    <row r="20" spans="1:9" x14ac:dyDescent="0.25">
      <c r="A20" t="s">
        <v>1511</v>
      </c>
      <c r="B20" t="s">
        <v>987</v>
      </c>
      <c r="C20" t="s">
        <v>1778</v>
      </c>
      <c r="D20" t="s">
        <v>1074</v>
      </c>
      <c r="E20" t="s">
        <v>1062</v>
      </c>
      <c r="F20" t="s">
        <v>1259</v>
      </c>
      <c r="G20" t="s">
        <v>1329</v>
      </c>
      <c r="H20" t="s">
        <v>1442</v>
      </c>
      <c r="I20" t="s">
        <v>1395</v>
      </c>
    </row>
    <row r="21" spans="1:9" x14ac:dyDescent="0.25">
      <c r="A21" t="s">
        <v>1587</v>
      </c>
      <c r="B21" t="s">
        <v>987</v>
      </c>
      <c r="C21" t="s">
        <v>1775</v>
      </c>
      <c r="D21" t="s">
        <v>1074</v>
      </c>
      <c r="E21" t="s">
        <v>1062</v>
      </c>
      <c r="F21" t="s">
        <v>1259</v>
      </c>
      <c r="G21" t="s">
        <v>1329</v>
      </c>
      <c r="H21" t="s">
        <v>1438</v>
      </c>
      <c r="I21" t="s">
        <v>1395</v>
      </c>
    </row>
    <row r="22" spans="1:9" x14ac:dyDescent="0.25">
      <c r="A22" t="s">
        <v>1700</v>
      </c>
      <c r="B22" t="s">
        <v>987</v>
      </c>
      <c r="C22" t="s">
        <v>1782</v>
      </c>
      <c r="D22" t="s">
        <v>1074</v>
      </c>
      <c r="E22" t="s">
        <v>1062</v>
      </c>
      <c r="F22" t="s">
        <v>1259</v>
      </c>
      <c r="G22" t="s">
        <v>1329</v>
      </c>
      <c r="H22" t="s">
        <v>1417</v>
      </c>
      <c r="I22" t="s">
        <v>1395</v>
      </c>
    </row>
    <row r="23" spans="1:9" x14ac:dyDescent="0.25">
      <c r="A23" t="s">
        <v>1699</v>
      </c>
      <c r="B23" t="s">
        <v>987</v>
      </c>
      <c r="C23" t="s">
        <v>1783</v>
      </c>
      <c r="D23" t="s">
        <v>1074</v>
      </c>
      <c r="E23" t="s">
        <v>1062</v>
      </c>
      <c r="F23" t="s">
        <v>1259</v>
      </c>
      <c r="G23" t="s">
        <v>1329</v>
      </c>
      <c r="H23" t="s">
        <v>1258</v>
      </c>
      <c r="I23" t="s">
        <v>1395</v>
      </c>
    </row>
    <row r="24" spans="1:9" x14ac:dyDescent="0.25">
      <c r="A24" t="s">
        <v>1712</v>
      </c>
      <c r="B24" t="s">
        <v>987</v>
      </c>
      <c r="C24" t="s">
        <v>1784</v>
      </c>
      <c r="D24" t="s">
        <v>1074</v>
      </c>
      <c r="E24" t="s">
        <v>1062</v>
      </c>
      <c r="F24" t="s">
        <v>1259</v>
      </c>
      <c r="G24" t="s">
        <v>1329</v>
      </c>
      <c r="H24" t="s">
        <v>1244</v>
      </c>
      <c r="I24" t="s">
        <v>1395</v>
      </c>
    </row>
    <row r="25" spans="1:9" x14ac:dyDescent="0.25">
      <c r="A25" t="s">
        <v>1573</v>
      </c>
      <c r="B25" t="s">
        <v>987</v>
      </c>
      <c r="C25" t="s">
        <v>1785</v>
      </c>
      <c r="D25" t="s">
        <v>1074</v>
      </c>
      <c r="E25" t="s">
        <v>1062</v>
      </c>
      <c r="F25" t="s">
        <v>1259</v>
      </c>
      <c r="G25" t="s">
        <v>1329</v>
      </c>
      <c r="H25" t="s">
        <v>1356</v>
      </c>
      <c r="I25" t="s">
        <v>1395</v>
      </c>
    </row>
    <row r="26" spans="1:9" x14ac:dyDescent="0.25">
      <c r="A26" t="s">
        <v>1534</v>
      </c>
      <c r="B26" t="s">
        <v>987</v>
      </c>
      <c r="C26" t="s">
        <v>1777</v>
      </c>
      <c r="D26" t="s">
        <v>1074</v>
      </c>
      <c r="E26" t="s">
        <v>1062</v>
      </c>
      <c r="F26" t="s">
        <v>1259</v>
      </c>
      <c r="G26" t="s">
        <v>1329</v>
      </c>
      <c r="H26" t="s">
        <v>1442</v>
      </c>
      <c r="I26" t="s">
        <v>1395</v>
      </c>
    </row>
    <row r="27" spans="1:9" x14ac:dyDescent="0.25">
      <c r="A27" t="s">
        <v>1588</v>
      </c>
      <c r="B27" t="s">
        <v>987</v>
      </c>
      <c r="C27" t="s">
        <v>1801</v>
      </c>
      <c r="D27" t="s">
        <v>1074</v>
      </c>
      <c r="E27" t="s">
        <v>1062</v>
      </c>
      <c r="F27" t="s">
        <v>1259</v>
      </c>
      <c r="G27" t="s">
        <v>1329</v>
      </c>
      <c r="H27" t="s">
        <v>1442</v>
      </c>
      <c r="I27" t="s">
        <v>1395</v>
      </c>
    </row>
    <row r="28" spans="1:9" x14ac:dyDescent="0.25">
      <c r="A28" t="s">
        <v>1467</v>
      </c>
      <c r="B28" t="s">
        <v>987</v>
      </c>
      <c r="C28" t="s">
        <v>1779</v>
      </c>
      <c r="D28" t="s">
        <v>1074</v>
      </c>
      <c r="E28" t="s">
        <v>1062</v>
      </c>
      <c r="F28" t="s">
        <v>1259</v>
      </c>
      <c r="G28" t="s">
        <v>1329</v>
      </c>
      <c r="H28" t="s">
        <v>1443</v>
      </c>
      <c r="I28" t="s">
        <v>1395</v>
      </c>
    </row>
    <row r="29" spans="1:9" x14ac:dyDescent="0.25">
      <c r="A29" t="s">
        <v>1543</v>
      </c>
      <c r="B29" t="s">
        <v>987</v>
      </c>
      <c r="C29" t="s">
        <v>791</v>
      </c>
      <c r="D29" t="s">
        <v>1074</v>
      </c>
      <c r="E29" t="s">
        <v>1774</v>
      </c>
      <c r="F29" t="s">
        <v>1391</v>
      </c>
      <c r="G29" t="s">
        <v>1286</v>
      </c>
      <c r="H29" t="s">
        <v>1395</v>
      </c>
    </row>
    <row r="30" spans="1:9" x14ac:dyDescent="0.25">
      <c r="A30" t="s">
        <v>1608</v>
      </c>
      <c r="B30" t="s">
        <v>987</v>
      </c>
      <c r="C30" t="s">
        <v>792</v>
      </c>
      <c r="D30" t="s">
        <v>1074</v>
      </c>
      <c r="E30" t="s">
        <v>1774</v>
      </c>
      <c r="F30" t="s">
        <v>1391</v>
      </c>
      <c r="G30" t="s">
        <v>1440</v>
      </c>
      <c r="H30" t="s">
        <v>1395</v>
      </c>
    </row>
    <row r="31" spans="1:9" x14ac:dyDescent="0.25">
      <c r="A31" t="s">
        <v>1663</v>
      </c>
      <c r="B31" t="s">
        <v>987</v>
      </c>
      <c r="C31" t="s">
        <v>791</v>
      </c>
      <c r="D31" t="s">
        <v>1074</v>
      </c>
      <c r="E31" t="s">
        <v>1064</v>
      </c>
      <c r="F31" t="s">
        <v>1303</v>
      </c>
      <c r="G31" t="s">
        <v>1343</v>
      </c>
      <c r="H31" t="s">
        <v>1395</v>
      </c>
    </row>
    <row r="32" spans="1:9" x14ac:dyDescent="0.25">
      <c r="A32" t="s">
        <v>1510</v>
      </c>
      <c r="B32" t="s">
        <v>987</v>
      </c>
      <c r="C32" t="s">
        <v>792</v>
      </c>
      <c r="D32" t="s">
        <v>1074</v>
      </c>
      <c r="E32" t="s">
        <v>1064</v>
      </c>
      <c r="F32" t="s">
        <v>1303</v>
      </c>
      <c r="G32" t="s">
        <v>1431</v>
      </c>
      <c r="H32" t="s">
        <v>1395</v>
      </c>
    </row>
    <row r="33" spans="1:8" x14ac:dyDescent="0.25">
      <c r="A33" t="s">
        <v>1640</v>
      </c>
      <c r="B33" t="s">
        <v>987</v>
      </c>
      <c r="C33" t="s">
        <v>1813</v>
      </c>
      <c r="D33" t="s">
        <v>1074</v>
      </c>
      <c r="E33" t="s">
        <v>1066</v>
      </c>
      <c r="F33" t="s">
        <v>1318</v>
      </c>
      <c r="G33" t="s">
        <v>1284</v>
      </c>
      <c r="H33" t="s">
        <v>1395</v>
      </c>
    </row>
    <row r="34" spans="1:8" x14ac:dyDescent="0.25">
      <c r="A34" t="s">
        <v>1636</v>
      </c>
      <c r="B34" t="s">
        <v>987</v>
      </c>
      <c r="C34" t="s">
        <v>1785</v>
      </c>
      <c r="D34" t="s">
        <v>1074</v>
      </c>
      <c r="E34" t="s">
        <v>1066</v>
      </c>
      <c r="F34" t="s">
        <v>1318</v>
      </c>
      <c r="G34" t="s">
        <v>1342</v>
      </c>
      <c r="H34" t="s">
        <v>1395</v>
      </c>
    </row>
    <row r="35" spans="1:8" x14ac:dyDescent="0.25">
      <c r="A35" t="s">
        <v>1530</v>
      </c>
      <c r="B35" t="s">
        <v>987</v>
      </c>
      <c r="C35" t="s">
        <v>1796</v>
      </c>
      <c r="D35" t="s">
        <v>1074</v>
      </c>
      <c r="E35" t="s">
        <v>1066</v>
      </c>
      <c r="F35" t="s">
        <v>1318</v>
      </c>
      <c r="G35" t="s">
        <v>1370</v>
      </c>
      <c r="H35" t="s">
        <v>1395</v>
      </c>
    </row>
    <row r="36" spans="1:8" x14ac:dyDescent="0.25">
      <c r="A36" t="s">
        <v>1686</v>
      </c>
      <c r="B36" t="s">
        <v>987</v>
      </c>
      <c r="C36" t="s">
        <v>1775</v>
      </c>
      <c r="D36" t="s">
        <v>1078</v>
      </c>
      <c r="F36" t="s">
        <v>1430</v>
      </c>
    </row>
    <row r="37" spans="1:8" x14ac:dyDescent="0.25">
      <c r="A37" t="s">
        <v>1599</v>
      </c>
      <c r="B37" t="s">
        <v>987</v>
      </c>
      <c r="C37" t="s">
        <v>1782</v>
      </c>
      <c r="D37" t="s">
        <v>1078</v>
      </c>
      <c r="F37" t="s">
        <v>1410</v>
      </c>
    </row>
    <row r="38" spans="1:8" x14ac:dyDescent="0.25">
      <c r="A38" t="s">
        <v>1697</v>
      </c>
      <c r="B38" t="s">
        <v>987</v>
      </c>
      <c r="C38" t="s">
        <v>1783</v>
      </c>
      <c r="D38" t="s">
        <v>1078</v>
      </c>
      <c r="F38" t="s">
        <v>1341</v>
      </c>
    </row>
    <row r="39" spans="1:8" x14ac:dyDescent="0.25">
      <c r="A39" t="s">
        <v>1568</v>
      </c>
      <c r="B39" t="s">
        <v>987</v>
      </c>
      <c r="C39" t="s">
        <v>1807</v>
      </c>
      <c r="D39" t="s">
        <v>1078</v>
      </c>
      <c r="F39" t="s">
        <v>1287</v>
      </c>
    </row>
    <row r="40" spans="1:8" x14ac:dyDescent="0.25">
      <c r="A40" t="s">
        <v>1630</v>
      </c>
      <c r="B40" t="s">
        <v>987</v>
      </c>
      <c r="C40" t="s">
        <v>1777</v>
      </c>
      <c r="D40" t="s">
        <v>1078</v>
      </c>
      <c r="F40" t="s">
        <v>1220</v>
      </c>
    </row>
    <row r="41" spans="1:8" x14ac:dyDescent="0.25">
      <c r="A41" t="s">
        <v>1673</v>
      </c>
      <c r="B41" t="s">
        <v>987</v>
      </c>
      <c r="C41" t="s">
        <v>1778</v>
      </c>
      <c r="D41" t="s">
        <v>1078</v>
      </c>
      <c r="F41" t="s">
        <v>1238</v>
      </c>
    </row>
    <row r="42" spans="1:8" x14ac:dyDescent="0.25">
      <c r="A42" t="s">
        <v>1714</v>
      </c>
      <c r="B42" t="s">
        <v>987</v>
      </c>
      <c r="C42" t="s">
        <v>1807</v>
      </c>
      <c r="D42" t="s">
        <v>1078</v>
      </c>
      <c r="F42" t="s">
        <v>1220</v>
      </c>
    </row>
    <row r="43" spans="1:8" x14ac:dyDescent="0.25">
      <c r="A43" t="s">
        <v>1462</v>
      </c>
      <c r="B43" t="s">
        <v>745</v>
      </c>
      <c r="C43" t="s">
        <v>1808</v>
      </c>
      <c r="D43" t="s">
        <v>1061</v>
      </c>
      <c r="E43" t="s">
        <v>1066</v>
      </c>
      <c r="F43" t="s">
        <v>1395</v>
      </c>
      <c r="G43" t="s">
        <v>1338</v>
      </c>
      <c r="H43" t="s">
        <v>1395</v>
      </c>
    </row>
    <row r="44" spans="1:8" x14ac:dyDescent="0.25">
      <c r="A44" t="s">
        <v>1463</v>
      </c>
      <c r="B44" t="s">
        <v>745</v>
      </c>
      <c r="C44" t="s">
        <v>1796</v>
      </c>
      <c r="D44" t="s">
        <v>1061</v>
      </c>
      <c r="E44" t="s">
        <v>1066</v>
      </c>
      <c r="F44" t="s">
        <v>1395</v>
      </c>
      <c r="G44" t="s">
        <v>1294</v>
      </c>
      <c r="H44" t="s">
        <v>1395</v>
      </c>
    </row>
    <row r="45" spans="1:8" x14ac:dyDescent="0.25">
      <c r="A45" t="s">
        <v>1669</v>
      </c>
      <c r="B45" t="s">
        <v>745</v>
      </c>
      <c r="C45" t="s">
        <v>1813</v>
      </c>
      <c r="D45" t="s">
        <v>1076</v>
      </c>
      <c r="E45" t="s">
        <v>1773</v>
      </c>
      <c r="F45" t="s">
        <v>1365</v>
      </c>
      <c r="G45" t="s">
        <v>1339</v>
      </c>
      <c r="H45" t="s">
        <v>1350</v>
      </c>
    </row>
    <row r="46" spans="1:8" x14ac:dyDescent="0.25">
      <c r="A46" t="s">
        <v>1482</v>
      </c>
      <c r="B46" t="s">
        <v>745</v>
      </c>
      <c r="C46" t="s">
        <v>1787</v>
      </c>
      <c r="D46" t="s">
        <v>1076</v>
      </c>
      <c r="E46" t="s">
        <v>1773</v>
      </c>
      <c r="F46" t="s">
        <v>1365</v>
      </c>
      <c r="G46" t="s">
        <v>1388</v>
      </c>
      <c r="H46" t="s">
        <v>1350</v>
      </c>
    </row>
    <row r="47" spans="1:8" x14ac:dyDescent="0.25">
      <c r="A47" t="s">
        <v>1674</v>
      </c>
      <c r="B47" t="s">
        <v>745</v>
      </c>
      <c r="C47" t="s">
        <v>1787</v>
      </c>
      <c r="D47" t="s">
        <v>1076</v>
      </c>
      <c r="E47" t="s">
        <v>1773</v>
      </c>
      <c r="F47" t="s">
        <v>1365</v>
      </c>
      <c r="G47" t="s">
        <v>1388</v>
      </c>
      <c r="H47" t="s">
        <v>1350</v>
      </c>
    </row>
    <row r="48" spans="1:8" x14ac:dyDescent="0.25">
      <c r="A48" t="s">
        <v>1622</v>
      </c>
      <c r="B48" t="s">
        <v>745</v>
      </c>
      <c r="C48" t="s">
        <v>1801</v>
      </c>
      <c r="D48" t="s">
        <v>1076</v>
      </c>
      <c r="E48" t="s">
        <v>1773</v>
      </c>
      <c r="F48" t="s">
        <v>1365</v>
      </c>
      <c r="G48" t="s">
        <v>1339</v>
      </c>
      <c r="H48" t="s">
        <v>1350</v>
      </c>
    </row>
    <row r="49" spans="1:9" x14ac:dyDescent="0.25">
      <c r="A49" t="s">
        <v>1531</v>
      </c>
      <c r="B49" t="s">
        <v>745</v>
      </c>
      <c r="C49" t="s">
        <v>1779</v>
      </c>
      <c r="D49" t="s">
        <v>1076</v>
      </c>
      <c r="E49" t="s">
        <v>1773</v>
      </c>
      <c r="F49" t="s">
        <v>1365</v>
      </c>
      <c r="G49" t="s">
        <v>1424</v>
      </c>
      <c r="H49" t="s">
        <v>1350</v>
      </c>
    </row>
    <row r="50" spans="1:9" x14ac:dyDescent="0.25">
      <c r="A50" t="s">
        <v>1623</v>
      </c>
      <c r="B50" t="s">
        <v>745</v>
      </c>
      <c r="C50" t="s">
        <v>1775</v>
      </c>
      <c r="D50" t="s">
        <v>1076</v>
      </c>
      <c r="E50" t="s">
        <v>1774</v>
      </c>
      <c r="F50" t="s">
        <v>1302</v>
      </c>
    </row>
    <row r="51" spans="1:9" x14ac:dyDescent="0.25">
      <c r="A51" t="s">
        <v>1562</v>
      </c>
      <c r="B51" t="s">
        <v>745</v>
      </c>
      <c r="C51" t="s">
        <v>1782</v>
      </c>
      <c r="D51" t="s">
        <v>1076</v>
      </c>
      <c r="E51" t="s">
        <v>1774</v>
      </c>
      <c r="F51" t="s">
        <v>1302</v>
      </c>
      <c r="G51" t="s">
        <v>1325</v>
      </c>
      <c r="H51" t="s">
        <v>1350</v>
      </c>
    </row>
    <row r="52" spans="1:9" x14ac:dyDescent="0.25">
      <c r="A52" t="s">
        <v>1704</v>
      </c>
      <c r="B52" t="s">
        <v>745</v>
      </c>
      <c r="C52" t="s">
        <v>1809</v>
      </c>
      <c r="D52" t="s">
        <v>1076</v>
      </c>
      <c r="E52" t="s">
        <v>1774</v>
      </c>
      <c r="F52" t="s">
        <v>1302</v>
      </c>
      <c r="G52" t="s">
        <v>1379</v>
      </c>
      <c r="H52" t="s">
        <v>1350</v>
      </c>
    </row>
    <row r="53" spans="1:9" x14ac:dyDescent="0.25">
      <c r="A53" t="s">
        <v>1460</v>
      </c>
      <c r="B53" t="s">
        <v>745</v>
      </c>
      <c r="C53" t="s">
        <v>1787</v>
      </c>
      <c r="D53" t="s">
        <v>1076</v>
      </c>
      <c r="E53" t="s">
        <v>1774</v>
      </c>
      <c r="F53" t="s">
        <v>1302</v>
      </c>
      <c r="G53" t="s">
        <v>1232</v>
      </c>
      <c r="H53" t="s">
        <v>1350</v>
      </c>
    </row>
    <row r="54" spans="1:9" x14ac:dyDescent="0.25">
      <c r="A54" t="s">
        <v>1472</v>
      </c>
      <c r="B54" t="s">
        <v>745</v>
      </c>
      <c r="C54" t="s">
        <v>1801</v>
      </c>
      <c r="D54" t="s">
        <v>1076</v>
      </c>
      <c r="E54" t="s">
        <v>1774</v>
      </c>
      <c r="F54" t="s">
        <v>1302</v>
      </c>
      <c r="G54" t="s">
        <v>1379</v>
      </c>
      <c r="H54" t="s">
        <v>1350</v>
      </c>
    </row>
    <row r="55" spans="1:9" x14ac:dyDescent="0.25">
      <c r="A55" t="s">
        <v>1616</v>
      </c>
      <c r="B55" t="s">
        <v>745</v>
      </c>
      <c r="C55" t="s">
        <v>1779</v>
      </c>
      <c r="D55" t="s">
        <v>1076</v>
      </c>
      <c r="E55" t="s">
        <v>1774</v>
      </c>
      <c r="F55" t="s">
        <v>1302</v>
      </c>
      <c r="G55" t="s">
        <v>1408</v>
      </c>
      <c r="H55" t="s">
        <v>1350</v>
      </c>
    </row>
    <row r="56" spans="1:9" x14ac:dyDescent="0.25">
      <c r="A56" t="s">
        <v>1715</v>
      </c>
      <c r="B56" t="s">
        <v>745</v>
      </c>
      <c r="C56" t="s">
        <v>1776</v>
      </c>
      <c r="D56" t="s">
        <v>1074</v>
      </c>
      <c r="E56" t="s">
        <v>1062</v>
      </c>
      <c r="F56" t="s">
        <v>1259</v>
      </c>
      <c r="G56" t="s">
        <v>1226</v>
      </c>
      <c r="H56" t="s">
        <v>1395</v>
      </c>
    </row>
    <row r="57" spans="1:9" x14ac:dyDescent="0.25">
      <c r="A57" t="s">
        <v>1503</v>
      </c>
      <c r="B57" t="s">
        <v>745</v>
      </c>
      <c r="C57" t="s">
        <v>1809</v>
      </c>
      <c r="D57" t="s">
        <v>1074</v>
      </c>
      <c r="E57" t="s">
        <v>1062</v>
      </c>
      <c r="F57" t="s">
        <v>1259</v>
      </c>
      <c r="G57" t="s">
        <v>1226</v>
      </c>
      <c r="H57" t="s">
        <v>1333</v>
      </c>
      <c r="I57" t="s">
        <v>1395</v>
      </c>
    </row>
    <row r="58" spans="1:9" x14ac:dyDescent="0.25">
      <c r="A58" t="s">
        <v>1554</v>
      </c>
      <c r="B58" t="s">
        <v>745</v>
      </c>
      <c r="C58" t="s">
        <v>1785</v>
      </c>
      <c r="D58" t="s">
        <v>1074</v>
      </c>
      <c r="E58" t="s">
        <v>1062</v>
      </c>
      <c r="F58" t="s">
        <v>1259</v>
      </c>
      <c r="G58" t="s">
        <v>1226</v>
      </c>
      <c r="H58" t="s">
        <v>1251</v>
      </c>
      <c r="I58" t="s">
        <v>1395</v>
      </c>
    </row>
    <row r="59" spans="1:9" x14ac:dyDescent="0.25">
      <c r="A59" t="s">
        <v>1662</v>
      </c>
      <c r="B59" t="s">
        <v>745</v>
      </c>
      <c r="C59" t="s">
        <v>1777</v>
      </c>
      <c r="D59" t="s">
        <v>1074</v>
      </c>
      <c r="E59" t="s">
        <v>1062</v>
      </c>
      <c r="F59" t="s">
        <v>1259</v>
      </c>
      <c r="G59" t="s">
        <v>1226</v>
      </c>
      <c r="H59" t="s">
        <v>1248</v>
      </c>
      <c r="I59" t="s">
        <v>1395</v>
      </c>
    </row>
    <row r="60" spans="1:9" x14ac:dyDescent="0.25">
      <c r="A60" t="s">
        <v>1646</v>
      </c>
      <c r="B60" t="s">
        <v>745</v>
      </c>
      <c r="C60" t="s">
        <v>1801</v>
      </c>
      <c r="D60" t="s">
        <v>1074</v>
      </c>
      <c r="E60" t="s">
        <v>1062</v>
      </c>
      <c r="F60" t="s">
        <v>1259</v>
      </c>
      <c r="G60" t="s">
        <v>1226</v>
      </c>
      <c r="H60" t="s">
        <v>1313</v>
      </c>
      <c r="I60" t="s">
        <v>1395</v>
      </c>
    </row>
    <row r="61" spans="1:9" x14ac:dyDescent="0.25">
      <c r="A61" t="s">
        <v>1576</v>
      </c>
      <c r="B61" t="s">
        <v>745</v>
      </c>
      <c r="C61" t="s">
        <v>1779</v>
      </c>
      <c r="D61" t="s">
        <v>1074</v>
      </c>
      <c r="E61" t="s">
        <v>1062</v>
      </c>
      <c r="F61" t="s">
        <v>1259</v>
      </c>
      <c r="G61" t="s">
        <v>1226</v>
      </c>
      <c r="H61" t="s">
        <v>1289</v>
      </c>
      <c r="I61" t="s">
        <v>1395</v>
      </c>
    </row>
    <row r="62" spans="1:9" x14ac:dyDescent="0.25">
      <c r="A62" t="s">
        <v>1578</v>
      </c>
      <c r="B62" t="s">
        <v>745</v>
      </c>
      <c r="C62" t="s">
        <v>1776</v>
      </c>
      <c r="D62" t="s">
        <v>1074</v>
      </c>
      <c r="E62" t="s">
        <v>1062</v>
      </c>
      <c r="F62" t="s">
        <v>1259</v>
      </c>
      <c r="G62" t="s">
        <v>1226</v>
      </c>
      <c r="H62" t="s">
        <v>1333</v>
      </c>
      <c r="I62" t="s">
        <v>1395</v>
      </c>
    </row>
    <row r="63" spans="1:9" x14ac:dyDescent="0.25">
      <c r="A63" t="s">
        <v>1649</v>
      </c>
      <c r="B63" t="s">
        <v>745</v>
      </c>
      <c r="C63" t="s">
        <v>1783</v>
      </c>
      <c r="D63" t="s">
        <v>1074</v>
      </c>
      <c r="E63" t="s">
        <v>1062</v>
      </c>
      <c r="F63" t="s">
        <v>1259</v>
      </c>
      <c r="G63" t="s">
        <v>1226</v>
      </c>
      <c r="H63" t="s">
        <v>1251</v>
      </c>
      <c r="I63" t="s">
        <v>1395</v>
      </c>
    </row>
    <row r="64" spans="1:9" x14ac:dyDescent="0.25">
      <c r="A64" t="s">
        <v>1672</v>
      </c>
      <c r="B64" t="s">
        <v>745</v>
      </c>
      <c r="C64" t="s">
        <v>1784</v>
      </c>
      <c r="D64" t="s">
        <v>1074</v>
      </c>
      <c r="E64" t="s">
        <v>1062</v>
      </c>
      <c r="F64" t="s">
        <v>1259</v>
      </c>
      <c r="G64" t="s">
        <v>1226</v>
      </c>
      <c r="H64" t="s">
        <v>1248</v>
      </c>
      <c r="I64" t="s">
        <v>1395</v>
      </c>
    </row>
    <row r="65" spans="1:9" x14ac:dyDescent="0.25">
      <c r="A65" t="s">
        <v>1548</v>
      </c>
      <c r="B65" t="s">
        <v>745</v>
      </c>
      <c r="C65" t="s">
        <v>1787</v>
      </c>
      <c r="D65" t="s">
        <v>1074</v>
      </c>
      <c r="E65" t="s">
        <v>1062</v>
      </c>
      <c r="F65" t="s">
        <v>1259</v>
      </c>
      <c r="G65" t="s">
        <v>1226</v>
      </c>
      <c r="H65" t="s">
        <v>1313</v>
      </c>
      <c r="I65" t="s">
        <v>1395</v>
      </c>
    </row>
    <row r="66" spans="1:9" x14ac:dyDescent="0.25">
      <c r="A66" t="s">
        <v>1648</v>
      </c>
      <c r="B66" t="s">
        <v>745</v>
      </c>
      <c r="C66" t="s">
        <v>1801</v>
      </c>
      <c r="D66" t="s">
        <v>1074</v>
      </c>
      <c r="E66" t="s">
        <v>1062</v>
      </c>
      <c r="F66" t="s">
        <v>1259</v>
      </c>
      <c r="G66" t="s">
        <v>1226</v>
      </c>
      <c r="H66" t="s">
        <v>1289</v>
      </c>
      <c r="I66" t="s">
        <v>1395</v>
      </c>
    </row>
    <row r="67" spans="1:9" x14ac:dyDescent="0.25">
      <c r="A67" t="s">
        <v>1655</v>
      </c>
      <c r="B67" t="s">
        <v>745</v>
      </c>
      <c r="C67" t="s">
        <v>1779</v>
      </c>
      <c r="D67" t="s">
        <v>1074</v>
      </c>
      <c r="E67" t="s">
        <v>1062</v>
      </c>
      <c r="F67" t="s">
        <v>1259</v>
      </c>
      <c r="G67" t="s">
        <v>1226</v>
      </c>
      <c r="H67" t="s">
        <v>1401</v>
      </c>
      <c r="I67" t="s">
        <v>1395</v>
      </c>
    </row>
    <row r="68" spans="1:9" x14ac:dyDescent="0.25">
      <c r="A68" t="s">
        <v>1501</v>
      </c>
      <c r="B68" t="s">
        <v>745</v>
      </c>
      <c r="C68" t="s">
        <v>1775</v>
      </c>
      <c r="D68" t="s">
        <v>1074</v>
      </c>
      <c r="E68" t="s">
        <v>1774</v>
      </c>
      <c r="F68" t="s">
        <v>1391</v>
      </c>
      <c r="G68" t="s">
        <v>1395</v>
      </c>
    </row>
    <row r="69" spans="1:9" x14ac:dyDescent="0.25">
      <c r="A69" t="s">
        <v>1549</v>
      </c>
      <c r="B69" t="s">
        <v>745</v>
      </c>
      <c r="C69" t="s">
        <v>1817</v>
      </c>
      <c r="D69" t="s">
        <v>1074</v>
      </c>
      <c r="E69" t="s">
        <v>1774</v>
      </c>
      <c r="F69" t="s">
        <v>1391</v>
      </c>
      <c r="G69" t="s">
        <v>1256</v>
      </c>
      <c r="H69" t="s">
        <v>1395</v>
      </c>
    </row>
    <row r="70" spans="1:9" x14ac:dyDescent="0.25">
      <c r="A70" t="s">
        <v>1668</v>
      </c>
      <c r="B70" t="s">
        <v>745</v>
      </c>
      <c r="C70" t="s">
        <v>1784</v>
      </c>
      <c r="D70" t="s">
        <v>1074</v>
      </c>
      <c r="E70" t="s">
        <v>1774</v>
      </c>
      <c r="F70" t="s">
        <v>1391</v>
      </c>
      <c r="G70" t="s">
        <v>1236</v>
      </c>
      <c r="H70" t="s">
        <v>1395</v>
      </c>
    </row>
    <row r="71" spans="1:9" x14ac:dyDescent="0.25">
      <c r="A71" t="s">
        <v>1536</v>
      </c>
      <c r="B71" t="s">
        <v>745</v>
      </c>
      <c r="C71" t="s">
        <v>1785</v>
      </c>
      <c r="D71" t="s">
        <v>1074</v>
      </c>
      <c r="E71" t="s">
        <v>1774</v>
      </c>
      <c r="F71" t="s">
        <v>1391</v>
      </c>
      <c r="G71" t="s">
        <v>1422</v>
      </c>
      <c r="H71" t="s">
        <v>1395</v>
      </c>
    </row>
    <row r="72" spans="1:9" x14ac:dyDescent="0.25">
      <c r="A72" t="s">
        <v>1643</v>
      </c>
      <c r="B72" t="s">
        <v>745</v>
      </c>
      <c r="C72" t="s">
        <v>1796</v>
      </c>
      <c r="D72" t="s">
        <v>1074</v>
      </c>
      <c r="E72" t="s">
        <v>1774</v>
      </c>
      <c r="F72" t="s">
        <v>1391</v>
      </c>
      <c r="G72" t="s">
        <v>1269</v>
      </c>
      <c r="H72" t="s">
        <v>1395</v>
      </c>
    </row>
    <row r="73" spans="1:9" x14ac:dyDescent="0.25">
      <c r="A73" t="s">
        <v>1514</v>
      </c>
      <c r="B73" t="s">
        <v>745</v>
      </c>
      <c r="C73" t="s">
        <v>1813</v>
      </c>
      <c r="D73" t="s">
        <v>1074</v>
      </c>
      <c r="E73" t="s">
        <v>1064</v>
      </c>
      <c r="F73" t="s">
        <v>1318</v>
      </c>
      <c r="G73" t="s">
        <v>1292</v>
      </c>
      <c r="H73" t="s">
        <v>1395</v>
      </c>
    </row>
    <row r="74" spans="1:9" x14ac:dyDescent="0.25">
      <c r="A74" t="s">
        <v>1605</v>
      </c>
      <c r="B74" t="s">
        <v>745</v>
      </c>
      <c r="C74" t="s">
        <v>1787</v>
      </c>
      <c r="D74" t="s">
        <v>1074</v>
      </c>
      <c r="E74" t="s">
        <v>1064</v>
      </c>
      <c r="F74" t="s">
        <v>1318</v>
      </c>
      <c r="G74" t="s">
        <v>1441</v>
      </c>
      <c r="H74" t="s">
        <v>1395</v>
      </c>
    </row>
    <row r="75" spans="1:9" x14ac:dyDescent="0.25">
      <c r="A75" t="s">
        <v>1493</v>
      </c>
      <c r="B75" t="s">
        <v>745</v>
      </c>
      <c r="C75" t="s">
        <v>1778</v>
      </c>
      <c r="D75" t="s">
        <v>1074</v>
      </c>
      <c r="E75" t="s">
        <v>1064</v>
      </c>
      <c r="F75" t="s">
        <v>1318</v>
      </c>
      <c r="G75" t="s">
        <v>1328</v>
      </c>
      <c r="H75" t="s">
        <v>1395</v>
      </c>
    </row>
    <row r="76" spans="1:9" x14ac:dyDescent="0.25">
      <c r="A76" t="s">
        <v>1491</v>
      </c>
      <c r="B76" t="s">
        <v>745</v>
      </c>
      <c r="C76" t="s">
        <v>1783</v>
      </c>
      <c r="D76" t="s">
        <v>1074</v>
      </c>
      <c r="E76" t="s">
        <v>1064</v>
      </c>
      <c r="F76" t="s">
        <v>1318</v>
      </c>
      <c r="G76" t="s">
        <v>1441</v>
      </c>
      <c r="H76" t="s">
        <v>1395</v>
      </c>
    </row>
    <row r="77" spans="1:9" x14ac:dyDescent="0.25">
      <c r="A77" t="s">
        <v>1551</v>
      </c>
      <c r="B77" t="s">
        <v>745</v>
      </c>
      <c r="C77" t="s">
        <v>1811</v>
      </c>
      <c r="D77" t="s">
        <v>1074</v>
      </c>
      <c r="E77" t="s">
        <v>1064</v>
      </c>
      <c r="F77" t="s">
        <v>1318</v>
      </c>
      <c r="G77" t="s">
        <v>1328</v>
      </c>
      <c r="H77" t="s">
        <v>1395</v>
      </c>
    </row>
    <row r="78" spans="1:9" x14ac:dyDescent="0.25">
      <c r="A78" t="s">
        <v>1560</v>
      </c>
      <c r="B78" t="s">
        <v>745</v>
      </c>
      <c r="C78" t="s">
        <v>1779</v>
      </c>
      <c r="D78" t="s">
        <v>1074</v>
      </c>
      <c r="E78" t="s">
        <v>1064</v>
      </c>
      <c r="F78" t="s">
        <v>1318</v>
      </c>
      <c r="G78" t="s">
        <v>1383</v>
      </c>
      <c r="H78" t="s">
        <v>1395</v>
      </c>
    </row>
    <row r="79" spans="1:9" x14ac:dyDescent="0.25">
      <c r="A79" t="s">
        <v>1537</v>
      </c>
      <c r="B79" t="s">
        <v>745</v>
      </c>
      <c r="C79" t="s">
        <v>1816</v>
      </c>
      <c r="D79" t="s">
        <v>1074</v>
      </c>
      <c r="E79" t="s">
        <v>1066</v>
      </c>
      <c r="F79" t="s">
        <v>1318</v>
      </c>
      <c r="G79" t="s">
        <v>1219</v>
      </c>
      <c r="H79" t="s">
        <v>1395</v>
      </c>
    </row>
    <row r="80" spans="1:9" x14ac:dyDescent="0.25">
      <c r="A80" t="s">
        <v>1593</v>
      </c>
      <c r="B80" t="s">
        <v>745</v>
      </c>
      <c r="C80" t="s">
        <v>1779</v>
      </c>
      <c r="D80" t="s">
        <v>1074</v>
      </c>
      <c r="E80" t="s">
        <v>1066</v>
      </c>
      <c r="F80" t="s">
        <v>1318</v>
      </c>
      <c r="G80" t="s">
        <v>1324</v>
      </c>
      <c r="H80" t="s">
        <v>1395</v>
      </c>
    </row>
    <row r="81" spans="1:8" x14ac:dyDescent="0.25">
      <c r="A81" t="s">
        <v>1552</v>
      </c>
      <c r="B81" t="s">
        <v>745</v>
      </c>
      <c r="C81" t="s">
        <v>1776</v>
      </c>
      <c r="D81" t="s">
        <v>1078</v>
      </c>
      <c r="F81" t="s">
        <v>1268</v>
      </c>
    </row>
    <row r="82" spans="1:8" x14ac:dyDescent="0.25">
      <c r="A82" t="s">
        <v>1639</v>
      </c>
      <c r="B82" t="s">
        <v>745</v>
      </c>
      <c r="C82" t="s">
        <v>1810</v>
      </c>
      <c r="D82" t="s">
        <v>1078</v>
      </c>
      <c r="F82" t="s">
        <v>1310</v>
      </c>
    </row>
    <row r="83" spans="1:8" x14ac:dyDescent="0.25">
      <c r="A83" t="s">
        <v>1505</v>
      </c>
      <c r="B83" t="s">
        <v>745</v>
      </c>
      <c r="C83" t="s">
        <v>1797</v>
      </c>
      <c r="D83" t="s">
        <v>1078</v>
      </c>
      <c r="F83" t="s">
        <v>1282</v>
      </c>
    </row>
    <row r="84" spans="1:8" x14ac:dyDescent="0.25">
      <c r="A84" t="s">
        <v>1688</v>
      </c>
      <c r="B84" t="s">
        <v>745</v>
      </c>
      <c r="C84" t="s">
        <v>1811</v>
      </c>
      <c r="D84" t="s">
        <v>1078</v>
      </c>
      <c r="F84" t="s">
        <v>1267</v>
      </c>
    </row>
    <row r="85" spans="1:8" x14ac:dyDescent="0.25">
      <c r="A85" t="s">
        <v>1458</v>
      </c>
      <c r="B85" t="s">
        <v>745</v>
      </c>
      <c r="C85" t="s">
        <v>1801</v>
      </c>
      <c r="D85" t="s">
        <v>1078</v>
      </c>
      <c r="F85" t="s">
        <v>1322</v>
      </c>
    </row>
    <row r="86" spans="1:8" x14ac:dyDescent="0.25">
      <c r="A86" t="s">
        <v>1517</v>
      </c>
      <c r="B86" t="s">
        <v>745</v>
      </c>
      <c r="C86" t="s">
        <v>1779</v>
      </c>
      <c r="D86" t="s">
        <v>1078</v>
      </c>
      <c r="F86" t="s">
        <v>1336</v>
      </c>
    </row>
    <row r="87" spans="1:8" x14ac:dyDescent="0.25">
      <c r="A87" t="s">
        <v>1470</v>
      </c>
      <c r="B87" t="s">
        <v>745</v>
      </c>
      <c r="C87" t="s">
        <v>1797</v>
      </c>
      <c r="D87" t="s">
        <v>1078</v>
      </c>
      <c r="F87" t="s">
        <v>1445</v>
      </c>
    </row>
    <row r="88" spans="1:8" x14ac:dyDescent="0.25">
      <c r="A88" t="s">
        <v>1603</v>
      </c>
      <c r="B88" t="s">
        <v>745</v>
      </c>
      <c r="C88" t="s">
        <v>1811</v>
      </c>
      <c r="D88" t="s">
        <v>1078</v>
      </c>
      <c r="F88" t="s">
        <v>1250</v>
      </c>
    </row>
    <row r="89" spans="1:8" x14ac:dyDescent="0.25">
      <c r="A89" t="s">
        <v>1653</v>
      </c>
      <c r="B89" t="s">
        <v>745</v>
      </c>
      <c r="C89" t="s">
        <v>1801</v>
      </c>
      <c r="D89" t="s">
        <v>1078</v>
      </c>
      <c r="F89" t="s">
        <v>1426</v>
      </c>
    </row>
    <row r="90" spans="1:8" x14ac:dyDescent="0.25">
      <c r="A90" t="s">
        <v>1541</v>
      </c>
      <c r="B90" t="s">
        <v>745</v>
      </c>
      <c r="C90" t="s">
        <v>1779</v>
      </c>
      <c r="D90" t="s">
        <v>1078</v>
      </c>
      <c r="F90" t="s">
        <v>1209</v>
      </c>
    </row>
    <row r="91" spans="1:8" x14ac:dyDescent="0.25">
      <c r="A91" t="s">
        <v>1542</v>
      </c>
      <c r="B91" t="s">
        <v>745</v>
      </c>
      <c r="C91" t="s">
        <v>1810</v>
      </c>
      <c r="D91" t="s">
        <v>1078</v>
      </c>
      <c r="F91" t="s">
        <v>1250</v>
      </c>
    </row>
    <row r="92" spans="1:8" x14ac:dyDescent="0.25">
      <c r="A92" t="s">
        <v>1671</v>
      </c>
      <c r="B92" t="s">
        <v>745</v>
      </c>
      <c r="C92" t="s">
        <v>1810</v>
      </c>
      <c r="D92" t="s">
        <v>1078</v>
      </c>
      <c r="F92" t="s">
        <v>1267</v>
      </c>
    </row>
    <row r="93" spans="1:8" x14ac:dyDescent="0.25">
      <c r="A93" t="s">
        <v>1579</v>
      </c>
      <c r="B93" t="s">
        <v>745</v>
      </c>
      <c r="C93" t="s">
        <v>790</v>
      </c>
      <c r="D93" t="s">
        <v>1078</v>
      </c>
      <c r="F93" t="s">
        <v>1345</v>
      </c>
    </row>
    <row r="94" spans="1:8" x14ac:dyDescent="0.25">
      <c r="A94" t="s">
        <v>1559</v>
      </c>
      <c r="C94" t="s">
        <v>790</v>
      </c>
      <c r="D94" t="s">
        <v>1065</v>
      </c>
      <c r="E94" t="s">
        <v>1066</v>
      </c>
      <c r="F94" t="s">
        <v>1365</v>
      </c>
      <c r="G94" t="s">
        <v>1350</v>
      </c>
    </row>
    <row r="95" spans="1:8" x14ac:dyDescent="0.25">
      <c r="A95" t="s">
        <v>1617</v>
      </c>
      <c r="C95" t="s">
        <v>1775</v>
      </c>
      <c r="D95" t="s">
        <v>1061</v>
      </c>
      <c r="E95" t="s">
        <v>1066</v>
      </c>
      <c r="F95" t="s">
        <v>1395</v>
      </c>
      <c r="G95" t="s">
        <v>1446</v>
      </c>
      <c r="H95" t="s">
        <v>1395</v>
      </c>
    </row>
    <row r="96" spans="1:8" x14ac:dyDescent="0.25">
      <c r="A96" t="s">
        <v>1453</v>
      </c>
      <c r="C96" t="s">
        <v>1780</v>
      </c>
      <c r="D96" t="s">
        <v>1061</v>
      </c>
      <c r="E96" t="s">
        <v>1066</v>
      </c>
      <c r="F96" t="s">
        <v>1395</v>
      </c>
      <c r="G96" t="s">
        <v>1397</v>
      </c>
      <c r="H96" t="s">
        <v>1395</v>
      </c>
    </row>
    <row r="97" spans="1:8" x14ac:dyDescent="0.25">
      <c r="A97" t="s">
        <v>1528</v>
      </c>
      <c r="C97" t="s">
        <v>1798</v>
      </c>
      <c r="D97" t="s">
        <v>1061</v>
      </c>
      <c r="E97" t="s">
        <v>1066</v>
      </c>
      <c r="F97" t="s">
        <v>1395</v>
      </c>
      <c r="G97" t="s">
        <v>1239</v>
      </c>
      <c r="H97" t="s">
        <v>1395</v>
      </c>
    </row>
    <row r="98" spans="1:8" x14ac:dyDescent="0.25">
      <c r="A98" t="s">
        <v>1563</v>
      </c>
      <c r="C98" t="s">
        <v>1786</v>
      </c>
      <c r="D98" t="s">
        <v>1061</v>
      </c>
      <c r="E98" t="s">
        <v>1066</v>
      </c>
      <c r="F98" t="s">
        <v>1395</v>
      </c>
      <c r="G98" t="s">
        <v>1327</v>
      </c>
      <c r="H98" t="s">
        <v>1395</v>
      </c>
    </row>
    <row r="99" spans="1:8" x14ac:dyDescent="0.25">
      <c r="A99" t="s">
        <v>1708</v>
      </c>
      <c r="C99" t="s">
        <v>1781</v>
      </c>
      <c r="D99" t="s">
        <v>1061</v>
      </c>
      <c r="E99" t="s">
        <v>1066</v>
      </c>
      <c r="F99" t="s">
        <v>1395</v>
      </c>
      <c r="G99" t="s">
        <v>1307</v>
      </c>
      <c r="H99" t="s">
        <v>1395</v>
      </c>
    </row>
    <row r="100" spans="1:8" x14ac:dyDescent="0.25">
      <c r="A100" t="s">
        <v>1613</v>
      </c>
      <c r="C100" t="s">
        <v>1781</v>
      </c>
      <c r="D100" t="s">
        <v>1061</v>
      </c>
      <c r="E100" t="s">
        <v>1066</v>
      </c>
      <c r="F100" t="s">
        <v>1395</v>
      </c>
      <c r="G100" t="s">
        <v>1224</v>
      </c>
      <c r="H100" t="s">
        <v>1395</v>
      </c>
    </row>
    <row r="101" spans="1:8" x14ac:dyDescent="0.25">
      <c r="A101" t="s">
        <v>1456</v>
      </c>
      <c r="C101" t="s">
        <v>1793</v>
      </c>
      <c r="D101" t="s">
        <v>1061</v>
      </c>
      <c r="E101" t="s">
        <v>1066</v>
      </c>
      <c r="F101" t="s">
        <v>1395</v>
      </c>
      <c r="G101" t="s">
        <v>1271</v>
      </c>
      <c r="H101" t="s">
        <v>1395</v>
      </c>
    </row>
    <row r="102" spans="1:8" x14ac:dyDescent="0.25">
      <c r="A102" t="s">
        <v>1550</v>
      </c>
      <c r="C102" t="s">
        <v>1794</v>
      </c>
      <c r="D102" t="s">
        <v>1061</v>
      </c>
      <c r="E102" t="s">
        <v>1066</v>
      </c>
      <c r="F102" t="s">
        <v>1395</v>
      </c>
      <c r="G102" t="s">
        <v>1266</v>
      </c>
      <c r="H102" t="s">
        <v>1395</v>
      </c>
    </row>
    <row r="103" spans="1:8" x14ac:dyDescent="0.25">
      <c r="A103" t="s">
        <v>1611</v>
      </c>
      <c r="C103" t="s">
        <v>1795</v>
      </c>
      <c r="D103" t="s">
        <v>1061</v>
      </c>
      <c r="E103" t="s">
        <v>1066</v>
      </c>
      <c r="F103" t="s">
        <v>1395</v>
      </c>
      <c r="G103" t="s">
        <v>1225</v>
      </c>
      <c r="H103" t="s">
        <v>1395</v>
      </c>
    </row>
    <row r="104" spans="1:8" x14ac:dyDescent="0.25">
      <c r="A104" t="s">
        <v>1582</v>
      </c>
      <c r="C104" t="s">
        <v>1788</v>
      </c>
      <c r="D104" t="s">
        <v>1061</v>
      </c>
      <c r="E104" t="s">
        <v>1066</v>
      </c>
      <c r="F104" t="s">
        <v>1395</v>
      </c>
      <c r="G104" t="s">
        <v>1373</v>
      </c>
      <c r="H104" t="s">
        <v>1395</v>
      </c>
    </row>
    <row r="105" spans="1:8" x14ac:dyDescent="0.25">
      <c r="A105" t="s">
        <v>1461</v>
      </c>
      <c r="C105" t="s">
        <v>1789</v>
      </c>
      <c r="D105" t="s">
        <v>1061</v>
      </c>
      <c r="E105" t="s">
        <v>1066</v>
      </c>
      <c r="F105" t="s">
        <v>1395</v>
      </c>
      <c r="G105" t="s">
        <v>1308</v>
      </c>
      <c r="H105" t="s">
        <v>1395</v>
      </c>
    </row>
    <row r="106" spans="1:8" x14ac:dyDescent="0.25">
      <c r="A106" t="s">
        <v>1449</v>
      </c>
      <c r="C106" t="s">
        <v>1791</v>
      </c>
      <c r="D106" t="s">
        <v>1061</v>
      </c>
      <c r="E106" t="s">
        <v>1066</v>
      </c>
      <c r="F106" t="s">
        <v>1395</v>
      </c>
      <c r="G106" t="s">
        <v>1240</v>
      </c>
      <c r="H106" t="s">
        <v>1395</v>
      </c>
    </row>
    <row r="107" spans="1:8" x14ac:dyDescent="0.25">
      <c r="A107" t="s">
        <v>1711</v>
      </c>
      <c r="C107" t="s">
        <v>1792</v>
      </c>
      <c r="D107" t="s">
        <v>1061</v>
      </c>
      <c r="E107" t="s">
        <v>1066</v>
      </c>
      <c r="F107" t="s">
        <v>1395</v>
      </c>
      <c r="G107" t="s">
        <v>1420</v>
      </c>
      <c r="H107" t="s">
        <v>1395</v>
      </c>
    </row>
    <row r="108" spans="1:8" x14ac:dyDescent="0.25">
      <c r="A108" t="s">
        <v>1572</v>
      </c>
      <c r="C108" t="s">
        <v>1801</v>
      </c>
      <c r="D108" t="s">
        <v>1061</v>
      </c>
      <c r="E108" t="s">
        <v>1066</v>
      </c>
      <c r="F108" t="s">
        <v>1395</v>
      </c>
      <c r="G108" t="s">
        <v>1380</v>
      </c>
      <c r="H108" t="s">
        <v>1395</v>
      </c>
    </row>
    <row r="109" spans="1:8" x14ac:dyDescent="0.25">
      <c r="A109" t="s">
        <v>1596</v>
      </c>
      <c r="C109" t="s">
        <v>1779</v>
      </c>
      <c r="D109" t="s">
        <v>1061</v>
      </c>
      <c r="E109" t="s">
        <v>1066</v>
      </c>
      <c r="F109" t="s">
        <v>1395</v>
      </c>
      <c r="G109" t="s">
        <v>1377</v>
      </c>
      <c r="H109" t="s">
        <v>1395</v>
      </c>
    </row>
    <row r="110" spans="1:8" x14ac:dyDescent="0.25">
      <c r="A110" t="s">
        <v>1624</v>
      </c>
      <c r="C110" t="s">
        <v>1775</v>
      </c>
      <c r="D110" t="s">
        <v>1076</v>
      </c>
      <c r="E110" t="s">
        <v>1773</v>
      </c>
      <c r="F110" t="s">
        <v>1365</v>
      </c>
      <c r="G110" t="s">
        <v>1321</v>
      </c>
      <c r="H110" t="s">
        <v>1350</v>
      </c>
    </row>
    <row r="111" spans="1:8" x14ac:dyDescent="0.25">
      <c r="A111" t="s">
        <v>1539</v>
      </c>
      <c r="C111" t="s">
        <v>1780</v>
      </c>
      <c r="D111" t="s">
        <v>1076</v>
      </c>
      <c r="E111" t="s">
        <v>1773</v>
      </c>
      <c r="F111" t="s">
        <v>1365</v>
      </c>
      <c r="G111" t="s">
        <v>1361</v>
      </c>
      <c r="H111" t="s">
        <v>1350</v>
      </c>
    </row>
    <row r="112" spans="1:8" x14ac:dyDescent="0.25">
      <c r="A112" t="s">
        <v>1451</v>
      </c>
      <c r="C112" t="s">
        <v>1798</v>
      </c>
      <c r="D112" t="s">
        <v>1076</v>
      </c>
      <c r="E112" t="s">
        <v>1773</v>
      </c>
      <c r="F112" t="s">
        <v>1365</v>
      </c>
      <c r="G112" t="s">
        <v>1235</v>
      </c>
      <c r="H112" t="s">
        <v>1350</v>
      </c>
    </row>
    <row r="113" spans="1:8" x14ac:dyDescent="0.25">
      <c r="A113" t="s">
        <v>1508</v>
      </c>
      <c r="C113" t="s">
        <v>1786</v>
      </c>
      <c r="D113" t="s">
        <v>1076</v>
      </c>
      <c r="E113" t="s">
        <v>1773</v>
      </c>
      <c r="F113" t="s">
        <v>1365</v>
      </c>
      <c r="G113" t="s">
        <v>1374</v>
      </c>
      <c r="H113" t="s">
        <v>1350</v>
      </c>
    </row>
    <row r="114" spans="1:8" x14ac:dyDescent="0.25">
      <c r="A114" t="s">
        <v>1660</v>
      </c>
      <c r="C114" t="s">
        <v>1781</v>
      </c>
      <c r="D114" t="s">
        <v>1076</v>
      </c>
      <c r="E114" t="s">
        <v>1773</v>
      </c>
      <c r="F114" t="s">
        <v>1365</v>
      </c>
      <c r="G114" t="s">
        <v>1349</v>
      </c>
      <c r="H114" t="s">
        <v>1350</v>
      </c>
    </row>
    <row r="115" spans="1:8" x14ac:dyDescent="0.25">
      <c r="A115" t="s">
        <v>1705</v>
      </c>
      <c r="C115" t="s">
        <v>1781</v>
      </c>
      <c r="D115" t="s">
        <v>1076</v>
      </c>
      <c r="E115" t="s">
        <v>1773</v>
      </c>
      <c r="F115" t="s">
        <v>1365</v>
      </c>
      <c r="G115" t="s">
        <v>1281</v>
      </c>
      <c r="H115" t="s">
        <v>1350</v>
      </c>
    </row>
    <row r="116" spans="1:8" x14ac:dyDescent="0.25">
      <c r="A116" t="s">
        <v>1477</v>
      </c>
      <c r="C116" t="s">
        <v>1797</v>
      </c>
      <c r="D116" t="s">
        <v>1076</v>
      </c>
      <c r="E116" t="s">
        <v>1773</v>
      </c>
      <c r="F116" t="s">
        <v>1365</v>
      </c>
      <c r="G116" t="s">
        <v>1291</v>
      </c>
      <c r="H116" t="s">
        <v>1350</v>
      </c>
    </row>
    <row r="117" spans="1:8" x14ac:dyDescent="0.25">
      <c r="A117" t="s">
        <v>1515</v>
      </c>
      <c r="C117" t="s">
        <v>1793</v>
      </c>
      <c r="D117" t="s">
        <v>1076</v>
      </c>
      <c r="E117" t="s">
        <v>1773</v>
      </c>
      <c r="F117" t="s">
        <v>1365</v>
      </c>
      <c r="G117" t="s">
        <v>1406</v>
      </c>
      <c r="H117" t="s">
        <v>1350</v>
      </c>
    </row>
    <row r="118" spans="1:8" x14ac:dyDescent="0.25">
      <c r="A118" t="s">
        <v>1637</v>
      </c>
      <c r="C118" t="s">
        <v>1794</v>
      </c>
      <c r="D118" t="s">
        <v>1076</v>
      </c>
      <c r="E118" t="s">
        <v>1773</v>
      </c>
      <c r="F118" t="s">
        <v>1365</v>
      </c>
      <c r="G118" t="s">
        <v>1243</v>
      </c>
      <c r="H118" t="s">
        <v>1350</v>
      </c>
    </row>
    <row r="119" spans="1:8" x14ac:dyDescent="0.25">
      <c r="A119" t="s">
        <v>1719</v>
      </c>
      <c r="C119" t="s">
        <v>1795</v>
      </c>
      <c r="D119" t="s">
        <v>1076</v>
      </c>
      <c r="E119" t="s">
        <v>1773</v>
      </c>
      <c r="F119" t="s">
        <v>1365</v>
      </c>
      <c r="G119" t="s">
        <v>1381</v>
      </c>
      <c r="H119" t="s">
        <v>1350</v>
      </c>
    </row>
    <row r="120" spans="1:8" x14ac:dyDescent="0.25">
      <c r="A120" t="s">
        <v>1483</v>
      </c>
      <c r="C120" t="s">
        <v>1788</v>
      </c>
      <c r="D120" t="s">
        <v>1076</v>
      </c>
      <c r="E120" t="s">
        <v>1773</v>
      </c>
      <c r="F120" t="s">
        <v>1365</v>
      </c>
      <c r="G120" t="s">
        <v>1372</v>
      </c>
      <c r="H120" t="s">
        <v>1350</v>
      </c>
    </row>
    <row r="121" spans="1:8" x14ac:dyDescent="0.25">
      <c r="A121" t="s">
        <v>1591</v>
      </c>
      <c r="C121" t="s">
        <v>1789</v>
      </c>
      <c r="D121" t="s">
        <v>1076</v>
      </c>
      <c r="E121" t="s">
        <v>1773</v>
      </c>
      <c r="F121" t="s">
        <v>1365</v>
      </c>
      <c r="G121" t="s">
        <v>1214</v>
      </c>
      <c r="H121" t="s">
        <v>1350</v>
      </c>
    </row>
    <row r="122" spans="1:8" x14ac:dyDescent="0.25">
      <c r="A122" t="s">
        <v>1474</v>
      </c>
      <c r="C122" t="s">
        <v>1789</v>
      </c>
      <c r="D122" t="s">
        <v>1076</v>
      </c>
      <c r="E122" t="s">
        <v>1773</v>
      </c>
      <c r="F122" t="s">
        <v>1365</v>
      </c>
      <c r="G122" t="s">
        <v>1214</v>
      </c>
      <c r="H122" t="s">
        <v>1350</v>
      </c>
    </row>
    <row r="123" spans="1:8" x14ac:dyDescent="0.25">
      <c r="A123" t="s">
        <v>1486</v>
      </c>
      <c r="C123" t="s">
        <v>1791</v>
      </c>
      <c r="D123" t="s">
        <v>1076</v>
      </c>
      <c r="E123" t="s">
        <v>1773</v>
      </c>
      <c r="F123" t="s">
        <v>1365</v>
      </c>
      <c r="G123" t="s">
        <v>1427</v>
      </c>
      <c r="H123" t="s">
        <v>1350</v>
      </c>
    </row>
    <row r="124" spans="1:8" x14ac:dyDescent="0.25">
      <c r="A124" t="s">
        <v>1464</v>
      </c>
      <c r="C124" t="s">
        <v>1792</v>
      </c>
      <c r="D124" t="s">
        <v>1076</v>
      </c>
      <c r="E124" t="s">
        <v>1773</v>
      </c>
      <c r="F124" t="s">
        <v>1365</v>
      </c>
      <c r="G124" t="s">
        <v>1261</v>
      </c>
      <c r="H124" t="s">
        <v>1350</v>
      </c>
    </row>
    <row r="125" spans="1:8" x14ac:dyDescent="0.25">
      <c r="A125" t="s">
        <v>1479</v>
      </c>
      <c r="C125" t="s">
        <v>1801</v>
      </c>
      <c r="D125" t="s">
        <v>1076</v>
      </c>
      <c r="E125" t="s">
        <v>1773</v>
      </c>
      <c r="F125" t="s">
        <v>1365</v>
      </c>
      <c r="G125" t="s">
        <v>1237</v>
      </c>
      <c r="H125" t="s">
        <v>1350</v>
      </c>
    </row>
    <row r="126" spans="1:8" x14ac:dyDescent="0.25">
      <c r="A126" t="s">
        <v>1455</v>
      </c>
      <c r="C126" t="s">
        <v>1779</v>
      </c>
      <c r="D126" t="s">
        <v>1076</v>
      </c>
      <c r="E126" t="s">
        <v>1773</v>
      </c>
      <c r="F126" t="s">
        <v>1365</v>
      </c>
      <c r="G126" t="s">
        <v>1444</v>
      </c>
      <c r="H126" t="s">
        <v>1350</v>
      </c>
    </row>
    <row r="127" spans="1:8" x14ac:dyDescent="0.25">
      <c r="A127" t="s">
        <v>1707</v>
      </c>
      <c r="C127" t="s">
        <v>1775</v>
      </c>
      <c r="D127" t="s">
        <v>1076</v>
      </c>
      <c r="E127" t="s">
        <v>1774</v>
      </c>
      <c r="F127" t="s">
        <v>1302</v>
      </c>
      <c r="G127" t="s">
        <v>1301</v>
      </c>
      <c r="H127" t="s">
        <v>1350</v>
      </c>
    </row>
    <row r="128" spans="1:8" x14ac:dyDescent="0.25">
      <c r="A128" t="s">
        <v>1633</v>
      </c>
      <c r="C128" t="s">
        <v>1780</v>
      </c>
      <c r="D128" t="s">
        <v>1076</v>
      </c>
      <c r="E128" t="s">
        <v>1774</v>
      </c>
      <c r="F128" t="s">
        <v>1302</v>
      </c>
      <c r="G128" t="s">
        <v>1312</v>
      </c>
      <c r="H128" t="s">
        <v>1350</v>
      </c>
    </row>
    <row r="129" spans="1:9" x14ac:dyDescent="0.25">
      <c r="A129" t="s">
        <v>1571</v>
      </c>
      <c r="C129" t="s">
        <v>1798</v>
      </c>
      <c r="D129" t="s">
        <v>1076</v>
      </c>
      <c r="E129" t="s">
        <v>1774</v>
      </c>
      <c r="F129" t="s">
        <v>1302</v>
      </c>
      <c r="G129" t="s">
        <v>1275</v>
      </c>
      <c r="H129" t="s">
        <v>1350</v>
      </c>
    </row>
    <row r="130" spans="1:9" x14ac:dyDescent="0.25">
      <c r="A130" t="s">
        <v>1692</v>
      </c>
      <c r="C130" t="s">
        <v>1786</v>
      </c>
      <c r="D130" t="s">
        <v>1076</v>
      </c>
      <c r="E130" t="s">
        <v>1774</v>
      </c>
      <c r="F130" t="s">
        <v>1302</v>
      </c>
      <c r="G130" t="s">
        <v>1423</v>
      </c>
      <c r="H130" t="s">
        <v>1350</v>
      </c>
    </row>
    <row r="131" spans="1:9" x14ac:dyDescent="0.25">
      <c r="A131" t="s">
        <v>1641</v>
      </c>
      <c r="C131" t="s">
        <v>1781</v>
      </c>
      <c r="D131" t="s">
        <v>1076</v>
      </c>
      <c r="E131" t="s">
        <v>1774</v>
      </c>
      <c r="F131" t="s">
        <v>1302</v>
      </c>
      <c r="G131" t="s">
        <v>1296</v>
      </c>
      <c r="H131" t="s">
        <v>1350</v>
      </c>
    </row>
    <row r="132" spans="1:9" x14ac:dyDescent="0.25">
      <c r="A132" t="s">
        <v>1475</v>
      </c>
      <c r="C132" t="s">
        <v>1781</v>
      </c>
      <c r="D132" t="s">
        <v>1076</v>
      </c>
      <c r="E132" t="s">
        <v>1774</v>
      </c>
      <c r="F132" t="s">
        <v>1302</v>
      </c>
      <c r="G132" t="s">
        <v>1434</v>
      </c>
      <c r="H132" t="s">
        <v>1350</v>
      </c>
    </row>
    <row r="133" spans="1:9" x14ac:dyDescent="0.25">
      <c r="A133" t="s">
        <v>1684</v>
      </c>
      <c r="C133" t="s">
        <v>1797</v>
      </c>
      <c r="D133" t="s">
        <v>1076</v>
      </c>
      <c r="E133" t="s">
        <v>1774</v>
      </c>
      <c r="F133" t="s">
        <v>1302</v>
      </c>
      <c r="G133" t="s">
        <v>1326</v>
      </c>
      <c r="H133" t="s">
        <v>1350</v>
      </c>
    </row>
    <row r="134" spans="1:9" x14ac:dyDescent="0.25">
      <c r="A134" t="s">
        <v>1532</v>
      </c>
      <c r="C134" t="s">
        <v>1793</v>
      </c>
      <c r="D134" t="s">
        <v>1076</v>
      </c>
      <c r="E134" t="s">
        <v>1774</v>
      </c>
      <c r="F134" t="s">
        <v>1302</v>
      </c>
      <c r="G134" t="s">
        <v>1402</v>
      </c>
      <c r="H134" t="s">
        <v>1350</v>
      </c>
    </row>
    <row r="135" spans="1:9" x14ac:dyDescent="0.25">
      <c r="A135" t="s">
        <v>1527</v>
      </c>
      <c r="C135" t="s">
        <v>1794</v>
      </c>
      <c r="D135" t="s">
        <v>1076</v>
      </c>
      <c r="E135" t="s">
        <v>1774</v>
      </c>
      <c r="F135" t="s">
        <v>1302</v>
      </c>
      <c r="G135" t="s">
        <v>1432</v>
      </c>
      <c r="H135" t="s">
        <v>1350</v>
      </c>
    </row>
    <row r="136" spans="1:9" x14ac:dyDescent="0.25">
      <c r="A136" t="s">
        <v>1627</v>
      </c>
      <c r="C136" t="s">
        <v>1795</v>
      </c>
      <c r="D136" t="s">
        <v>1076</v>
      </c>
      <c r="E136" t="s">
        <v>1774</v>
      </c>
      <c r="F136" t="s">
        <v>1302</v>
      </c>
      <c r="G136" t="s">
        <v>1332</v>
      </c>
      <c r="H136" t="s">
        <v>1350</v>
      </c>
    </row>
    <row r="137" spans="1:9" x14ac:dyDescent="0.25">
      <c r="A137" t="s">
        <v>1650</v>
      </c>
      <c r="C137" t="s">
        <v>1788</v>
      </c>
      <c r="D137" t="s">
        <v>1076</v>
      </c>
      <c r="E137" t="s">
        <v>1774</v>
      </c>
      <c r="F137" t="s">
        <v>1302</v>
      </c>
      <c r="G137" t="s">
        <v>1254</v>
      </c>
      <c r="H137" t="s">
        <v>1350</v>
      </c>
    </row>
    <row r="138" spans="1:9" x14ac:dyDescent="0.25">
      <c r="A138" t="s">
        <v>1581</v>
      </c>
      <c r="C138" t="s">
        <v>1789</v>
      </c>
      <c r="D138" t="s">
        <v>1076</v>
      </c>
      <c r="E138" t="s">
        <v>1774</v>
      </c>
      <c r="F138" t="s">
        <v>1302</v>
      </c>
      <c r="G138" t="s">
        <v>1254</v>
      </c>
      <c r="H138" t="s">
        <v>1350</v>
      </c>
    </row>
    <row r="139" spans="1:9" x14ac:dyDescent="0.25">
      <c r="A139" t="s">
        <v>1690</v>
      </c>
      <c r="C139" t="s">
        <v>1791</v>
      </c>
      <c r="D139" t="s">
        <v>1076</v>
      </c>
      <c r="E139" t="s">
        <v>1774</v>
      </c>
      <c r="F139" t="s">
        <v>1302</v>
      </c>
      <c r="G139" t="s">
        <v>1384</v>
      </c>
      <c r="H139" t="s">
        <v>1350</v>
      </c>
    </row>
    <row r="140" spans="1:9" x14ac:dyDescent="0.25">
      <c r="A140" t="s">
        <v>1490</v>
      </c>
      <c r="C140" t="s">
        <v>1792</v>
      </c>
      <c r="D140" t="s">
        <v>1076</v>
      </c>
      <c r="E140" t="s">
        <v>1774</v>
      </c>
      <c r="F140" t="s">
        <v>1302</v>
      </c>
      <c r="G140" t="s">
        <v>1363</v>
      </c>
      <c r="H140" t="s">
        <v>1350</v>
      </c>
    </row>
    <row r="141" spans="1:9" x14ac:dyDescent="0.25">
      <c r="A141" t="s">
        <v>1538</v>
      </c>
      <c r="C141" t="s">
        <v>1801</v>
      </c>
      <c r="D141" t="s">
        <v>1076</v>
      </c>
      <c r="E141" t="s">
        <v>1774</v>
      </c>
      <c r="F141" t="s">
        <v>1302</v>
      </c>
      <c r="G141" t="s">
        <v>1283</v>
      </c>
      <c r="H141" t="s">
        <v>1350</v>
      </c>
    </row>
    <row r="142" spans="1:9" x14ac:dyDescent="0.25">
      <c r="A142" t="s">
        <v>1723</v>
      </c>
      <c r="C142" t="s">
        <v>1779</v>
      </c>
      <c r="D142" t="s">
        <v>1076</v>
      </c>
      <c r="E142" t="s">
        <v>1774</v>
      </c>
      <c r="F142" t="s">
        <v>1302</v>
      </c>
      <c r="G142" t="s">
        <v>1367</v>
      </c>
      <c r="H142" t="s">
        <v>1350</v>
      </c>
    </row>
    <row r="143" spans="1:9" x14ac:dyDescent="0.25">
      <c r="A143" t="s">
        <v>1481</v>
      </c>
      <c r="C143" t="s">
        <v>1775</v>
      </c>
      <c r="D143" t="s">
        <v>1074</v>
      </c>
      <c r="E143" t="s">
        <v>1062</v>
      </c>
      <c r="F143" t="s">
        <v>1259</v>
      </c>
      <c r="G143" t="s">
        <v>1226</v>
      </c>
      <c r="H143" t="s">
        <v>1395</v>
      </c>
    </row>
    <row r="144" spans="1:9" x14ac:dyDescent="0.25">
      <c r="A144" t="s">
        <v>1569</v>
      </c>
      <c r="C144" t="s">
        <v>1780</v>
      </c>
      <c r="D144" t="s">
        <v>1074</v>
      </c>
      <c r="E144" t="s">
        <v>1062</v>
      </c>
      <c r="F144" t="s">
        <v>1259</v>
      </c>
      <c r="G144" t="s">
        <v>1226</v>
      </c>
      <c r="H144" t="s">
        <v>1300</v>
      </c>
      <c r="I144" t="s">
        <v>1395</v>
      </c>
    </row>
    <row r="145" spans="1:9" x14ac:dyDescent="0.25">
      <c r="A145" t="s">
        <v>1525</v>
      </c>
      <c r="C145" t="s">
        <v>1798</v>
      </c>
      <c r="D145" t="s">
        <v>1074</v>
      </c>
      <c r="E145" t="s">
        <v>1062</v>
      </c>
      <c r="F145" t="s">
        <v>1259</v>
      </c>
      <c r="G145" t="s">
        <v>1226</v>
      </c>
      <c r="H145" t="s">
        <v>1407</v>
      </c>
      <c r="I145" t="s">
        <v>1395</v>
      </c>
    </row>
    <row r="146" spans="1:9" x14ac:dyDescent="0.25">
      <c r="A146" t="s">
        <v>1691</v>
      </c>
      <c r="C146" t="s">
        <v>1786</v>
      </c>
      <c r="D146" t="s">
        <v>1074</v>
      </c>
      <c r="E146" t="s">
        <v>1062</v>
      </c>
      <c r="F146" t="s">
        <v>1259</v>
      </c>
      <c r="G146" t="s">
        <v>1226</v>
      </c>
      <c r="H146" t="s">
        <v>1355</v>
      </c>
      <c r="I146" t="s">
        <v>1395</v>
      </c>
    </row>
    <row r="147" spans="1:9" x14ac:dyDescent="0.25">
      <c r="A147" t="s">
        <v>1487</v>
      </c>
      <c r="C147" t="s">
        <v>1781</v>
      </c>
      <c r="D147" t="s">
        <v>1074</v>
      </c>
      <c r="E147" t="s">
        <v>1062</v>
      </c>
      <c r="F147" t="s">
        <v>1259</v>
      </c>
      <c r="G147" t="s">
        <v>1226</v>
      </c>
      <c r="H147" t="s">
        <v>1395</v>
      </c>
    </row>
    <row r="148" spans="1:9" x14ac:dyDescent="0.25">
      <c r="A148" t="s">
        <v>1558</v>
      </c>
      <c r="C148" t="s">
        <v>1781</v>
      </c>
      <c r="D148" t="s">
        <v>1074</v>
      </c>
      <c r="E148" t="s">
        <v>1062</v>
      </c>
      <c r="F148" t="s">
        <v>1259</v>
      </c>
      <c r="G148" t="s">
        <v>1226</v>
      </c>
      <c r="H148" t="s">
        <v>1355</v>
      </c>
      <c r="I148" t="s">
        <v>1395</v>
      </c>
    </row>
    <row r="149" spans="1:9" x14ac:dyDescent="0.25">
      <c r="A149" t="s">
        <v>1658</v>
      </c>
      <c r="C149" t="s">
        <v>1797</v>
      </c>
      <c r="D149" t="s">
        <v>1074</v>
      </c>
      <c r="E149" t="s">
        <v>1062</v>
      </c>
      <c r="F149" t="s">
        <v>1259</v>
      </c>
      <c r="G149" t="s">
        <v>1226</v>
      </c>
      <c r="H149" t="s">
        <v>1395</v>
      </c>
    </row>
    <row r="150" spans="1:9" x14ac:dyDescent="0.25">
      <c r="A150" t="s">
        <v>1447</v>
      </c>
      <c r="C150" t="s">
        <v>1793</v>
      </c>
      <c r="D150" t="s">
        <v>1074</v>
      </c>
      <c r="E150" t="s">
        <v>1062</v>
      </c>
      <c r="F150" t="s">
        <v>1259</v>
      </c>
      <c r="G150" t="s">
        <v>1226</v>
      </c>
      <c r="H150" t="s">
        <v>1362</v>
      </c>
      <c r="I150" t="s">
        <v>1395</v>
      </c>
    </row>
    <row r="151" spans="1:9" x14ac:dyDescent="0.25">
      <c r="A151" t="s">
        <v>1488</v>
      </c>
      <c r="C151" t="s">
        <v>1794</v>
      </c>
      <c r="D151" t="s">
        <v>1074</v>
      </c>
      <c r="E151" t="s">
        <v>1062</v>
      </c>
      <c r="F151" t="s">
        <v>1259</v>
      </c>
      <c r="G151" t="s">
        <v>1226</v>
      </c>
      <c r="H151" t="s">
        <v>1376</v>
      </c>
      <c r="I151" t="s">
        <v>1395</v>
      </c>
    </row>
    <row r="152" spans="1:9" x14ac:dyDescent="0.25">
      <c r="A152" t="s">
        <v>1594</v>
      </c>
      <c r="C152" t="s">
        <v>1815</v>
      </c>
      <c r="D152" t="s">
        <v>1074</v>
      </c>
      <c r="E152" t="s">
        <v>1062</v>
      </c>
      <c r="F152" t="s">
        <v>1259</v>
      </c>
      <c r="G152" t="s">
        <v>1226</v>
      </c>
      <c r="H152" t="s">
        <v>1242</v>
      </c>
      <c r="I152" t="s">
        <v>1395</v>
      </c>
    </row>
    <row r="153" spans="1:9" x14ac:dyDescent="0.25">
      <c r="A153" t="s">
        <v>1716</v>
      </c>
      <c r="C153" t="s">
        <v>1789</v>
      </c>
      <c r="D153" t="s">
        <v>1074</v>
      </c>
      <c r="E153" t="s">
        <v>1062</v>
      </c>
      <c r="F153" t="s">
        <v>1259</v>
      </c>
      <c r="G153" t="s">
        <v>1226</v>
      </c>
      <c r="H153" t="s">
        <v>1262</v>
      </c>
      <c r="I153" t="s">
        <v>1395</v>
      </c>
    </row>
    <row r="154" spans="1:9" x14ac:dyDescent="0.25">
      <c r="A154" t="s">
        <v>1642</v>
      </c>
      <c r="C154" t="s">
        <v>1791</v>
      </c>
      <c r="D154" t="s">
        <v>1074</v>
      </c>
      <c r="E154" t="s">
        <v>1062</v>
      </c>
      <c r="F154" t="s">
        <v>1259</v>
      </c>
      <c r="G154" t="s">
        <v>1226</v>
      </c>
      <c r="H154" t="s">
        <v>1401</v>
      </c>
      <c r="I154" t="s">
        <v>1395</v>
      </c>
    </row>
    <row r="155" spans="1:9" x14ac:dyDescent="0.25">
      <c r="A155" t="s">
        <v>1523</v>
      </c>
      <c r="C155" t="s">
        <v>1792</v>
      </c>
      <c r="D155" t="s">
        <v>1074</v>
      </c>
      <c r="E155" t="s">
        <v>1062</v>
      </c>
      <c r="F155" t="s">
        <v>1259</v>
      </c>
      <c r="G155" t="s">
        <v>1226</v>
      </c>
      <c r="H155" t="s">
        <v>1260</v>
      </c>
      <c r="I155" t="s">
        <v>1395</v>
      </c>
    </row>
    <row r="156" spans="1:9" x14ac:dyDescent="0.25">
      <c r="A156" t="s">
        <v>1592</v>
      </c>
      <c r="C156" t="s">
        <v>1801</v>
      </c>
      <c r="D156" t="s">
        <v>1074</v>
      </c>
      <c r="E156" t="s">
        <v>1062</v>
      </c>
      <c r="F156" t="s">
        <v>1259</v>
      </c>
      <c r="G156" t="s">
        <v>1226</v>
      </c>
      <c r="H156" t="s">
        <v>1230</v>
      </c>
      <c r="I156" t="s">
        <v>1395</v>
      </c>
    </row>
    <row r="157" spans="1:9" x14ac:dyDescent="0.25">
      <c r="A157" t="s">
        <v>1644</v>
      </c>
      <c r="C157" t="s">
        <v>1779</v>
      </c>
      <c r="D157" t="s">
        <v>1074</v>
      </c>
      <c r="E157" t="s">
        <v>1062</v>
      </c>
      <c r="F157" t="s">
        <v>1259</v>
      </c>
      <c r="G157" t="s">
        <v>1226</v>
      </c>
      <c r="H157" t="s">
        <v>1358</v>
      </c>
      <c r="I157" t="s">
        <v>1395</v>
      </c>
    </row>
    <row r="158" spans="1:9" x14ac:dyDescent="0.25">
      <c r="A158" t="s">
        <v>1710</v>
      </c>
      <c r="C158" t="s">
        <v>1775</v>
      </c>
      <c r="D158" t="s">
        <v>1074</v>
      </c>
      <c r="E158" t="s">
        <v>1774</v>
      </c>
      <c r="F158" t="s">
        <v>1391</v>
      </c>
      <c r="G158" t="s">
        <v>1395</v>
      </c>
    </row>
    <row r="159" spans="1:9" x14ac:dyDescent="0.25">
      <c r="A159" t="s">
        <v>1634</v>
      </c>
      <c r="C159" t="s">
        <v>1780</v>
      </c>
      <c r="D159" t="s">
        <v>1074</v>
      </c>
      <c r="E159" t="s">
        <v>1774</v>
      </c>
      <c r="F159" t="s">
        <v>1391</v>
      </c>
      <c r="G159" t="s">
        <v>1399</v>
      </c>
      <c r="H159" t="s">
        <v>1395</v>
      </c>
    </row>
    <row r="160" spans="1:9" x14ac:dyDescent="0.25">
      <c r="A160" t="s">
        <v>1696</v>
      </c>
      <c r="C160" t="s">
        <v>1798</v>
      </c>
      <c r="D160" t="s">
        <v>1074</v>
      </c>
      <c r="E160" t="s">
        <v>1774</v>
      </c>
      <c r="F160" t="s">
        <v>1391</v>
      </c>
      <c r="G160" t="s">
        <v>1352</v>
      </c>
      <c r="H160" t="s">
        <v>1395</v>
      </c>
    </row>
    <row r="161" spans="1:8" x14ac:dyDescent="0.25">
      <c r="A161" t="s">
        <v>1507</v>
      </c>
      <c r="C161" t="s">
        <v>1786</v>
      </c>
      <c r="D161" t="s">
        <v>1074</v>
      </c>
      <c r="E161" t="s">
        <v>1774</v>
      </c>
      <c r="F161" t="s">
        <v>1391</v>
      </c>
      <c r="G161" t="s">
        <v>1416</v>
      </c>
      <c r="H161" t="s">
        <v>1395</v>
      </c>
    </row>
    <row r="162" spans="1:8" x14ac:dyDescent="0.25">
      <c r="A162" t="s">
        <v>1713</v>
      </c>
      <c r="C162" t="s">
        <v>1781</v>
      </c>
      <c r="D162" t="s">
        <v>1074</v>
      </c>
      <c r="E162" t="s">
        <v>1774</v>
      </c>
      <c r="F162" t="s">
        <v>1391</v>
      </c>
      <c r="G162" t="s">
        <v>1439</v>
      </c>
      <c r="H162" t="s">
        <v>1395</v>
      </c>
    </row>
    <row r="163" spans="1:8" x14ac:dyDescent="0.25">
      <c r="A163" t="s">
        <v>1694</v>
      </c>
      <c r="C163" t="s">
        <v>1781</v>
      </c>
      <c r="D163" t="s">
        <v>1074</v>
      </c>
      <c r="E163" t="s">
        <v>1774</v>
      </c>
      <c r="F163" t="s">
        <v>1391</v>
      </c>
      <c r="G163" t="s">
        <v>1436</v>
      </c>
      <c r="H163" t="s">
        <v>1395</v>
      </c>
    </row>
    <row r="164" spans="1:8" x14ac:dyDescent="0.25">
      <c r="A164" t="s">
        <v>1556</v>
      </c>
      <c r="C164" t="s">
        <v>1797</v>
      </c>
      <c r="D164" t="s">
        <v>1074</v>
      </c>
      <c r="E164" t="s">
        <v>1774</v>
      </c>
      <c r="F164" t="s">
        <v>1391</v>
      </c>
      <c r="G164" t="s">
        <v>1416</v>
      </c>
      <c r="H164" t="s">
        <v>1395</v>
      </c>
    </row>
    <row r="165" spans="1:8" x14ac:dyDescent="0.25">
      <c r="A165" t="s">
        <v>1665</v>
      </c>
      <c r="C165" t="s">
        <v>1793</v>
      </c>
      <c r="D165" t="s">
        <v>1074</v>
      </c>
      <c r="E165" t="s">
        <v>1774</v>
      </c>
      <c r="F165" t="s">
        <v>1391</v>
      </c>
      <c r="G165" t="s">
        <v>1353</v>
      </c>
      <c r="H165" t="s">
        <v>1395</v>
      </c>
    </row>
    <row r="166" spans="1:8" x14ac:dyDescent="0.25">
      <c r="A166" t="s">
        <v>1521</v>
      </c>
      <c r="C166" t="s">
        <v>1794</v>
      </c>
      <c r="D166" t="s">
        <v>1074</v>
      </c>
      <c r="E166" t="s">
        <v>1774</v>
      </c>
      <c r="F166" t="s">
        <v>1391</v>
      </c>
      <c r="G166" t="s">
        <v>1435</v>
      </c>
      <c r="H166" t="s">
        <v>1395</v>
      </c>
    </row>
    <row r="167" spans="1:8" x14ac:dyDescent="0.25">
      <c r="A167" t="s">
        <v>1577</v>
      </c>
      <c r="C167" t="s">
        <v>1795</v>
      </c>
      <c r="D167" t="s">
        <v>1074</v>
      </c>
      <c r="E167" t="s">
        <v>1774</v>
      </c>
      <c r="F167" t="s">
        <v>1391</v>
      </c>
      <c r="G167" t="s">
        <v>1278</v>
      </c>
      <c r="H167" t="s">
        <v>1395</v>
      </c>
    </row>
    <row r="168" spans="1:8" x14ac:dyDescent="0.25">
      <c r="A168" t="s">
        <v>1632</v>
      </c>
      <c r="C168" t="s">
        <v>1785</v>
      </c>
      <c r="D168" t="s">
        <v>1074</v>
      </c>
      <c r="E168" t="s">
        <v>1774</v>
      </c>
      <c r="F168" t="s">
        <v>1391</v>
      </c>
      <c r="G168" t="s">
        <v>1400</v>
      </c>
      <c r="H168" t="s">
        <v>1395</v>
      </c>
    </row>
    <row r="169" spans="1:8" x14ac:dyDescent="0.25">
      <c r="A169" t="s">
        <v>1565</v>
      </c>
      <c r="C169" t="s">
        <v>1791</v>
      </c>
      <c r="D169" t="s">
        <v>1074</v>
      </c>
      <c r="E169" t="s">
        <v>1774</v>
      </c>
      <c r="F169" t="s">
        <v>1391</v>
      </c>
      <c r="G169" t="s">
        <v>1344</v>
      </c>
      <c r="H169" t="s">
        <v>1395</v>
      </c>
    </row>
    <row r="170" spans="1:8" x14ac:dyDescent="0.25">
      <c r="A170" t="s">
        <v>1570</v>
      </c>
      <c r="C170" t="s">
        <v>1792</v>
      </c>
      <c r="D170" t="s">
        <v>1074</v>
      </c>
      <c r="E170" t="s">
        <v>1774</v>
      </c>
      <c r="F170" t="s">
        <v>1391</v>
      </c>
      <c r="G170" t="s">
        <v>1394</v>
      </c>
      <c r="H170" t="s">
        <v>1395</v>
      </c>
    </row>
    <row r="171" spans="1:8" x14ac:dyDescent="0.25">
      <c r="A171" t="s">
        <v>1720</v>
      </c>
      <c r="C171" t="s">
        <v>1801</v>
      </c>
      <c r="D171" t="s">
        <v>1074</v>
      </c>
      <c r="E171" t="s">
        <v>1774</v>
      </c>
      <c r="F171" t="s">
        <v>1391</v>
      </c>
      <c r="G171" t="s">
        <v>1211</v>
      </c>
      <c r="H171" t="s">
        <v>1395</v>
      </c>
    </row>
    <row r="172" spans="1:8" x14ac:dyDescent="0.25">
      <c r="A172" t="s">
        <v>1585</v>
      </c>
      <c r="C172" t="s">
        <v>1779</v>
      </c>
      <c r="D172" t="s">
        <v>1074</v>
      </c>
      <c r="E172" t="s">
        <v>1774</v>
      </c>
      <c r="F172" t="s">
        <v>1391</v>
      </c>
      <c r="G172" t="s">
        <v>1205</v>
      </c>
      <c r="H172" t="s">
        <v>1395</v>
      </c>
    </row>
    <row r="173" spans="1:8" x14ac:dyDescent="0.25">
      <c r="A173" t="s">
        <v>1601</v>
      </c>
      <c r="C173" t="s">
        <v>1775</v>
      </c>
      <c r="D173" t="s">
        <v>1074</v>
      </c>
      <c r="E173" t="s">
        <v>1064</v>
      </c>
      <c r="F173" t="s">
        <v>1318</v>
      </c>
      <c r="G173" t="s">
        <v>1395</v>
      </c>
    </row>
    <row r="174" spans="1:8" x14ac:dyDescent="0.25">
      <c r="A174" t="s">
        <v>1561</v>
      </c>
      <c r="C174" t="s">
        <v>1780</v>
      </c>
      <c r="D174" t="s">
        <v>1074</v>
      </c>
      <c r="E174" t="s">
        <v>1064</v>
      </c>
      <c r="F174" t="s">
        <v>1318</v>
      </c>
      <c r="G174" t="s">
        <v>1293</v>
      </c>
      <c r="H174" t="s">
        <v>1395</v>
      </c>
    </row>
    <row r="175" spans="1:8" x14ac:dyDescent="0.25">
      <c r="A175" t="s">
        <v>1546</v>
      </c>
      <c r="C175" t="s">
        <v>1798</v>
      </c>
      <c r="D175" t="s">
        <v>1074</v>
      </c>
      <c r="E175" t="s">
        <v>1064</v>
      </c>
      <c r="F175" t="s">
        <v>1318</v>
      </c>
      <c r="G175" t="s">
        <v>1247</v>
      </c>
      <c r="H175" t="s">
        <v>1395</v>
      </c>
    </row>
    <row r="176" spans="1:8" x14ac:dyDescent="0.25">
      <c r="A176" t="s">
        <v>1504</v>
      </c>
      <c r="C176" t="s">
        <v>1798</v>
      </c>
      <c r="D176" t="s">
        <v>1074</v>
      </c>
      <c r="E176" t="s">
        <v>1064</v>
      </c>
      <c r="F176" t="s">
        <v>1318</v>
      </c>
      <c r="G176" t="s">
        <v>1247</v>
      </c>
      <c r="H176" t="s">
        <v>1395</v>
      </c>
    </row>
    <row r="177" spans="1:8" x14ac:dyDescent="0.25">
      <c r="A177" t="s">
        <v>1661</v>
      </c>
      <c r="C177" t="s">
        <v>1786</v>
      </c>
      <c r="D177" t="s">
        <v>1074</v>
      </c>
      <c r="E177" t="s">
        <v>1064</v>
      </c>
      <c r="F177" t="s">
        <v>1318</v>
      </c>
      <c r="G177" t="s">
        <v>1393</v>
      </c>
      <c r="H177" t="s">
        <v>1395</v>
      </c>
    </row>
    <row r="178" spans="1:8" x14ac:dyDescent="0.25">
      <c r="A178" t="s">
        <v>1621</v>
      </c>
      <c r="C178" t="s">
        <v>1781</v>
      </c>
      <c r="D178" t="s">
        <v>1074</v>
      </c>
      <c r="E178" t="s">
        <v>1064</v>
      </c>
      <c r="F178" t="s">
        <v>1318</v>
      </c>
      <c r="G178" t="s">
        <v>1298</v>
      </c>
      <c r="H178" t="s">
        <v>1395</v>
      </c>
    </row>
    <row r="179" spans="1:8" x14ac:dyDescent="0.25">
      <c r="A179" t="s">
        <v>1518</v>
      </c>
      <c r="C179" t="s">
        <v>1781</v>
      </c>
      <c r="D179" t="s">
        <v>1074</v>
      </c>
      <c r="E179" t="s">
        <v>1064</v>
      </c>
      <c r="F179" t="s">
        <v>1318</v>
      </c>
      <c r="G179" t="s">
        <v>1413</v>
      </c>
      <c r="H179" t="s">
        <v>1395</v>
      </c>
    </row>
    <row r="180" spans="1:8" x14ac:dyDescent="0.25">
      <c r="A180" t="s">
        <v>1499</v>
      </c>
      <c r="C180" t="s">
        <v>1797</v>
      </c>
      <c r="D180" t="s">
        <v>1074</v>
      </c>
      <c r="E180" t="s">
        <v>1064</v>
      </c>
      <c r="F180" t="s">
        <v>1318</v>
      </c>
      <c r="G180" t="s">
        <v>1393</v>
      </c>
      <c r="H180" t="s">
        <v>1395</v>
      </c>
    </row>
    <row r="181" spans="1:8" x14ac:dyDescent="0.25">
      <c r="A181" t="s">
        <v>1598</v>
      </c>
      <c r="C181" t="s">
        <v>1793</v>
      </c>
      <c r="D181" t="s">
        <v>1074</v>
      </c>
      <c r="E181" t="s">
        <v>1064</v>
      </c>
      <c r="F181" t="s">
        <v>1318</v>
      </c>
      <c r="G181" t="s">
        <v>1347</v>
      </c>
      <c r="H181" t="s">
        <v>1395</v>
      </c>
    </row>
    <row r="182" spans="1:8" x14ac:dyDescent="0.25">
      <c r="A182" t="s">
        <v>1471</v>
      </c>
      <c r="C182" t="s">
        <v>1794</v>
      </c>
      <c r="D182" t="s">
        <v>1074</v>
      </c>
      <c r="E182" t="s">
        <v>1064</v>
      </c>
      <c r="F182" t="s">
        <v>1318</v>
      </c>
      <c r="G182" t="s">
        <v>1216</v>
      </c>
      <c r="H182" t="s">
        <v>1395</v>
      </c>
    </row>
    <row r="183" spans="1:8" x14ac:dyDescent="0.25">
      <c r="A183" t="s">
        <v>1495</v>
      </c>
      <c r="C183" t="s">
        <v>1795</v>
      </c>
      <c r="D183" t="s">
        <v>1074</v>
      </c>
      <c r="E183" t="s">
        <v>1064</v>
      </c>
      <c r="F183" t="s">
        <v>1318</v>
      </c>
      <c r="G183" t="s">
        <v>1433</v>
      </c>
      <c r="H183" t="s">
        <v>1395</v>
      </c>
    </row>
    <row r="184" spans="1:8" x14ac:dyDescent="0.25">
      <c r="A184" t="s">
        <v>1614</v>
      </c>
      <c r="C184" t="s">
        <v>1785</v>
      </c>
      <c r="D184" t="s">
        <v>1074</v>
      </c>
      <c r="E184" t="s">
        <v>1064</v>
      </c>
      <c r="F184" t="s">
        <v>1318</v>
      </c>
      <c r="G184" t="s">
        <v>1330</v>
      </c>
      <c r="H184" t="s">
        <v>1395</v>
      </c>
    </row>
    <row r="185" spans="1:8" x14ac:dyDescent="0.25">
      <c r="A185" t="s">
        <v>1557</v>
      </c>
      <c r="C185" t="s">
        <v>1791</v>
      </c>
      <c r="D185" t="s">
        <v>1074</v>
      </c>
      <c r="E185" t="s">
        <v>1064</v>
      </c>
      <c r="F185" t="s">
        <v>1318</v>
      </c>
      <c r="G185" t="s">
        <v>1357</v>
      </c>
      <c r="H185" t="s">
        <v>1395</v>
      </c>
    </row>
    <row r="186" spans="1:8" x14ac:dyDescent="0.25">
      <c r="A186" t="s">
        <v>1459</v>
      </c>
      <c r="C186" t="s">
        <v>1792</v>
      </c>
      <c r="D186" t="s">
        <v>1074</v>
      </c>
      <c r="E186" t="s">
        <v>1064</v>
      </c>
      <c r="F186" t="s">
        <v>1318</v>
      </c>
      <c r="G186" t="s">
        <v>1375</v>
      </c>
      <c r="H186" t="s">
        <v>1395</v>
      </c>
    </row>
    <row r="187" spans="1:8" x14ac:dyDescent="0.25">
      <c r="A187" t="s">
        <v>1703</v>
      </c>
      <c r="C187" t="s">
        <v>1801</v>
      </c>
      <c r="D187" t="s">
        <v>1074</v>
      </c>
      <c r="E187" t="s">
        <v>1064</v>
      </c>
      <c r="F187" t="s">
        <v>1318</v>
      </c>
      <c r="G187" t="s">
        <v>1249</v>
      </c>
      <c r="H187" t="s">
        <v>1395</v>
      </c>
    </row>
    <row r="188" spans="1:8" x14ac:dyDescent="0.25">
      <c r="A188" t="s">
        <v>1496</v>
      </c>
      <c r="C188" t="s">
        <v>1779</v>
      </c>
      <c r="D188" t="s">
        <v>1074</v>
      </c>
      <c r="E188" t="s">
        <v>1064</v>
      </c>
      <c r="F188" t="s">
        <v>1318</v>
      </c>
      <c r="G188" t="s">
        <v>1396</v>
      </c>
      <c r="H188" t="s">
        <v>1395</v>
      </c>
    </row>
    <row r="189" spans="1:8" x14ac:dyDescent="0.25">
      <c r="A189" t="s">
        <v>1609</v>
      </c>
      <c r="C189" t="s">
        <v>1775</v>
      </c>
      <c r="D189" t="s">
        <v>1074</v>
      </c>
      <c r="E189" t="s">
        <v>1066</v>
      </c>
      <c r="F189" t="s">
        <v>1318</v>
      </c>
      <c r="G189" t="s">
        <v>1395</v>
      </c>
    </row>
    <row r="190" spans="1:8" x14ac:dyDescent="0.25">
      <c r="A190" t="s">
        <v>1509</v>
      </c>
      <c r="C190" t="s">
        <v>1780</v>
      </c>
      <c r="D190" t="s">
        <v>1074</v>
      </c>
      <c r="E190" t="s">
        <v>1066</v>
      </c>
      <c r="F190" t="s">
        <v>1318</v>
      </c>
      <c r="G190" t="s">
        <v>1403</v>
      </c>
      <c r="H190" t="s">
        <v>1395</v>
      </c>
    </row>
    <row r="191" spans="1:8" x14ac:dyDescent="0.25">
      <c r="A191" t="s">
        <v>1586</v>
      </c>
      <c r="C191" t="s">
        <v>1798</v>
      </c>
      <c r="D191" t="s">
        <v>1074</v>
      </c>
      <c r="E191" t="s">
        <v>1066</v>
      </c>
      <c r="F191" t="s">
        <v>1318</v>
      </c>
      <c r="G191" t="s">
        <v>1257</v>
      </c>
      <c r="H191" t="s">
        <v>1395</v>
      </c>
    </row>
    <row r="192" spans="1:8" x14ac:dyDescent="0.25">
      <c r="A192" t="s">
        <v>1635</v>
      </c>
      <c r="C192" t="s">
        <v>1786</v>
      </c>
      <c r="D192" t="s">
        <v>1074</v>
      </c>
      <c r="E192" t="s">
        <v>1066</v>
      </c>
      <c r="F192" t="s">
        <v>1318</v>
      </c>
      <c r="G192" t="s">
        <v>1360</v>
      </c>
      <c r="H192" t="s">
        <v>1395</v>
      </c>
    </row>
    <row r="193" spans="1:8" x14ac:dyDescent="0.25">
      <c r="A193" t="s">
        <v>1494</v>
      </c>
      <c r="C193" t="s">
        <v>1781</v>
      </c>
      <c r="D193" t="s">
        <v>1074</v>
      </c>
      <c r="E193" t="s">
        <v>1066</v>
      </c>
      <c r="F193" t="s">
        <v>1318</v>
      </c>
      <c r="G193" t="s">
        <v>1389</v>
      </c>
      <c r="H193" t="s">
        <v>1395</v>
      </c>
    </row>
    <row r="194" spans="1:8" x14ac:dyDescent="0.25">
      <c r="A194" t="s">
        <v>1695</v>
      </c>
      <c r="C194" t="s">
        <v>1781</v>
      </c>
      <c r="D194" t="s">
        <v>1074</v>
      </c>
      <c r="E194" t="s">
        <v>1066</v>
      </c>
      <c r="F194" t="s">
        <v>1318</v>
      </c>
      <c r="G194" t="s">
        <v>1390</v>
      </c>
      <c r="H194" t="s">
        <v>1395</v>
      </c>
    </row>
    <row r="195" spans="1:8" x14ac:dyDescent="0.25">
      <c r="A195" t="s">
        <v>1602</v>
      </c>
      <c r="C195" t="s">
        <v>1797</v>
      </c>
      <c r="D195" t="s">
        <v>1074</v>
      </c>
      <c r="E195" t="s">
        <v>1066</v>
      </c>
      <c r="F195" t="s">
        <v>1318</v>
      </c>
      <c r="G195" t="s">
        <v>1360</v>
      </c>
      <c r="H195" t="s">
        <v>1395</v>
      </c>
    </row>
    <row r="196" spans="1:8" x14ac:dyDescent="0.25">
      <c r="A196" t="s">
        <v>1656</v>
      </c>
      <c r="C196" t="s">
        <v>1793</v>
      </c>
      <c r="D196" t="s">
        <v>1074</v>
      </c>
      <c r="E196" t="s">
        <v>1066</v>
      </c>
      <c r="F196" t="s">
        <v>1318</v>
      </c>
      <c r="G196" t="s">
        <v>1219</v>
      </c>
      <c r="H196" t="s">
        <v>1395</v>
      </c>
    </row>
    <row r="197" spans="1:8" x14ac:dyDescent="0.25">
      <c r="A197" t="s">
        <v>1553</v>
      </c>
      <c r="C197" t="s">
        <v>1794</v>
      </c>
      <c r="D197" t="s">
        <v>1074</v>
      </c>
      <c r="E197" t="s">
        <v>1066</v>
      </c>
      <c r="F197" t="s">
        <v>1318</v>
      </c>
      <c r="G197" t="s">
        <v>1335</v>
      </c>
      <c r="H197" t="s">
        <v>1395</v>
      </c>
    </row>
    <row r="198" spans="1:8" x14ac:dyDescent="0.25">
      <c r="A198" t="s">
        <v>1512</v>
      </c>
      <c r="C198" t="s">
        <v>1795</v>
      </c>
      <c r="D198" t="s">
        <v>1074</v>
      </c>
      <c r="E198" t="s">
        <v>1066</v>
      </c>
      <c r="F198" t="s">
        <v>1318</v>
      </c>
      <c r="G198" t="s">
        <v>1295</v>
      </c>
      <c r="H198" t="s">
        <v>1395</v>
      </c>
    </row>
    <row r="199" spans="1:8" x14ac:dyDescent="0.25">
      <c r="A199" t="s">
        <v>1526</v>
      </c>
      <c r="C199" t="s">
        <v>1785</v>
      </c>
      <c r="D199" t="s">
        <v>1074</v>
      </c>
      <c r="E199" t="s">
        <v>1066</v>
      </c>
      <c r="F199" t="s">
        <v>1318</v>
      </c>
      <c r="G199" t="s">
        <v>1369</v>
      </c>
      <c r="H199" t="s">
        <v>1395</v>
      </c>
    </row>
    <row r="200" spans="1:8" x14ac:dyDescent="0.25">
      <c r="A200" t="s">
        <v>1718</v>
      </c>
      <c r="C200" t="s">
        <v>1791</v>
      </c>
      <c r="D200" t="s">
        <v>1074</v>
      </c>
      <c r="E200" t="s">
        <v>1066</v>
      </c>
      <c r="F200" t="s">
        <v>1318</v>
      </c>
      <c r="G200" t="s">
        <v>1412</v>
      </c>
      <c r="H200" t="s">
        <v>1395</v>
      </c>
    </row>
    <row r="201" spans="1:8" x14ac:dyDescent="0.25">
      <c r="A201" t="s">
        <v>1519</v>
      </c>
      <c r="C201" t="s">
        <v>1792</v>
      </c>
      <c r="D201" t="s">
        <v>1074</v>
      </c>
      <c r="E201" t="s">
        <v>1066</v>
      </c>
      <c r="F201" t="s">
        <v>1318</v>
      </c>
      <c r="G201" t="s">
        <v>1354</v>
      </c>
      <c r="H201" t="s">
        <v>1395</v>
      </c>
    </row>
    <row r="202" spans="1:8" x14ac:dyDescent="0.25">
      <c r="A202" t="s">
        <v>1698</v>
      </c>
      <c r="C202" t="s">
        <v>1801</v>
      </c>
      <c r="D202" t="s">
        <v>1074</v>
      </c>
      <c r="E202" t="s">
        <v>1066</v>
      </c>
      <c r="F202" t="s">
        <v>1318</v>
      </c>
      <c r="G202" t="s">
        <v>1280</v>
      </c>
      <c r="H202" t="s">
        <v>1395</v>
      </c>
    </row>
    <row r="203" spans="1:8" x14ac:dyDescent="0.25">
      <c r="A203" t="s">
        <v>1626</v>
      </c>
      <c r="C203" t="s">
        <v>1779</v>
      </c>
      <c r="D203" t="s">
        <v>1074</v>
      </c>
      <c r="E203" t="s">
        <v>1066</v>
      </c>
      <c r="F203" t="s">
        <v>1318</v>
      </c>
      <c r="G203" t="s">
        <v>1231</v>
      </c>
      <c r="H203" t="s">
        <v>1395</v>
      </c>
    </row>
    <row r="204" spans="1:8" x14ac:dyDescent="0.25">
      <c r="A204" t="s">
        <v>1522</v>
      </c>
      <c r="C204" t="s">
        <v>1776</v>
      </c>
      <c r="D204" t="s">
        <v>1078</v>
      </c>
      <c r="F204" t="s">
        <v>1268</v>
      </c>
    </row>
    <row r="205" spans="1:8" x14ac:dyDescent="0.25">
      <c r="A205" t="s">
        <v>1513</v>
      </c>
      <c r="C205" t="s">
        <v>1786</v>
      </c>
      <c r="D205" t="s">
        <v>1078</v>
      </c>
      <c r="F205" t="s">
        <v>1234</v>
      </c>
    </row>
    <row r="206" spans="1:8" x14ac:dyDescent="0.25">
      <c r="A206" t="s">
        <v>1664</v>
      </c>
      <c r="C206" t="s">
        <v>1781</v>
      </c>
      <c r="D206" t="s">
        <v>1078</v>
      </c>
      <c r="F206" t="s">
        <v>1268</v>
      </c>
    </row>
    <row r="207" spans="1:8" x14ac:dyDescent="0.25">
      <c r="A207" t="s">
        <v>1654</v>
      </c>
      <c r="C207" t="s">
        <v>1781</v>
      </c>
      <c r="D207" t="s">
        <v>1078</v>
      </c>
      <c r="F207" t="s">
        <v>1233</v>
      </c>
    </row>
    <row r="208" spans="1:8" x14ac:dyDescent="0.25">
      <c r="A208" t="s">
        <v>1607</v>
      </c>
      <c r="C208" t="s">
        <v>1797</v>
      </c>
      <c r="D208" t="s">
        <v>1078</v>
      </c>
      <c r="F208" t="s">
        <v>1218</v>
      </c>
    </row>
    <row r="209" spans="1:8" x14ac:dyDescent="0.25">
      <c r="A209" t="s">
        <v>1564</v>
      </c>
      <c r="C209" t="s">
        <v>1793</v>
      </c>
      <c r="D209" t="s">
        <v>1078</v>
      </c>
      <c r="F209" t="s">
        <v>1241</v>
      </c>
    </row>
    <row r="210" spans="1:8" x14ac:dyDescent="0.25">
      <c r="A210" t="s">
        <v>1540</v>
      </c>
      <c r="C210" t="s">
        <v>1794</v>
      </c>
      <c r="D210" t="s">
        <v>1078</v>
      </c>
      <c r="F210" t="s">
        <v>1265</v>
      </c>
    </row>
    <row r="211" spans="1:8" x14ac:dyDescent="0.25">
      <c r="A211" t="s">
        <v>1500</v>
      </c>
      <c r="C211" t="s">
        <v>1795</v>
      </c>
      <c r="D211" t="s">
        <v>1078</v>
      </c>
      <c r="F211" t="s">
        <v>1218</v>
      </c>
    </row>
    <row r="212" spans="1:8" x14ac:dyDescent="0.25">
      <c r="A212" t="s">
        <v>1722</v>
      </c>
      <c r="C212" t="s">
        <v>1785</v>
      </c>
      <c r="D212" t="s">
        <v>1078</v>
      </c>
      <c r="F212" t="s">
        <v>1320</v>
      </c>
    </row>
    <row r="213" spans="1:8" x14ac:dyDescent="0.25">
      <c r="A213" t="s">
        <v>1520</v>
      </c>
      <c r="C213" t="s">
        <v>1777</v>
      </c>
      <c r="D213" t="s">
        <v>1078</v>
      </c>
      <c r="F213" t="s">
        <v>1319</v>
      </c>
    </row>
    <row r="214" spans="1:8" x14ac:dyDescent="0.25">
      <c r="A214" t="s">
        <v>1457</v>
      </c>
      <c r="C214" t="s">
        <v>1801</v>
      </c>
      <c r="D214" t="s">
        <v>1078</v>
      </c>
      <c r="F214" t="s">
        <v>1398</v>
      </c>
    </row>
    <row r="215" spans="1:8" x14ac:dyDescent="0.25">
      <c r="A215" t="s">
        <v>1620</v>
      </c>
      <c r="C215" t="s">
        <v>1779</v>
      </c>
      <c r="D215" t="s">
        <v>1078</v>
      </c>
      <c r="F215" t="s">
        <v>1317</v>
      </c>
    </row>
    <row r="216" spans="1:8" x14ac:dyDescent="0.25">
      <c r="A216" t="s">
        <v>1680</v>
      </c>
      <c r="C216" t="s">
        <v>790</v>
      </c>
      <c r="D216" t="s">
        <v>1078</v>
      </c>
      <c r="F216" t="s">
        <v>1268</v>
      </c>
    </row>
    <row r="217" spans="1:8" x14ac:dyDescent="0.25">
      <c r="A217" t="s">
        <v>1657</v>
      </c>
      <c r="C217" t="s">
        <v>791</v>
      </c>
      <c r="D217" t="s">
        <v>1061</v>
      </c>
      <c r="E217" t="s">
        <v>1066</v>
      </c>
      <c r="F217" t="s">
        <v>1395</v>
      </c>
      <c r="G217" t="s">
        <v>1224</v>
      </c>
      <c r="H217" t="s">
        <v>1395</v>
      </c>
    </row>
    <row r="218" spans="1:8" x14ac:dyDescent="0.25">
      <c r="A218" t="s">
        <v>1502</v>
      </c>
      <c r="C218" t="s">
        <v>1793</v>
      </c>
      <c r="D218" t="s">
        <v>1061</v>
      </c>
      <c r="E218" t="s">
        <v>1066</v>
      </c>
      <c r="F218" t="s">
        <v>1395</v>
      </c>
      <c r="G218" t="s">
        <v>1306</v>
      </c>
      <c r="H218" t="s">
        <v>1395</v>
      </c>
    </row>
    <row r="219" spans="1:8" x14ac:dyDescent="0.25">
      <c r="A219" t="s">
        <v>1689</v>
      </c>
      <c r="C219" t="s">
        <v>1794</v>
      </c>
      <c r="D219" t="s">
        <v>1061</v>
      </c>
      <c r="E219" t="s">
        <v>1066</v>
      </c>
      <c r="F219" t="s">
        <v>1395</v>
      </c>
      <c r="G219" t="s">
        <v>1279</v>
      </c>
      <c r="H219" t="s">
        <v>1395</v>
      </c>
    </row>
    <row r="220" spans="1:8" x14ac:dyDescent="0.25">
      <c r="A220" t="s">
        <v>1629</v>
      </c>
      <c r="C220" t="s">
        <v>1795</v>
      </c>
      <c r="D220" t="s">
        <v>1061</v>
      </c>
      <c r="E220" t="s">
        <v>1066</v>
      </c>
      <c r="F220" t="s">
        <v>1395</v>
      </c>
      <c r="G220" t="s">
        <v>1371</v>
      </c>
      <c r="H220" t="s">
        <v>1395</v>
      </c>
    </row>
    <row r="221" spans="1:8" x14ac:dyDescent="0.25">
      <c r="A221" t="s">
        <v>1595</v>
      </c>
      <c r="C221" t="s">
        <v>1788</v>
      </c>
      <c r="D221" t="s">
        <v>1061</v>
      </c>
      <c r="E221" t="s">
        <v>1066</v>
      </c>
      <c r="F221" t="s">
        <v>1395</v>
      </c>
      <c r="G221" t="s">
        <v>1264</v>
      </c>
      <c r="H221" t="s">
        <v>1395</v>
      </c>
    </row>
    <row r="222" spans="1:8" x14ac:dyDescent="0.25">
      <c r="A222" t="s">
        <v>1498</v>
      </c>
      <c r="C222" t="s">
        <v>1789</v>
      </c>
      <c r="D222" t="s">
        <v>1061</v>
      </c>
      <c r="E222" t="s">
        <v>1066</v>
      </c>
      <c r="F222" t="s">
        <v>1395</v>
      </c>
      <c r="G222" t="s">
        <v>1334</v>
      </c>
      <c r="H222" t="s">
        <v>1395</v>
      </c>
    </row>
    <row r="223" spans="1:8" x14ac:dyDescent="0.25">
      <c r="A223" t="s">
        <v>1606</v>
      </c>
      <c r="C223" t="s">
        <v>1777</v>
      </c>
      <c r="D223" t="s">
        <v>1061</v>
      </c>
      <c r="E223" t="s">
        <v>1066</v>
      </c>
      <c r="F223" t="s">
        <v>1395</v>
      </c>
      <c r="G223" t="s">
        <v>1266</v>
      </c>
      <c r="H223" t="s">
        <v>1395</v>
      </c>
    </row>
    <row r="224" spans="1:8" x14ac:dyDescent="0.25">
      <c r="A224" t="s">
        <v>1516</v>
      </c>
      <c r="C224" t="s">
        <v>1801</v>
      </c>
      <c r="D224" t="s">
        <v>1061</v>
      </c>
      <c r="E224" t="s">
        <v>1066</v>
      </c>
      <c r="F224" t="s">
        <v>1395</v>
      </c>
      <c r="G224" t="s">
        <v>1368</v>
      </c>
      <c r="H224" t="s">
        <v>1395</v>
      </c>
    </row>
    <row r="225" spans="1:9" x14ac:dyDescent="0.25">
      <c r="A225" t="s">
        <v>1652</v>
      </c>
      <c r="C225" t="s">
        <v>1779</v>
      </c>
      <c r="D225" t="s">
        <v>1061</v>
      </c>
      <c r="E225" t="s">
        <v>1066</v>
      </c>
      <c r="F225" t="s">
        <v>1395</v>
      </c>
      <c r="G225" t="s">
        <v>1266</v>
      </c>
      <c r="H225" t="s">
        <v>1395</v>
      </c>
    </row>
    <row r="226" spans="1:9" x14ac:dyDescent="0.25">
      <c r="A226" t="s">
        <v>1450</v>
      </c>
      <c r="C226" t="s">
        <v>791</v>
      </c>
      <c r="D226" t="s">
        <v>1076</v>
      </c>
      <c r="E226" t="s">
        <v>1773</v>
      </c>
      <c r="F226" t="s">
        <v>1365</v>
      </c>
      <c r="G226" t="s">
        <v>1281</v>
      </c>
      <c r="H226" t="s">
        <v>1350</v>
      </c>
    </row>
    <row r="227" spans="1:9" x14ac:dyDescent="0.25">
      <c r="A227" t="s">
        <v>1681</v>
      </c>
      <c r="C227" t="s">
        <v>1793</v>
      </c>
      <c r="D227" t="s">
        <v>1076</v>
      </c>
      <c r="E227" t="s">
        <v>1773</v>
      </c>
      <c r="F227" t="s">
        <v>1365</v>
      </c>
      <c r="G227" t="s">
        <v>1392</v>
      </c>
      <c r="H227" t="s">
        <v>1350</v>
      </c>
    </row>
    <row r="228" spans="1:9" x14ac:dyDescent="0.25">
      <c r="A228" t="s">
        <v>1583</v>
      </c>
      <c r="C228" t="s">
        <v>1794</v>
      </c>
      <c r="D228" t="s">
        <v>1076</v>
      </c>
      <c r="E228" t="s">
        <v>1773</v>
      </c>
      <c r="F228" t="s">
        <v>1365</v>
      </c>
      <c r="G228" t="s">
        <v>1279</v>
      </c>
      <c r="H228" t="s">
        <v>1350</v>
      </c>
    </row>
    <row r="229" spans="1:9" x14ac:dyDescent="0.25">
      <c r="A229" t="s">
        <v>1466</v>
      </c>
      <c r="C229" t="s">
        <v>1795</v>
      </c>
      <c r="D229" t="s">
        <v>1076</v>
      </c>
      <c r="E229" t="s">
        <v>1773</v>
      </c>
      <c r="F229" t="s">
        <v>1365</v>
      </c>
      <c r="G229" t="s">
        <v>1371</v>
      </c>
      <c r="H229" t="s">
        <v>1350</v>
      </c>
    </row>
    <row r="230" spans="1:9" x14ac:dyDescent="0.25">
      <c r="A230" t="s">
        <v>1580</v>
      </c>
      <c r="C230" t="s">
        <v>1788</v>
      </c>
      <c r="D230" t="s">
        <v>1076</v>
      </c>
      <c r="E230" t="s">
        <v>1773</v>
      </c>
      <c r="F230" t="s">
        <v>1365</v>
      </c>
      <c r="G230" t="s">
        <v>1264</v>
      </c>
      <c r="H230" t="s">
        <v>1350</v>
      </c>
    </row>
    <row r="231" spans="1:9" x14ac:dyDescent="0.25">
      <c r="A231" t="s">
        <v>1717</v>
      </c>
      <c r="C231" t="s">
        <v>1789</v>
      </c>
      <c r="D231" t="s">
        <v>1076</v>
      </c>
      <c r="E231" t="s">
        <v>1773</v>
      </c>
      <c r="F231" t="s">
        <v>1365</v>
      </c>
      <c r="G231" t="s">
        <v>1285</v>
      </c>
      <c r="H231" t="s">
        <v>1350</v>
      </c>
    </row>
    <row r="232" spans="1:9" x14ac:dyDescent="0.25">
      <c r="A232" t="s">
        <v>1469</v>
      </c>
      <c r="C232" t="s">
        <v>1777</v>
      </c>
      <c r="D232" t="s">
        <v>1076</v>
      </c>
      <c r="E232" t="s">
        <v>1773</v>
      </c>
      <c r="F232" t="s">
        <v>1365</v>
      </c>
      <c r="G232" t="s">
        <v>1243</v>
      </c>
      <c r="H232" t="s">
        <v>1350</v>
      </c>
    </row>
    <row r="233" spans="1:9" x14ac:dyDescent="0.25">
      <c r="A233" t="s">
        <v>1676</v>
      </c>
      <c r="C233" t="s">
        <v>1801</v>
      </c>
      <c r="D233" t="s">
        <v>1076</v>
      </c>
      <c r="E233" t="s">
        <v>1773</v>
      </c>
      <c r="F233" t="s">
        <v>1365</v>
      </c>
      <c r="G233" t="s">
        <v>1288</v>
      </c>
      <c r="H233" t="s">
        <v>1350</v>
      </c>
    </row>
    <row r="234" spans="1:9" x14ac:dyDescent="0.25">
      <c r="A234" t="s">
        <v>1618</v>
      </c>
      <c r="C234" t="s">
        <v>1801</v>
      </c>
      <c r="D234" t="s">
        <v>1076</v>
      </c>
      <c r="E234" t="s">
        <v>1773</v>
      </c>
      <c r="F234" t="s">
        <v>1365</v>
      </c>
      <c r="G234" t="s">
        <v>1288</v>
      </c>
      <c r="H234" t="s">
        <v>1350</v>
      </c>
    </row>
    <row r="235" spans="1:9" x14ac:dyDescent="0.25">
      <c r="A235" t="s">
        <v>1677</v>
      </c>
      <c r="C235" t="s">
        <v>1779</v>
      </c>
      <c r="D235" t="s">
        <v>1076</v>
      </c>
      <c r="E235" t="s">
        <v>1773</v>
      </c>
      <c r="F235" t="s">
        <v>1365</v>
      </c>
      <c r="G235" t="s">
        <v>1243</v>
      </c>
      <c r="H235" t="s">
        <v>1350</v>
      </c>
    </row>
    <row r="236" spans="1:9" x14ac:dyDescent="0.25">
      <c r="A236" t="s">
        <v>1679</v>
      </c>
      <c r="C236" t="s">
        <v>1776</v>
      </c>
      <c r="D236" t="s">
        <v>1074</v>
      </c>
      <c r="E236" t="s">
        <v>1062</v>
      </c>
      <c r="F236" t="s">
        <v>1259</v>
      </c>
      <c r="G236" t="s">
        <v>1226</v>
      </c>
      <c r="H236" t="s">
        <v>1228</v>
      </c>
      <c r="I236" t="s">
        <v>1395</v>
      </c>
    </row>
    <row r="237" spans="1:9" x14ac:dyDescent="0.25">
      <c r="A237" t="s">
        <v>1478</v>
      </c>
      <c r="C237" t="s">
        <v>1786</v>
      </c>
      <c r="D237" t="s">
        <v>1074</v>
      </c>
      <c r="E237" t="s">
        <v>1062</v>
      </c>
      <c r="F237" t="s">
        <v>1259</v>
      </c>
      <c r="G237" t="s">
        <v>1226</v>
      </c>
      <c r="H237" t="s">
        <v>1222</v>
      </c>
      <c r="I237" t="s">
        <v>1395</v>
      </c>
    </row>
    <row r="238" spans="1:9" x14ac:dyDescent="0.25">
      <c r="A238" t="s">
        <v>1589</v>
      </c>
      <c r="C238" t="s">
        <v>1781</v>
      </c>
      <c r="D238" t="s">
        <v>1074</v>
      </c>
      <c r="E238" t="s">
        <v>1062</v>
      </c>
      <c r="F238" t="s">
        <v>1259</v>
      </c>
      <c r="G238" t="s">
        <v>1226</v>
      </c>
      <c r="H238" t="s">
        <v>1228</v>
      </c>
      <c r="I238" t="s">
        <v>1395</v>
      </c>
    </row>
    <row r="239" spans="1:9" x14ac:dyDescent="0.25">
      <c r="A239" t="s">
        <v>1667</v>
      </c>
      <c r="C239" t="s">
        <v>1797</v>
      </c>
      <c r="D239" t="s">
        <v>1074</v>
      </c>
      <c r="E239" t="s">
        <v>1062</v>
      </c>
      <c r="F239" t="s">
        <v>1259</v>
      </c>
      <c r="G239" t="s">
        <v>1226</v>
      </c>
      <c r="H239" t="s">
        <v>1263</v>
      </c>
      <c r="I239" t="s">
        <v>1395</v>
      </c>
    </row>
    <row r="240" spans="1:9" x14ac:dyDescent="0.25">
      <c r="A240" t="s">
        <v>1651</v>
      </c>
      <c r="C240" t="s">
        <v>1793</v>
      </c>
      <c r="D240" t="s">
        <v>1074</v>
      </c>
      <c r="E240" t="s">
        <v>1062</v>
      </c>
      <c r="F240" t="s">
        <v>1259</v>
      </c>
      <c r="G240" t="s">
        <v>1226</v>
      </c>
      <c r="H240" t="s">
        <v>1208</v>
      </c>
      <c r="I240" t="s">
        <v>1395</v>
      </c>
    </row>
    <row r="241" spans="1:9" x14ac:dyDescent="0.25">
      <c r="A241" t="s">
        <v>1597</v>
      </c>
      <c r="C241" t="s">
        <v>1794</v>
      </c>
      <c r="D241" t="s">
        <v>1074</v>
      </c>
      <c r="E241" t="s">
        <v>1062</v>
      </c>
      <c r="F241" t="s">
        <v>1259</v>
      </c>
      <c r="G241" t="s">
        <v>1226</v>
      </c>
      <c r="H241" t="s">
        <v>1309</v>
      </c>
      <c r="I241" t="s">
        <v>1395</v>
      </c>
    </row>
    <row r="242" spans="1:9" x14ac:dyDescent="0.25">
      <c r="A242" t="s">
        <v>1721</v>
      </c>
      <c r="C242" t="s">
        <v>1795</v>
      </c>
      <c r="D242" t="s">
        <v>1074</v>
      </c>
      <c r="E242" t="s">
        <v>1062</v>
      </c>
      <c r="F242" t="s">
        <v>1259</v>
      </c>
      <c r="G242" t="s">
        <v>1226</v>
      </c>
      <c r="H242" t="s">
        <v>1212</v>
      </c>
      <c r="I242" t="s">
        <v>1395</v>
      </c>
    </row>
    <row r="243" spans="1:9" x14ac:dyDescent="0.25">
      <c r="A243" t="s">
        <v>1492</v>
      </c>
      <c r="C243" t="s">
        <v>1788</v>
      </c>
      <c r="D243" t="s">
        <v>1074</v>
      </c>
      <c r="E243" t="s">
        <v>1062</v>
      </c>
      <c r="F243" t="s">
        <v>1259</v>
      </c>
      <c r="G243" t="s">
        <v>1226</v>
      </c>
      <c r="H243" t="s">
        <v>1290</v>
      </c>
      <c r="I243" t="s">
        <v>1395</v>
      </c>
    </row>
    <row r="244" spans="1:9" x14ac:dyDescent="0.25">
      <c r="A244" t="s">
        <v>1631</v>
      </c>
      <c r="C244" t="s">
        <v>1789</v>
      </c>
      <c r="D244" t="s">
        <v>1074</v>
      </c>
      <c r="E244" t="s">
        <v>1062</v>
      </c>
      <c r="F244" t="s">
        <v>1259</v>
      </c>
      <c r="G244" t="s">
        <v>1226</v>
      </c>
      <c r="H244" t="s">
        <v>1255</v>
      </c>
      <c r="I244" t="s">
        <v>1395</v>
      </c>
    </row>
    <row r="245" spans="1:9" x14ac:dyDescent="0.25">
      <c r="A245" t="s">
        <v>1659</v>
      </c>
      <c r="C245" t="s">
        <v>1777</v>
      </c>
      <c r="D245" t="s">
        <v>1074</v>
      </c>
      <c r="E245" t="s">
        <v>1062</v>
      </c>
      <c r="F245" t="s">
        <v>1259</v>
      </c>
      <c r="G245" t="s">
        <v>1226</v>
      </c>
      <c r="H245" t="s">
        <v>1429</v>
      </c>
      <c r="I245" t="s">
        <v>1395</v>
      </c>
    </row>
    <row r="246" spans="1:9" x14ac:dyDescent="0.25">
      <c r="A246" t="s">
        <v>1615</v>
      </c>
      <c r="C246" t="s">
        <v>1801</v>
      </c>
      <c r="D246" t="s">
        <v>1074</v>
      </c>
      <c r="E246" t="s">
        <v>1062</v>
      </c>
      <c r="F246" t="s">
        <v>1259</v>
      </c>
      <c r="G246" t="s">
        <v>1226</v>
      </c>
      <c r="H246" t="s">
        <v>1382</v>
      </c>
      <c r="I246" t="s">
        <v>1395</v>
      </c>
    </row>
    <row r="247" spans="1:9" x14ac:dyDescent="0.25">
      <c r="A247" t="s">
        <v>1497</v>
      </c>
      <c r="C247" t="s">
        <v>1779</v>
      </c>
      <c r="D247" t="s">
        <v>1074</v>
      </c>
      <c r="E247" t="s">
        <v>1062</v>
      </c>
      <c r="F247" t="s">
        <v>1259</v>
      </c>
      <c r="G247" t="s">
        <v>1226</v>
      </c>
      <c r="H247" t="s">
        <v>1337</v>
      </c>
      <c r="I247" t="s">
        <v>1395</v>
      </c>
    </row>
    <row r="248" spans="1:9" x14ac:dyDescent="0.25">
      <c r="A248" t="s">
        <v>1628</v>
      </c>
      <c r="C248" t="s">
        <v>1776</v>
      </c>
      <c r="D248" t="s">
        <v>1074</v>
      </c>
      <c r="E248" t="s">
        <v>1774</v>
      </c>
      <c r="F248" t="s">
        <v>1391</v>
      </c>
      <c r="G248" t="s">
        <v>1246</v>
      </c>
      <c r="H248" t="s">
        <v>1395</v>
      </c>
    </row>
    <row r="249" spans="1:9" x14ac:dyDescent="0.25">
      <c r="A249" t="s">
        <v>1465</v>
      </c>
      <c r="C249" t="s">
        <v>1786</v>
      </c>
      <c r="D249" t="s">
        <v>1074</v>
      </c>
      <c r="E249" t="s">
        <v>1774</v>
      </c>
      <c r="F249" t="s">
        <v>1391</v>
      </c>
      <c r="G249" t="s">
        <v>1213</v>
      </c>
      <c r="H249" t="s">
        <v>1395</v>
      </c>
    </row>
    <row r="250" spans="1:9" x14ac:dyDescent="0.25">
      <c r="A250" t="s">
        <v>1647</v>
      </c>
      <c r="C250" t="s">
        <v>1781</v>
      </c>
      <c r="D250" t="s">
        <v>1074</v>
      </c>
      <c r="E250" t="s">
        <v>1774</v>
      </c>
      <c r="F250" t="s">
        <v>1391</v>
      </c>
      <c r="G250" t="s">
        <v>1246</v>
      </c>
      <c r="H250" t="s">
        <v>1395</v>
      </c>
    </row>
    <row r="251" spans="1:9" x14ac:dyDescent="0.25">
      <c r="A251" t="s">
        <v>1545</v>
      </c>
      <c r="C251" t="s">
        <v>1797</v>
      </c>
      <c r="D251" t="s">
        <v>1074</v>
      </c>
      <c r="E251" t="s">
        <v>1774</v>
      </c>
      <c r="F251" t="s">
        <v>1391</v>
      </c>
      <c r="G251" t="s">
        <v>1213</v>
      </c>
      <c r="H251" t="s">
        <v>1395</v>
      </c>
    </row>
    <row r="252" spans="1:9" x14ac:dyDescent="0.25">
      <c r="A252" t="s">
        <v>1701</v>
      </c>
      <c r="C252" t="s">
        <v>1793</v>
      </c>
      <c r="D252" t="s">
        <v>1074</v>
      </c>
      <c r="E252" t="s">
        <v>1774</v>
      </c>
      <c r="F252" t="s">
        <v>1391</v>
      </c>
      <c r="G252" t="s">
        <v>1297</v>
      </c>
      <c r="H252" t="s">
        <v>1395</v>
      </c>
    </row>
    <row r="253" spans="1:9" x14ac:dyDescent="0.25">
      <c r="A253" t="s">
        <v>1666</v>
      </c>
      <c r="C253" t="s">
        <v>1794</v>
      </c>
      <c r="D253" t="s">
        <v>1074</v>
      </c>
      <c r="E253" t="s">
        <v>1774</v>
      </c>
      <c r="F253" t="s">
        <v>1391</v>
      </c>
      <c r="G253" t="s">
        <v>1256</v>
      </c>
      <c r="H253" t="s">
        <v>1395</v>
      </c>
    </row>
    <row r="254" spans="1:9" x14ac:dyDescent="0.25">
      <c r="A254" t="s">
        <v>1693</v>
      </c>
      <c r="C254" t="s">
        <v>1795</v>
      </c>
      <c r="D254" t="s">
        <v>1074</v>
      </c>
      <c r="E254" t="s">
        <v>1774</v>
      </c>
      <c r="F254" t="s">
        <v>1391</v>
      </c>
      <c r="G254" t="s">
        <v>1315</v>
      </c>
      <c r="H254" t="s">
        <v>1395</v>
      </c>
    </row>
    <row r="255" spans="1:9" x14ac:dyDescent="0.25">
      <c r="A255" t="s">
        <v>1489</v>
      </c>
      <c r="C255" t="s">
        <v>1788</v>
      </c>
      <c r="D255" t="s">
        <v>1074</v>
      </c>
      <c r="E255" t="s">
        <v>1774</v>
      </c>
      <c r="F255" t="s">
        <v>1391</v>
      </c>
      <c r="G255" t="s">
        <v>1409</v>
      </c>
      <c r="H255" t="s">
        <v>1395</v>
      </c>
    </row>
    <row r="256" spans="1:9" x14ac:dyDescent="0.25">
      <c r="A256" t="s">
        <v>1566</v>
      </c>
      <c r="C256" t="s">
        <v>1789</v>
      </c>
      <c r="D256" t="s">
        <v>1074</v>
      </c>
      <c r="E256" t="s">
        <v>1774</v>
      </c>
      <c r="F256" t="s">
        <v>1391</v>
      </c>
      <c r="G256" t="s">
        <v>1414</v>
      </c>
      <c r="H256" t="s">
        <v>1395</v>
      </c>
    </row>
    <row r="257" spans="1:8" x14ac:dyDescent="0.25">
      <c r="A257" t="s">
        <v>1675</v>
      </c>
      <c r="C257" t="s">
        <v>1777</v>
      </c>
      <c r="D257" t="s">
        <v>1074</v>
      </c>
      <c r="E257" t="s">
        <v>1774</v>
      </c>
      <c r="F257" t="s">
        <v>1391</v>
      </c>
      <c r="G257" t="s">
        <v>1277</v>
      </c>
      <c r="H257" t="s">
        <v>1395</v>
      </c>
    </row>
    <row r="258" spans="1:8" x14ac:dyDescent="0.25">
      <c r="A258" t="s">
        <v>1547</v>
      </c>
      <c r="C258" t="s">
        <v>1801</v>
      </c>
      <c r="D258" t="s">
        <v>1074</v>
      </c>
      <c r="E258" t="s">
        <v>1774</v>
      </c>
      <c r="F258" t="s">
        <v>1391</v>
      </c>
      <c r="G258" t="s">
        <v>1270</v>
      </c>
      <c r="H258" t="s">
        <v>1395</v>
      </c>
    </row>
    <row r="259" spans="1:8" x14ac:dyDescent="0.25">
      <c r="A259" t="s">
        <v>1612</v>
      </c>
      <c r="C259" t="s">
        <v>1779</v>
      </c>
      <c r="D259" t="s">
        <v>1074</v>
      </c>
      <c r="E259" t="s">
        <v>1774</v>
      </c>
      <c r="F259" t="s">
        <v>1391</v>
      </c>
      <c r="G259" t="s">
        <v>1411</v>
      </c>
      <c r="H259" t="s">
        <v>1395</v>
      </c>
    </row>
    <row r="260" spans="1:8" x14ac:dyDescent="0.25">
      <c r="A260" t="s">
        <v>1645</v>
      </c>
      <c r="C260" t="s">
        <v>1806</v>
      </c>
      <c r="D260" t="s">
        <v>1074</v>
      </c>
      <c r="E260" t="s">
        <v>1064</v>
      </c>
      <c r="F260" t="s">
        <v>1318</v>
      </c>
      <c r="G260" t="s">
        <v>1437</v>
      </c>
      <c r="H260" t="s">
        <v>1395</v>
      </c>
    </row>
    <row r="261" spans="1:8" x14ac:dyDescent="0.25">
      <c r="A261" t="s">
        <v>1590</v>
      </c>
      <c r="C261" t="s">
        <v>1797</v>
      </c>
      <c r="D261" t="s">
        <v>1074</v>
      </c>
      <c r="E261" t="s">
        <v>1064</v>
      </c>
      <c r="F261" t="s">
        <v>1318</v>
      </c>
      <c r="G261" t="s">
        <v>1364</v>
      </c>
      <c r="H261" t="s">
        <v>1395</v>
      </c>
    </row>
    <row r="262" spans="1:8" x14ac:dyDescent="0.25">
      <c r="A262" t="s">
        <v>1452</v>
      </c>
      <c r="C262" t="s">
        <v>1793</v>
      </c>
      <c r="D262" t="s">
        <v>1074</v>
      </c>
      <c r="E262" t="s">
        <v>1064</v>
      </c>
      <c r="F262" t="s">
        <v>1318</v>
      </c>
      <c r="G262" t="s">
        <v>1323</v>
      </c>
      <c r="H262" t="s">
        <v>1395</v>
      </c>
    </row>
    <row r="263" spans="1:8" x14ac:dyDescent="0.25">
      <c r="A263" t="s">
        <v>1625</v>
      </c>
      <c r="C263" t="s">
        <v>1794</v>
      </c>
      <c r="D263" t="s">
        <v>1074</v>
      </c>
      <c r="E263" t="s">
        <v>1064</v>
      </c>
      <c r="F263" t="s">
        <v>1318</v>
      </c>
      <c r="G263" t="s">
        <v>1299</v>
      </c>
      <c r="H263" t="s">
        <v>1395</v>
      </c>
    </row>
    <row r="264" spans="1:8" x14ac:dyDescent="0.25">
      <c r="A264" t="s">
        <v>1484</v>
      </c>
      <c r="C264" t="s">
        <v>1795</v>
      </c>
      <c r="D264" t="s">
        <v>1074</v>
      </c>
      <c r="E264" t="s">
        <v>1064</v>
      </c>
      <c r="F264" t="s">
        <v>1318</v>
      </c>
      <c r="G264" t="s">
        <v>1351</v>
      </c>
      <c r="H264" t="s">
        <v>1395</v>
      </c>
    </row>
    <row r="265" spans="1:8" x14ac:dyDescent="0.25">
      <c r="A265" t="s">
        <v>1533</v>
      </c>
      <c r="C265" t="s">
        <v>1788</v>
      </c>
      <c r="D265" t="s">
        <v>1074</v>
      </c>
      <c r="E265" t="s">
        <v>1064</v>
      </c>
      <c r="F265" t="s">
        <v>1318</v>
      </c>
      <c r="G265" t="s">
        <v>1272</v>
      </c>
      <c r="H265" t="s">
        <v>1395</v>
      </c>
    </row>
    <row r="266" spans="1:8" x14ac:dyDescent="0.25">
      <c r="A266" t="s">
        <v>1638</v>
      </c>
      <c r="C266" t="s">
        <v>1789</v>
      </c>
      <c r="D266" t="s">
        <v>1074</v>
      </c>
      <c r="E266" t="s">
        <v>1064</v>
      </c>
      <c r="F266" t="s">
        <v>1318</v>
      </c>
      <c r="G266" t="s">
        <v>1227</v>
      </c>
      <c r="H266" t="s">
        <v>1395</v>
      </c>
    </row>
    <row r="267" spans="1:8" x14ac:dyDescent="0.25">
      <c r="A267" t="s">
        <v>1574</v>
      </c>
      <c r="C267" t="s">
        <v>1777</v>
      </c>
      <c r="D267" t="s">
        <v>1074</v>
      </c>
      <c r="E267" t="s">
        <v>1064</v>
      </c>
      <c r="F267" t="s">
        <v>1318</v>
      </c>
      <c r="G267" t="s">
        <v>1245</v>
      </c>
      <c r="H267" t="s">
        <v>1395</v>
      </c>
    </row>
    <row r="268" spans="1:8" x14ac:dyDescent="0.25">
      <c r="A268" t="s">
        <v>1584</v>
      </c>
      <c r="C268" t="s">
        <v>1801</v>
      </c>
      <c r="D268" t="s">
        <v>1074</v>
      </c>
      <c r="E268" t="s">
        <v>1064</v>
      </c>
      <c r="F268" t="s">
        <v>1318</v>
      </c>
      <c r="G268" t="s">
        <v>1340</v>
      </c>
      <c r="H268" t="s">
        <v>1395</v>
      </c>
    </row>
    <row r="269" spans="1:8" x14ac:dyDescent="0.25">
      <c r="A269" t="s">
        <v>1678</v>
      </c>
      <c r="C269" s="39" t="s">
        <v>1779</v>
      </c>
      <c r="D269" t="s">
        <v>1074</v>
      </c>
      <c r="E269" t="s">
        <v>1064</v>
      </c>
      <c r="F269" t="s">
        <v>1318</v>
      </c>
      <c r="G269" t="s">
        <v>1217</v>
      </c>
      <c r="H269" t="s">
        <v>1395</v>
      </c>
    </row>
    <row r="270" spans="1:8" x14ac:dyDescent="0.25">
      <c r="A270" t="s">
        <v>1610</v>
      </c>
      <c r="C270" s="39" t="s">
        <v>1813</v>
      </c>
      <c r="D270" t="s">
        <v>1078</v>
      </c>
      <c r="F270" t="s">
        <v>1274</v>
      </c>
    </row>
    <row r="271" spans="1:8" x14ac:dyDescent="0.25">
      <c r="A271" t="s">
        <v>1600</v>
      </c>
      <c r="C271" s="39" t="s">
        <v>1814</v>
      </c>
      <c r="D271" t="s">
        <v>1078</v>
      </c>
      <c r="F271" t="s">
        <v>1415</v>
      </c>
    </row>
    <row r="272" spans="1:8" x14ac:dyDescent="0.25">
      <c r="A272" t="s">
        <v>1448</v>
      </c>
      <c r="C272" s="39" t="s">
        <v>790</v>
      </c>
      <c r="D272" t="s">
        <v>1078</v>
      </c>
      <c r="F272" t="s">
        <v>1274</v>
      </c>
    </row>
    <row r="273" spans="1:8" x14ac:dyDescent="0.25">
      <c r="A273" t="s">
        <v>1473</v>
      </c>
      <c r="C273" s="39" t="s">
        <v>790</v>
      </c>
      <c r="D273" t="s">
        <v>1080</v>
      </c>
      <c r="F273" t="s">
        <v>1253</v>
      </c>
      <c r="G273" t="s">
        <v>1385</v>
      </c>
    </row>
    <row r="274" spans="1:8" x14ac:dyDescent="0.25">
      <c r="A274" t="s">
        <v>1535</v>
      </c>
      <c r="C274" s="39" t="s">
        <v>790</v>
      </c>
      <c r="D274" t="s">
        <v>1072</v>
      </c>
      <c r="F274" t="s">
        <v>1229</v>
      </c>
    </row>
    <row r="275" spans="1:8" x14ac:dyDescent="0.25">
      <c r="A275" t="s">
        <v>1480</v>
      </c>
      <c r="C275" s="39" t="s">
        <v>790</v>
      </c>
      <c r="D275" t="s">
        <v>1072</v>
      </c>
      <c r="F275" t="s">
        <v>1311</v>
      </c>
    </row>
    <row r="276" spans="1:8" x14ac:dyDescent="0.25">
      <c r="A276" t="s">
        <v>1604</v>
      </c>
      <c r="C276" s="39" t="s">
        <v>790</v>
      </c>
      <c r="D276" t="s">
        <v>1072</v>
      </c>
      <c r="F276" t="s">
        <v>1229</v>
      </c>
      <c r="G276" t="s">
        <v>1359</v>
      </c>
    </row>
    <row r="277" spans="1:8" x14ac:dyDescent="0.25">
      <c r="A277" t="s">
        <v>1619</v>
      </c>
      <c r="C277" s="39" t="s">
        <v>790</v>
      </c>
      <c r="D277" t="s">
        <v>1072</v>
      </c>
      <c r="F277" t="s">
        <v>1311</v>
      </c>
      <c r="G277" t="s">
        <v>1359</v>
      </c>
    </row>
    <row r="278" spans="1:8" x14ac:dyDescent="0.25">
      <c r="A278" t="s">
        <v>1687</v>
      </c>
      <c r="C278" s="39" t="s">
        <v>790</v>
      </c>
      <c r="D278" t="s">
        <v>1089</v>
      </c>
      <c r="F278" t="s">
        <v>1305</v>
      </c>
      <c r="G278" t="s">
        <v>1386</v>
      </c>
      <c r="H278" t="s">
        <v>1348</v>
      </c>
    </row>
    <row r="279" spans="1:8" x14ac:dyDescent="0.25">
      <c r="A279" t="s">
        <v>1128</v>
      </c>
      <c r="C279" s="39" t="s">
        <v>790</v>
      </c>
      <c r="D279" t="s">
        <v>1092</v>
      </c>
      <c r="F279" t="s">
        <v>1223</v>
      </c>
    </row>
    <row r="280" spans="1:8" x14ac:dyDescent="0.25">
      <c r="A280" t="s">
        <v>1683</v>
      </c>
      <c r="C280" s="39" t="s">
        <v>790</v>
      </c>
      <c r="D280" t="s">
        <v>1087</v>
      </c>
      <c r="F280" t="s">
        <v>1348</v>
      </c>
      <c r="G280" t="s">
        <v>1386</v>
      </c>
      <c r="H280" t="s">
        <v>1305</v>
      </c>
    </row>
    <row r="281" spans="1:8" x14ac:dyDescent="0.25">
      <c r="A281" t="s">
        <v>1454</v>
      </c>
      <c r="C281" s="39" t="s">
        <v>790</v>
      </c>
      <c r="D281" t="s">
        <v>1090</v>
      </c>
      <c r="F281" t="s">
        <v>1223</v>
      </c>
    </row>
    <row r="282" spans="1:8" x14ac:dyDescent="0.25">
      <c r="A282" t="s">
        <v>1524</v>
      </c>
      <c r="C282" s="39" t="s">
        <v>790</v>
      </c>
      <c r="D282" t="s">
        <v>1088</v>
      </c>
      <c r="F282" t="s">
        <v>1207</v>
      </c>
      <c r="G282" t="s">
        <v>1419</v>
      </c>
      <c r="H282" t="s">
        <v>1207</v>
      </c>
    </row>
    <row r="283" spans="1:8" x14ac:dyDescent="0.25">
      <c r="A283" t="s">
        <v>1127</v>
      </c>
      <c r="C283" s="39" t="s">
        <v>790</v>
      </c>
      <c r="D283" t="s">
        <v>1091</v>
      </c>
      <c r="F283" t="s">
        <v>1346</v>
      </c>
    </row>
    <row r="284" spans="1:8" x14ac:dyDescent="0.25">
      <c r="A284" t="s">
        <v>2299</v>
      </c>
      <c r="B284" t="s">
        <v>746</v>
      </c>
      <c r="C284" s="39" t="s">
        <v>1775</v>
      </c>
      <c r="D284" t="s">
        <v>1061</v>
      </c>
      <c r="E284" t="s">
        <v>1066</v>
      </c>
      <c r="F284" t="s">
        <v>1395</v>
      </c>
      <c r="G284" s="39" t="s">
        <v>2259</v>
      </c>
      <c r="H284" s="39" t="s">
        <v>1395</v>
      </c>
    </row>
    <row r="285" spans="1:8" s="69" customFormat="1" x14ac:dyDescent="0.25">
      <c r="A285" s="69" t="s">
        <v>2300</v>
      </c>
      <c r="B285" s="69" t="s">
        <v>746</v>
      </c>
      <c r="C285" s="39" t="s">
        <v>1812</v>
      </c>
      <c r="D285" s="69" t="s">
        <v>1061</v>
      </c>
      <c r="E285" s="69" t="s">
        <v>1066</v>
      </c>
      <c r="F285" s="69" t="s">
        <v>1395</v>
      </c>
      <c r="G285" s="39" t="s">
        <v>2260</v>
      </c>
      <c r="H285" s="39" t="s">
        <v>1395</v>
      </c>
    </row>
    <row r="286" spans="1:8" x14ac:dyDescent="0.25">
      <c r="A286" t="s">
        <v>2395</v>
      </c>
      <c r="B286" t="s">
        <v>746</v>
      </c>
      <c r="C286" s="39" t="s">
        <v>1779</v>
      </c>
      <c r="D286" t="s">
        <v>1061</v>
      </c>
      <c r="E286" t="s">
        <v>1066</v>
      </c>
      <c r="F286" t="s">
        <v>1395</v>
      </c>
      <c r="G286" s="39" t="s">
        <v>2261</v>
      </c>
      <c r="H286" s="39" t="s">
        <v>1395</v>
      </c>
    </row>
    <row r="287" spans="1:8" s="68" customFormat="1" x14ac:dyDescent="0.25">
      <c r="A287" s="68" t="s">
        <v>2301</v>
      </c>
      <c r="B287" s="68" t="s">
        <v>746</v>
      </c>
      <c r="C287" s="39" t="s">
        <v>1776</v>
      </c>
      <c r="D287" s="68" t="s">
        <v>1061</v>
      </c>
      <c r="E287" s="68" t="s">
        <v>1066</v>
      </c>
      <c r="F287" s="68" t="s">
        <v>1395</v>
      </c>
      <c r="G287" s="39" t="s">
        <v>2257</v>
      </c>
      <c r="H287" s="39" t="s">
        <v>1395</v>
      </c>
    </row>
    <row r="288" spans="1:8" s="69" customFormat="1" x14ac:dyDescent="0.25">
      <c r="A288" s="69" t="s">
        <v>2302</v>
      </c>
      <c r="B288" s="69" t="s">
        <v>746</v>
      </c>
      <c r="C288" s="39" t="s">
        <v>1808</v>
      </c>
      <c r="D288" s="69" t="s">
        <v>1061</v>
      </c>
      <c r="E288" s="69" t="s">
        <v>1066</v>
      </c>
      <c r="F288" s="69" t="s">
        <v>1395</v>
      </c>
      <c r="G288" s="39" t="s">
        <v>2258</v>
      </c>
      <c r="H288" s="39" t="s">
        <v>1395</v>
      </c>
    </row>
    <row r="289" spans="1:9" s="68" customFormat="1" x14ac:dyDescent="0.25">
      <c r="A289" s="68" t="s">
        <v>2256</v>
      </c>
      <c r="B289" s="68" t="s">
        <v>746</v>
      </c>
      <c r="C289" s="39" t="s">
        <v>1796</v>
      </c>
      <c r="D289" s="68" t="s">
        <v>1061</v>
      </c>
      <c r="E289" s="68" t="s">
        <v>1066</v>
      </c>
      <c r="F289" s="68" t="s">
        <v>1395</v>
      </c>
      <c r="G289" s="39" t="s">
        <v>2259</v>
      </c>
      <c r="H289" s="39" t="s">
        <v>1395</v>
      </c>
    </row>
    <row r="290" spans="1:9" x14ac:dyDescent="0.25">
      <c r="A290" t="s">
        <v>2303</v>
      </c>
      <c r="B290" t="s">
        <v>746</v>
      </c>
      <c r="C290" s="39" t="s">
        <v>1775</v>
      </c>
      <c r="D290" t="s">
        <v>1076</v>
      </c>
      <c r="E290" t="s">
        <v>1773</v>
      </c>
      <c r="F290" t="s">
        <v>1365</v>
      </c>
      <c r="G290" s="39" t="s">
        <v>2266</v>
      </c>
      <c r="H290" s="39" t="s">
        <v>1350</v>
      </c>
    </row>
    <row r="291" spans="1:9" x14ac:dyDescent="0.25">
      <c r="A291" t="s">
        <v>2304</v>
      </c>
      <c r="B291" t="s">
        <v>746</v>
      </c>
      <c r="C291" s="39" t="s">
        <v>1787</v>
      </c>
      <c r="D291" t="s">
        <v>1076</v>
      </c>
      <c r="E291" t="s">
        <v>1773</v>
      </c>
      <c r="F291" t="s">
        <v>1365</v>
      </c>
      <c r="G291" s="39" t="s">
        <v>2267</v>
      </c>
      <c r="H291" s="39" t="s">
        <v>1350</v>
      </c>
    </row>
    <row r="292" spans="1:9" s="69" customFormat="1" x14ac:dyDescent="0.25">
      <c r="A292" s="69" t="s">
        <v>2305</v>
      </c>
      <c r="B292" s="69" t="s">
        <v>746</v>
      </c>
      <c r="C292" s="39" t="s">
        <v>1776</v>
      </c>
      <c r="D292" s="69" t="s">
        <v>1076</v>
      </c>
      <c r="E292" s="69" t="s">
        <v>1773</v>
      </c>
      <c r="F292" s="69" t="s">
        <v>1365</v>
      </c>
      <c r="G292" s="39" t="s">
        <v>2262</v>
      </c>
      <c r="H292" s="39" t="s">
        <v>1350</v>
      </c>
    </row>
    <row r="293" spans="1:9" s="69" customFormat="1" x14ac:dyDescent="0.25">
      <c r="A293" s="69" t="s">
        <v>2306</v>
      </c>
      <c r="B293" s="69" t="s">
        <v>746</v>
      </c>
      <c r="C293" s="39" t="s">
        <v>1809</v>
      </c>
      <c r="D293" s="69" t="s">
        <v>1076</v>
      </c>
      <c r="E293" s="69" t="s">
        <v>1773</v>
      </c>
      <c r="F293" s="69" t="s">
        <v>1365</v>
      </c>
      <c r="G293" s="39" t="s">
        <v>2263</v>
      </c>
      <c r="H293" s="39" t="s">
        <v>1350</v>
      </c>
    </row>
    <row r="294" spans="1:9" s="69" customFormat="1" x14ac:dyDescent="0.25">
      <c r="A294" s="69" t="s">
        <v>2307</v>
      </c>
      <c r="B294" s="69" t="s">
        <v>746</v>
      </c>
      <c r="C294" s="39" t="s">
        <v>1785</v>
      </c>
      <c r="D294" s="69" t="s">
        <v>1076</v>
      </c>
      <c r="E294" s="69" t="s">
        <v>1773</v>
      </c>
      <c r="F294" s="69" t="s">
        <v>1365</v>
      </c>
      <c r="G294" s="39" t="s">
        <v>2264</v>
      </c>
      <c r="H294" s="39" t="s">
        <v>1350</v>
      </c>
    </row>
    <row r="295" spans="1:9" s="69" customFormat="1" x14ac:dyDescent="0.25">
      <c r="A295" s="69" t="s">
        <v>2308</v>
      </c>
      <c r="B295" s="69" t="s">
        <v>746</v>
      </c>
      <c r="C295" s="39" t="s">
        <v>1775</v>
      </c>
      <c r="D295" s="69" t="s">
        <v>1076</v>
      </c>
      <c r="E295" s="69" t="s">
        <v>1773</v>
      </c>
      <c r="F295" s="69" t="s">
        <v>1365</v>
      </c>
      <c r="G295" s="39" t="s">
        <v>2265</v>
      </c>
      <c r="H295" s="39" t="s">
        <v>1350</v>
      </c>
    </row>
    <row r="296" spans="1:9" s="69" customFormat="1" x14ac:dyDescent="0.25">
      <c r="A296" s="69" t="s">
        <v>2309</v>
      </c>
      <c r="B296" s="69" t="s">
        <v>746</v>
      </c>
      <c r="C296" s="39" t="s">
        <v>1779</v>
      </c>
      <c r="D296" s="69" t="s">
        <v>1076</v>
      </c>
      <c r="E296" s="69" t="s">
        <v>1773</v>
      </c>
      <c r="F296" s="69" t="s">
        <v>1365</v>
      </c>
      <c r="G296" s="39" t="s">
        <v>2266</v>
      </c>
      <c r="H296" s="39" t="s">
        <v>1350</v>
      </c>
    </row>
    <row r="297" spans="1:9" s="69" customFormat="1" x14ac:dyDescent="0.25">
      <c r="A297" s="69" t="s">
        <v>2310</v>
      </c>
      <c r="B297" s="69" t="s">
        <v>746</v>
      </c>
      <c r="C297" s="39" t="s">
        <v>1775</v>
      </c>
      <c r="D297" s="69" t="s">
        <v>1076</v>
      </c>
      <c r="E297" s="69" t="s">
        <v>1774</v>
      </c>
      <c r="F297" s="69" t="s">
        <v>1302</v>
      </c>
      <c r="G297" s="39" t="s">
        <v>2286</v>
      </c>
      <c r="H297" s="39" t="s">
        <v>1350</v>
      </c>
    </row>
    <row r="298" spans="1:9" s="69" customFormat="1" x14ac:dyDescent="0.25">
      <c r="A298" s="69" t="s">
        <v>2196</v>
      </c>
      <c r="B298" s="69" t="s">
        <v>746</v>
      </c>
      <c r="C298" s="39" t="s">
        <v>1779</v>
      </c>
      <c r="D298" s="69" t="s">
        <v>1076</v>
      </c>
      <c r="E298" s="69" t="s">
        <v>1774</v>
      </c>
      <c r="F298" s="69" t="s">
        <v>1302</v>
      </c>
      <c r="G298" s="39" t="s">
        <v>2288</v>
      </c>
      <c r="H298" s="39" t="s">
        <v>1350</v>
      </c>
    </row>
    <row r="299" spans="1:9" x14ac:dyDescent="0.25">
      <c r="A299" t="s">
        <v>2311</v>
      </c>
      <c r="B299" t="s">
        <v>746</v>
      </c>
      <c r="C299" s="39" t="s">
        <v>1775</v>
      </c>
      <c r="D299" t="s">
        <v>1076</v>
      </c>
      <c r="E299" t="s">
        <v>1774</v>
      </c>
      <c r="F299" t="s">
        <v>1302</v>
      </c>
      <c r="G299" s="39"/>
      <c r="H299" s="39"/>
    </row>
    <row r="300" spans="1:9" x14ac:dyDescent="0.25">
      <c r="A300" t="s">
        <v>2312</v>
      </c>
      <c r="B300" t="s">
        <v>746</v>
      </c>
      <c r="C300" s="39" t="s">
        <v>1782</v>
      </c>
      <c r="D300" t="s">
        <v>1076</v>
      </c>
      <c r="E300" t="s">
        <v>1774</v>
      </c>
      <c r="F300" t="s">
        <v>1302</v>
      </c>
      <c r="G300" s="39" t="s">
        <v>2282</v>
      </c>
      <c r="H300" s="39" t="s">
        <v>1350</v>
      </c>
    </row>
    <row r="301" spans="1:9" x14ac:dyDescent="0.25">
      <c r="A301" t="s">
        <v>2314</v>
      </c>
      <c r="B301" t="s">
        <v>746</v>
      </c>
      <c r="C301" s="39" t="s">
        <v>1809</v>
      </c>
      <c r="D301" t="s">
        <v>1076</v>
      </c>
      <c r="E301" t="s">
        <v>1774</v>
      </c>
      <c r="F301" t="s">
        <v>1302</v>
      </c>
      <c r="G301" s="39" t="s">
        <v>2283</v>
      </c>
      <c r="H301" s="39" t="s">
        <v>1350</v>
      </c>
    </row>
    <row r="302" spans="1:9" x14ac:dyDescent="0.25">
      <c r="A302" t="s">
        <v>2313</v>
      </c>
      <c r="B302" t="s">
        <v>746</v>
      </c>
      <c r="C302" s="39" t="s">
        <v>1779</v>
      </c>
      <c r="D302" t="s">
        <v>1076</v>
      </c>
      <c r="E302" t="s">
        <v>1774</v>
      </c>
      <c r="F302" t="s">
        <v>1302</v>
      </c>
      <c r="G302" s="39" t="s">
        <v>2285</v>
      </c>
      <c r="H302" s="39" t="s">
        <v>1350</v>
      </c>
    </row>
    <row r="303" spans="1:9" x14ac:dyDescent="0.25">
      <c r="A303" t="s">
        <v>2315</v>
      </c>
      <c r="B303" t="s">
        <v>746</v>
      </c>
      <c r="C303" s="39" t="s">
        <v>1775</v>
      </c>
      <c r="D303" t="s">
        <v>1074</v>
      </c>
      <c r="E303" t="s">
        <v>1062</v>
      </c>
      <c r="F303" t="s">
        <v>1259</v>
      </c>
      <c r="G303" s="39" t="s">
        <v>1226</v>
      </c>
      <c r="H303" s="39" t="s">
        <v>1395</v>
      </c>
    </row>
    <row r="304" spans="1:9" s="69" customFormat="1" x14ac:dyDescent="0.25">
      <c r="A304" s="69" t="s">
        <v>2316</v>
      </c>
      <c r="B304" s="69" t="s">
        <v>746</v>
      </c>
      <c r="C304" s="39" t="s">
        <v>1782</v>
      </c>
      <c r="D304" s="69" t="s">
        <v>1074</v>
      </c>
      <c r="E304" s="69" t="s">
        <v>1062</v>
      </c>
      <c r="F304" s="69" t="s">
        <v>1259</v>
      </c>
      <c r="G304" s="39" t="s">
        <v>1226</v>
      </c>
      <c r="H304" s="39" t="s">
        <v>2268</v>
      </c>
      <c r="I304" s="69" t="s">
        <v>1395</v>
      </c>
    </row>
    <row r="305" spans="1:9" x14ac:dyDescent="0.25">
      <c r="A305" t="s">
        <v>2317</v>
      </c>
      <c r="B305" t="s">
        <v>746</v>
      </c>
      <c r="C305" s="39" t="s">
        <v>1783</v>
      </c>
      <c r="D305" t="s">
        <v>1074</v>
      </c>
      <c r="E305" t="s">
        <v>1062</v>
      </c>
      <c r="F305" t="s">
        <v>1259</v>
      </c>
      <c r="G305" s="39" t="s">
        <v>1226</v>
      </c>
      <c r="H305" s="39" t="s">
        <v>2269</v>
      </c>
      <c r="I305" t="s">
        <v>1395</v>
      </c>
    </row>
    <row r="306" spans="1:9" s="69" customFormat="1" x14ac:dyDescent="0.25">
      <c r="A306" s="69" t="s">
        <v>2318</v>
      </c>
      <c r="B306" s="69" t="s">
        <v>746</v>
      </c>
      <c r="C306" s="39" t="s">
        <v>1784</v>
      </c>
      <c r="D306" s="69" t="s">
        <v>1074</v>
      </c>
      <c r="E306" s="69" t="s">
        <v>1062</v>
      </c>
      <c r="F306" s="69" t="s">
        <v>1259</v>
      </c>
      <c r="G306" s="39" t="s">
        <v>1226</v>
      </c>
      <c r="H306" s="39" t="s">
        <v>2270</v>
      </c>
      <c r="I306" s="69" t="s">
        <v>1395</v>
      </c>
    </row>
    <row r="307" spans="1:9" x14ac:dyDescent="0.25">
      <c r="A307" t="s">
        <v>2197</v>
      </c>
      <c r="B307" t="s">
        <v>746</v>
      </c>
      <c r="C307" s="39" t="s">
        <v>1785</v>
      </c>
      <c r="D307" t="s">
        <v>1074</v>
      </c>
      <c r="E307" t="s">
        <v>1062</v>
      </c>
      <c r="F307" t="s">
        <v>1259</v>
      </c>
      <c r="G307" s="39" t="s">
        <v>1226</v>
      </c>
      <c r="H307" s="39" t="s">
        <v>2271</v>
      </c>
      <c r="I307" t="s">
        <v>1395</v>
      </c>
    </row>
    <row r="308" spans="1:9" x14ac:dyDescent="0.25">
      <c r="A308" t="s">
        <v>2198</v>
      </c>
      <c r="B308" t="s">
        <v>746</v>
      </c>
      <c r="C308" s="39" t="s">
        <v>1777</v>
      </c>
      <c r="D308" t="s">
        <v>1074</v>
      </c>
      <c r="E308" t="s">
        <v>1062</v>
      </c>
      <c r="F308" t="s">
        <v>1259</v>
      </c>
      <c r="G308" s="39" t="s">
        <v>1226</v>
      </c>
      <c r="H308" s="39" t="s">
        <v>2272</v>
      </c>
      <c r="I308" t="s">
        <v>1395</v>
      </c>
    </row>
    <row r="309" spans="1:9" x14ac:dyDescent="0.25">
      <c r="A309" t="s">
        <v>2319</v>
      </c>
      <c r="B309" t="s">
        <v>746</v>
      </c>
      <c r="C309" s="39" t="s">
        <v>1778</v>
      </c>
      <c r="D309" t="s">
        <v>1074</v>
      </c>
      <c r="E309" t="s">
        <v>1062</v>
      </c>
      <c r="F309" t="s">
        <v>1259</v>
      </c>
      <c r="G309" s="39" t="s">
        <v>1226</v>
      </c>
      <c r="H309" s="39" t="s">
        <v>2273</v>
      </c>
      <c r="I309" t="s">
        <v>1395</v>
      </c>
    </row>
    <row r="310" spans="1:9" x14ac:dyDescent="0.25">
      <c r="A310" t="s">
        <v>2320</v>
      </c>
      <c r="B310" t="s">
        <v>746</v>
      </c>
      <c r="C310" s="39" t="s">
        <v>1775</v>
      </c>
      <c r="D310" t="s">
        <v>1074</v>
      </c>
      <c r="E310" t="s">
        <v>1062</v>
      </c>
      <c r="F310" t="s">
        <v>1259</v>
      </c>
      <c r="G310" s="39" t="s">
        <v>1226</v>
      </c>
      <c r="H310" s="39" t="s">
        <v>2268</v>
      </c>
      <c r="I310" t="s">
        <v>1395</v>
      </c>
    </row>
    <row r="311" spans="1:9" s="69" customFormat="1" x14ac:dyDescent="0.25">
      <c r="A311" s="69" t="s">
        <v>2321</v>
      </c>
      <c r="B311" s="69" t="s">
        <v>746</v>
      </c>
      <c r="C311" s="39" t="s">
        <v>1782</v>
      </c>
      <c r="D311" s="69" t="s">
        <v>1074</v>
      </c>
      <c r="E311" s="69" t="s">
        <v>1062</v>
      </c>
      <c r="F311" s="69" t="s">
        <v>1259</v>
      </c>
      <c r="G311" s="39" t="s">
        <v>1226</v>
      </c>
      <c r="H311" s="39" t="s">
        <v>2269</v>
      </c>
      <c r="I311" s="69" t="s">
        <v>1395</v>
      </c>
    </row>
    <row r="312" spans="1:9" x14ac:dyDescent="0.25">
      <c r="A312" t="s">
        <v>2199</v>
      </c>
      <c r="B312" t="s">
        <v>746</v>
      </c>
      <c r="C312" s="39" t="s">
        <v>1783</v>
      </c>
      <c r="D312" t="s">
        <v>1074</v>
      </c>
      <c r="E312" t="s">
        <v>1062</v>
      </c>
      <c r="F312" t="s">
        <v>1259</v>
      </c>
      <c r="G312" s="39" t="s">
        <v>1226</v>
      </c>
      <c r="H312" s="39" t="s">
        <v>2270</v>
      </c>
      <c r="I312" t="s">
        <v>1395</v>
      </c>
    </row>
    <row r="313" spans="1:9" x14ac:dyDescent="0.25">
      <c r="A313" t="s">
        <v>2200</v>
      </c>
      <c r="B313" t="s">
        <v>746</v>
      </c>
      <c r="C313" s="39" t="s">
        <v>1784</v>
      </c>
      <c r="D313" t="s">
        <v>1074</v>
      </c>
      <c r="E313" t="s">
        <v>1062</v>
      </c>
      <c r="F313" t="s">
        <v>1259</v>
      </c>
      <c r="G313" s="39" t="s">
        <v>1226</v>
      </c>
      <c r="H313" s="39" t="s">
        <v>2271</v>
      </c>
      <c r="I313" t="s">
        <v>1395</v>
      </c>
    </row>
    <row r="314" spans="1:9" x14ac:dyDescent="0.25">
      <c r="A314" t="s">
        <v>2322</v>
      </c>
      <c r="B314" t="s">
        <v>746</v>
      </c>
      <c r="C314" s="39" t="s">
        <v>1785</v>
      </c>
      <c r="D314" t="s">
        <v>1074</v>
      </c>
      <c r="E314" t="s">
        <v>1062</v>
      </c>
      <c r="F314" t="s">
        <v>1259</v>
      </c>
      <c r="G314" s="39" t="s">
        <v>1226</v>
      </c>
      <c r="H314" s="39" t="s">
        <v>2272</v>
      </c>
      <c r="I314" t="s">
        <v>1395</v>
      </c>
    </row>
    <row r="315" spans="1:9" x14ac:dyDescent="0.25">
      <c r="A315" t="s">
        <v>2323</v>
      </c>
      <c r="B315" t="s">
        <v>746</v>
      </c>
      <c r="C315" s="39" t="s">
        <v>2401</v>
      </c>
      <c r="D315" t="s">
        <v>1074</v>
      </c>
      <c r="E315" t="s">
        <v>1062</v>
      </c>
      <c r="F315" t="s">
        <v>1259</v>
      </c>
      <c r="G315" s="39" t="s">
        <v>1226</v>
      </c>
      <c r="H315" s="39" t="s">
        <v>2273</v>
      </c>
      <c r="I315" t="s">
        <v>1395</v>
      </c>
    </row>
    <row r="316" spans="1:9" x14ac:dyDescent="0.25">
      <c r="A316" t="s">
        <v>2201</v>
      </c>
      <c r="B316" t="s">
        <v>746</v>
      </c>
      <c r="C316" s="39" t="s">
        <v>1779</v>
      </c>
      <c r="D316" t="s">
        <v>1074</v>
      </c>
      <c r="E316" t="s">
        <v>1062</v>
      </c>
      <c r="F316" t="s">
        <v>1259</v>
      </c>
      <c r="G316" s="39" t="s">
        <v>1226</v>
      </c>
      <c r="H316" s="39" t="s">
        <v>2324</v>
      </c>
      <c r="I316" t="s">
        <v>1395</v>
      </c>
    </row>
    <row r="317" spans="1:9" s="70" customFormat="1" x14ac:dyDescent="0.25">
      <c r="A317" s="70" t="s">
        <v>2325</v>
      </c>
      <c r="B317" s="70" t="s">
        <v>746</v>
      </c>
      <c r="C317" s="39" t="s">
        <v>1813</v>
      </c>
      <c r="D317" s="70" t="s">
        <v>1074</v>
      </c>
      <c r="E317" s="70" t="s">
        <v>1062</v>
      </c>
      <c r="F317" s="70" t="s">
        <v>1259</v>
      </c>
      <c r="G317" s="39" t="s">
        <v>1226</v>
      </c>
      <c r="H317" s="39" t="s">
        <v>1395</v>
      </c>
    </row>
    <row r="318" spans="1:9" s="70" customFormat="1" x14ac:dyDescent="0.25">
      <c r="A318" s="70" t="s">
        <v>2326</v>
      </c>
      <c r="B318" s="70" t="s">
        <v>746</v>
      </c>
      <c r="C318" s="39" t="s">
        <v>1787</v>
      </c>
      <c r="D318" s="70" t="s">
        <v>1074</v>
      </c>
      <c r="E318" s="70" t="s">
        <v>1062</v>
      </c>
      <c r="F318" s="70" t="s">
        <v>1259</v>
      </c>
      <c r="G318" s="39" t="s">
        <v>1226</v>
      </c>
      <c r="H318" s="39" t="s">
        <v>2268</v>
      </c>
      <c r="I318" s="70" t="s">
        <v>1395</v>
      </c>
    </row>
    <row r="319" spans="1:9" s="70" customFormat="1" x14ac:dyDescent="0.25">
      <c r="A319" s="70" t="s">
        <v>2327</v>
      </c>
      <c r="B319" s="70" t="s">
        <v>746</v>
      </c>
      <c r="C319" s="39" t="s">
        <v>1801</v>
      </c>
      <c r="D319" s="70" t="s">
        <v>1074</v>
      </c>
      <c r="E319" s="70" t="s">
        <v>1062</v>
      </c>
      <c r="F319" s="70" t="s">
        <v>1259</v>
      </c>
      <c r="G319" s="39" t="s">
        <v>1226</v>
      </c>
      <c r="H319" s="39" t="s">
        <v>2269</v>
      </c>
      <c r="I319" s="70" t="s">
        <v>1395</v>
      </c>
    </row>
    <row r="320" spans="1:9" s="70" customFormat="1" x14ac:dyDescent="0.25">
      <c r="A320" s="70" t="s">
        <v>2328</v>
      </c>
      <c r="B320" s="70" t="s">
        <v>746</v>
      </c>
      <c r="C320" s="39" t="s">
        <v>1779</v>
      </c>
      <c r="D320" s="70" t="s">
        <v>1074</v>
      </c>
      <c r="E320" s="70" t="s">
        <v>1062</v>
      </c>
      <c r="F320" s="70" t="s">
        <v>1259</v>
      </c>
      <c r="G320" s="39" t="s">
        <v>1226</v>
      </c>
      <c r="H320" s="39" t="s">
        <v>2270</v>
      </c>
      <c r="I320" s="70" t="s">
        <v>1395</v>
      </c>
    </row>
    <row r="321" spans="1:8" s="70" customFormat="1" x14ac:dyDescent="0.25">
      <c r="A321" s="70" t="s">
        <v>2334</v>
      </c>
      <c r="B321" s="70" t="s">
        <v>746</v>
      </c>
      <c r="C321" s="39" t="s">
        <v>2407</v>
      </c>
      <c r="D321" s="70" t="s">
        <v>1074</v>
      </c>
      <c r="E321" s="70" t="s">
        <v>1774</v>
      </c>
      <c r="F321" s="70" t="s">
        <v>1391</v>
      </c>
      <c r="G321" s="39" t="s">
        <v>2277</v>
      </c>
      <c r="H321" s="70" t="s">
        <v>1395</v>
      </c>
    </row>
    <row r="322" spans="1:8" s="70" customFormat="1" x14ac:dyDescent="0.25">
      <c r="A322" s="70" t="s">
        <v>2335</v>
      </c>
      <c r="B322" s="70" t="s">
        <v>746</v>
      </c>
      <c r="C322" s="39" t="s">
        <v>1778</v>
      </c>
      <c r="D322" s="70" t="s">
        <v>1074</v>
      </c>
      <c r="E322" s="70" t="s">
        <v>1774</v>
      </c>
      <c r="F322" s="70" t="s">
        <v>1391</v>
      </c>
      <c r="G322" s="39" t="s">
        <v>2281</v>
      </c>
      <c r="H322" s="70" t="s">
        <v>1395</v>
      </c>
    </row>
    <row r="323" spans="1:8" x14ac:dyDescent="0.25">
      <c r="A323" t="s">
        <v>2329</v>
      </c>
      <c r="B323" t="s">
        <v>746</v>
      </c>
      <c r="C323" s="39" t="s">
        <v>1775</v>
      </c>
      <c r="D323" t="s">
        <v>1074</v>
      </c>
      <c r="E323" t="s">
        <v>1774</v>
      </c>
      <c r="F323" t="s">
        <v>1391</v>
      </c>
      <c r="G323" s="39" t="s">
        <v>1395</v>
      </c>
    </row>
    <row r="324" spans="1:8" x14ac:dyDescent="0.25">
      <c r="A324" t="s">
        <v>2330</v>
      </c>
      <c r="B324" t="s">
        <v>746</v>
      </c>
      <c r="C324" s="39" t="s">
        <v>1817</v>
      </c>
      <c r="D324" t="s">
        <v>1074</v>
      </c>
      <c r="E324" t="s">
        <v>1774</v>
      </c>
      <c r="F324" t="s">
        <v>1391</v>
      </c>
      <c r="G324" s="39" t="s">
        <v>2274</v>
      </c>
      <c r="H324" t="s">
        <v>1395</v>
      </c>
    </row>
    <row r="325" spans="1:8" x14ac:dyDescent="0.25">
      <c r="A325" t="s">
        <v>2331</v>
      </c>
      <c r="B325" t="s">
        <v>746</v>
      </c>
      <c r="C325" s="39" t="s">
        <v>1784</v>
      </c>
      <c r="D325" t="s">
        <v>1074</v>
      </c>
      <c r="E325" t="s">
        <v>1774</v>
      </c>
      <c r="F325" t="s">
        <v>1391</v>
      </c>
      <c r="G325" s="39" t="s">
        <v>2275</v>
      </c>
      <c r="H325" t="s">
        <v>1395</v>
      </c>
    </row>
    <row r="326" spans="1:8" x14ac:dyDescent="0.25">
      <c r="A326" t="s">
        <v>2332</v>
      </c>
      <c r="B326" t="s">
        <v>746</v>
      </c>
      <c r="C326" s="39" t="s">
        <v>1785</v>
      </c>
      <c r="D326" t="s">
        <v>1074</v>
      </c>
      <c r="E326" t="s">
        <v>1774</v>
      </c>
      <c r="F326" t="s">
        <v>1391</v>
      </c>
      <c r="G326" s="39" t="s">
        <v>2276</v>
      </c>
      <c r="H326" t="s">
        <v>1395</v>
      </c>
    </row>
    <row r="327" spans="1:8" x14ac:dyDescent="0.25">
      <c r="A327" t="s">
        <v>2333</v>
      </c>
      <c r="B327" t="s">
        <v>746</v>
      </c>
      <c r="C327" s="39" t="s">
        <v>1796</v>
      </c>
      <c r="D327" t="s">
        <v>1074</v>
      </c>
      <c r="E327" t="s">
        <v>1774</v>
      </c>
      <c r="F327" t="s">
        <v>1391</v>
      </c>
      <c r="G327" s="39" t="s">
        <v>2277</v>
      </c>
      <c r="H327" t="s">
        <v>1395</v>
      </c>
    </row>
    <row r="328" spans="1:8" x14ac:dyDescent="0.25">
      <c r="A328" t="s">
        <v>2336</v>
      </c>
      <c r="B328" t="s">
        <v>746</v>
      </c>
      <c r="C328" s="39" t="s">
        <v>1776</v>
      </c>
      <c r="D328" t="s">
        <v>1074</v>
      </c>
      <c r="E328" t="s">
        <v>1064</v>
      </c>
      <c r="F328" t="s">
        <v>1318</v>
      </c>
      <c r="G328" s="39" t="s">
        <v>2291</v>
      </c>
      <c r="H328" t="s">
        <v>1395</v>
      </c>
    </row>
    <row r="329" spans="1:8" x14ac:dyDescent="0.25">
      <c r="A329" t="s">
        <v>2337</v>
      </c>
      <c r="B329" t="s">
        <v>746</v>
      </c>
      <c r="C329" s="39" t="s">
        <v>1783</v>
      </c>
      <c r="D329" t="s">
        <v>1074</v>
      </c>
      <c r="E329" t="s">
        <v>1064</v>
      </c>
      <c r="F329" t="s">
        <v>1318</v>
      </c>
      <c r="G329" s="39" t="s">
        <v>2292</v>
      </c>
      <c r="H329" t="s">
        <v>1395</v>
      </c>
    </row>
    <row r="330" spans="1:8" x14ac:dyDescent="0.25">
      <c r="A330" t="s">
        <v>2338</v>
      </c>
      <c r="B330" t="s">
        <v>746</v>
      </c>
      <c r="C330" s="39" t="s">
        <v>792</v>
      </c>
      <c r="D330" t="s">
        <v>1074</v>
      </c>
      <c r="E330" t="s">
        <v>1064</v>
      </c>
      <c r="F330" t="s">
        <v>1318</v>
      </c>
      <c r="G330" s="39" t="s">
        <v>2293</v>
      </c>
      <c r="H330" t="s">
        <v>1395</v>
      </c>
    </row>
    <row r="331" spans="1:8" x14ac:dyDescent="0.25">
      <c r="A331" t="s">
        <v>2339</v>
      </c>
      <c r="B331" t="s">
        <v>746</v>
      </c>
      <c r="C331" s="39" t="s">
        <v>1775</v>
      </c>
      <c r="D331" t="s">
        <v>1074</v>
      </c>
      <c r="E331" t="s">
        <v>1064</v>
      </c>
      <c r="F331" t="s">
        <v>1318</v>
      </c>
      <c r="G331" s="39" t="s">
        <v>2291</v>
      </c>
      <c r="H331" t="s">
        <v>1395</v>
      </c>
    </row>
    <row r="332" spans="1:8" x14ac:dyDescent="0.25">
      <c r="A332" t="s">
        <v>2340</v>
      </c>
      <c r="B332" t="s">
        <v>746</v>
      </c>
      <c r="C332" s="39" t="s">
        <v>2409</v>
      </c>
      <c r="D332" t="s">
        <v>1074</v>
      </c>
      <c r="E332" t="s">
        <v>1064</v>
      </c>
      <c r="F332" t="s">
        <v>1318</v>
      </c>
      <c r="G332" s="39" t="s">
        <v>2293</v>
      </c>
      <c r="H332" t="s">
        <v>1395</v>
      </c>
    </row>
    <row r="333" spans="1:8" x14ac:dyDescent="0.25">
      <c r="A333" t="s">
        <v>2341</v>
      </c>
      <c r="B333" t="s">
        <v>746</v>
      </c>
      <c r="C333" s="39" t="s">
        <v>1801</v>
      </c>
      <c r="D333" t="s">
        <v>1074</v>
      </c>
      <c r="E333" t="s">
        <v>1064</v>
      </c>
      <c r="F333" t="s">
        <v>1318</v>
      </c>
      <c r="G333" s="39" t="s">
        <v>2342</v>
      </c>
      <c r="H333" t="s">
        <v>1395</v>
      </c>
    </row>
    <row r="334" spans="1:8" s="70" customFormat="1" x14ac:dyDescent="0.25">
      <c r="A334" s="70" t="s">
        <v>2202</v>
      </c>
      <c r="B334" s="70" t="s">
        <v>746</v>
      </c>
      <c r="C334" s="39" t="s">
        <v>1779</v>
      </c>
      <c r="D334" s="70" t="s">
        <v>1074</v>
      </c>
      <c r="E334" s="70" t="s">
        <v>1064</v>
      </c>
      <c r="F334" s="70" t="s">
        <v>1318</v>
      </c>
      <c r="G334" s="39" t="s">
        <v>2343</v>
      </c>
      <c r="H334" s="70" t="s">
        <v>1395</v>
      </c>
    </row>
    <row r="335" spans="1:8" s="70" customFormat="1" x14ac:dyDescent="0.25">
      <c r="A335" s="70" t="s">
        <v>2344</v>
      </c>
      <c r="B335" s="70" t="s">
        <v>746</v>
      </c>
      <c r="C335" s="39" t="s">
        <v>1775</v>
      </c>
      <c r="D335" s="70" t="s">
        <v>1074</v>
      </c>
      <c r="E335" s="70" t="s">
        <v>1064</v>
      </c>
      <c r="F335" s="70" t="s">
        <v>1318</v>
      </c>
      <c r="G335" s="39" t="s">
        <v>1395</v>
      </c>
    </row>
    <row r="336" spans="1:8" s="70" customFormat="1" x14ac:dyDescent="0.25">
      <c r="A336" s="70" t="s">
        <v>2345</v>
      </c>
      <c r="B336" s="70" t="s">
        <v>746</v>
      </c>
      <c r="C336" s="39" t="s">
        <v>2410</v>
      </c>
      <c r="D336" s="70" t="s">
        <v>1074</v>
      </c>
      <c r="E336" s="70" t="s">
        <v>1064</v>
      </c>
      <c r="F336" s="70" t="s">
        <v>1318</v>
      </c>
      <c r="G336" s="39" t="s">
        <v>2291</v>
      </c>
      <c r="H336" s="70" t="s">
        <v>1395</v>
      </c>
    </row>
    <row r="337" spans="1:8" s="70" customFormat="1" x14ac:dyDescent="0.25">
      <c r="A337" s="70" t="s">
        <v>2346</v>
      </c>
      <c r="B337" s="70" t="s">
        <v>746</v>
      </c>
      <c r="C337" s="39" t="s">
        <v>1779</v>
      </c>
      <c r="D337" s="70" t="s">
        <v>1074</v>
      </c>
      <c r="E337" s="70" t="s">
        <v>1064</v>
      </c>
      <c r="F337" s="70" t="s">
        <v>1318</v>
      </c>
      <c r="G337" s="39" t="s">
        <v>2292</v>
      </c>
      <c r="H337" s="70" t="s">
        <v>1395</v>
      </c>
    </row>
    <row r="338" spans="1:8" x14ac:dyDescent="0.25">
      <c r="A338" t="s">
        <v>2347</v>
      </c>
      <c r="B338" t="s">
        <v>746</v>
      </c>
      <c r="C338" s="39" t="s">
        <v>1813</v>
      </c>
      <c r="D338" t="s">
        <v>1074</v>
      </c>
      <c r="E338" t="s">
        <v>1066</v>
      </c>
      <c r="F338" t="s">
        <v>1318</v>
      </c>
      <c r="G338" s="39" t="s">
        <v>2295</v>
      </c>
      <c r="H338" t="s">
        <v>1395</v>
      </c>
    </row>
    <row r="339" spans="1:8" s="70" customFormat="1" x14ac:dyDescent="0.25">
      <c r="A339" s="70" t="s">
        <v>2348</v>
      </c>
      <c r="B339" s="70" t="s">
        <v>746</v>
      </c>
      <c r="C339" s="39" t="s">
        <v>1785</v>
      </c>
      <c r="D339" s="70" t="s">
        <v>1074</v>
      </c>
      <c r="E339" s="70" t="s">
        <v>1066</v>
      </c>
      <c r="F339" s="70" t="s">
        <v>1318</v>
      </c>
      <c r="G339" s="39" t="s">
        <v>2296</v>
      </c>
      <c r="H339" s="70" t="s">
        <v>1395</v>
      </c>
    </row>
    <row r="340" spans="1:8" s="70" customFormat="1" x14ac:dyDescent="0.25">
      <c r="A340" s="70" t="s">
        <v>2349</v>
      </c>
      <c r="B340" s="70" t="s">
        <v>746</v>
      </c>
      <c r="C340" s="39" t="s">
        <v>2401</v>
      </c>
      <c r="D340" s="70" t="s">
        <v>1074</v>
      </c>
      <c r="E340" s="70" t="s">
        <v>1066</v>
      </c>
      <c r="F340" s="70" t="s">
        <v>1318</v>
      </c>
      <c r="G340" s="39" t="s">
        <v>2297</v>
      </c>
      <c r="H340" s="70" t="s">
        <v>1395</v>
      </c>
    </row>
    <row r="341" spans="1:8" s="70" customFormat="1" x14ac:dyDescent="0.25">
      <c r="A341" s="70" t="s">
        <v>2203</v>
      </c>
      <c r="B341" s="70" t="s">
        <v>746</v>
      </c>
      <c r="C341" s="39" t="s">
        <v>1779</v>
      </c>
      <c r="D341" s="70" t="s">
        <v>1074</v>
      </c>
      <c r="E341" s="70" t="s">
        <v>1066</v>
      </c>
      <c r="F341" s="70" t="s">
        <v>1318</v>
      </c>
      <c r="G341" s="39" t="s">
        <v>2298</v>
      </c>
      <c r="H341" s="70" t="s">
        <v>1395</v>
      </c>
    </row>
    <row r="342" spans="1:8" s="70" customFormat="1" x14ac:dyDescent="0.25">
      <c r="A342" s="70" t="s">
        <v>2350</v>
      </c>
      <c r="B342" s="70" t="s">
        <v>746</v>
      </c>
      <c r="C342" s="39" t="s">
        <v>1775</v>
      </c>
      <c r="D342" s="70" t="s">
        <v>1074</v>
      </c>
      <c r="E342" s="70" t="s">
        <v>1066</v>
      </c>
      <c r="F342" s="70" t="s">
        <v>1318</v>
      </c>
      <c r="G342" s="39" t="s">
        <v>1395</v>
      </c>
    </row>
    <row r="343" spans="1:8" s="70" customFormat="1" x14ac:dyDescent="0.25">
      <c r="A343" s="70" t="s">
        <v>2351</v>
      </c>
      <c r="B343" s="70" t="s">
        <v>746</v>
      </c>
      <c r="C343" s="39" t="s">
        <v>2408</v>
      </c>
      <c r="D343" s="70" t="s">
        <v>1074</v>
      </c>
      <c r="E343" s="70" t="s">
        <v>1066</v>
      </c>
      <c r="F343" s="70" t="s">
        <v>1318</v>
      </c>
      <c r="G343" s="39" t="s">
        <v>2295</v>
      </c>
      <c r="H343" s="70" t="s">
        <v>1395</v>
      </c>
    </row>
    <row r="344" spans="1:8" x14ac:dyDescent="0.25">
      <c r="A344" t="s">
        <v>2221</v>
      </c>
      <c r="B344" t="s">
        <v>746</v>
      </c>
      <c r="C344" s="39" t="s">
        <v>1775</v>
      </c>
      <c r="D344" t="s">
        <v>1078</v>
      </c>
      <c r="E344" t="s">
        <v>2217</v>
      </c>
      <c r="F344" s="39" t="s">
        <v>1268</v>
      </c>
    </row>
    <row r="345" spans="1:8" x14ac:dyDescent="0.25">
      <c r="A345" t="s">
        <v>2222</v>
      </c>
      <c r="B345" t="s">
        <v>746</v>
      </c>
      <c r="C345" s="39" t="s">
        <v>1782</v>
      </c>
      <c r="D345" t="s">
        <v>1078</v>
      </c>
      <c r="E345" t="s">
        <v>2217</v>
      </c>
      <c r="F345" s="39" t="s">
        <v>2220</v>
      </c>
    </row>
    <row r="346" spans="1:8" x14ac:dyDescent="0.25">
      <c r="A346" t="s">
        <v>2226</v>
      </c>
      <c r="B346" t="s">
        <v>746</v>
      </c>
      <c r="C346" s="39" t="s">
        <v>1783</v>
      </c>
      <c r="D346" t="s">
        <v>1078</v>
      </c>
      <c r="E346" t="s">
        <v>2217</v>
      </c>
      <c r="F346" s="39" t="s">
        <v>2225</v>
      </c>
    </row>
    <row r="347" spans="1:8" x14ac:dyDescent="0.25">
      <c r="A347" t="s">
        <v>2219</v>
      </c>
      <c r="B347" t="s">
        <v>746</v>
      </c>
      <c r="C347" s="39" t="s">
        <v>1811</v>
      </c>
      <c r="D347" t="s">
        <v>1078</v>
      </c>
      <c r="E347" t="s">
        <v>2217</v>
      </c>
      <c r="F347" s="39" t="s">
        <v>2230</v>
      </c>
    </row>
    <row r="348" spans="1:8" x14ac:dyDescent="0.25">
      <c r="A348" t="s">
        <v>2234</v>
      </c>
      <c r="B348" t="s">
        <v>746</v>
      </c>
      <c r="C348" s="39" t="s">
        <v>1778</v>
      </c>
      <c r="D348" t="s">
        <v>1078</v>
      </c>
      <c r="E348" t="s">
        <v>2217</v>
      </c>
      <c r="F348" s="39" t="s">
        <v>2236</v>
      </c>
    </row>
    <row r="349" spans="1:8" x14ac:dyDescent="0.25">
      <c r="A349" t="s">
        <v>2248</v>
      </c>
      <c r="B349" t="s">
        <v>746</v>
      </c>
      <c r="C349" s="39" t="s">
        <v>1808</v>
      </c>
      <c r="D349" t="s">
        <v>1078</v>
      </c>
      <c r="E349" t="s">
        <v>2217</v>
      </c>
      <c r="F349" s="39" t="s">
        <v>1345</v>
      </c>
    </row>
    <row r="350" spans="1:8" x14ac:dyDescent="0.25">
      <c r="A350" t="s">
        <v>2249</v>
      </c>
      <c r="B350" t="s">
        <v>746</v>
      </c>
      <c r="C350" s="39" t="s">
        <v>1796</v>
      </c>
      <c r="D350" t="s">
        <v>1078</v>
      </c>
      <c r="E350" t="s">
        <v>2217</v>
      </c>
      <c r="F350" s="39" t="s">
        <v>2233</v>
      </c>
    </row>
    <row r="351" spans="1:8" x14ac:dyDescent="0.25">
      <c r="A351" t="s">
        <v>2223</v>
      </c>
      <c r="B351" t="s">
        <v>746</v>
      </c>
      <c r="C351" s="39" t="s">
        <v>1775</v>
      </c>
      <c r="D351" t="s">
        <v>1078</v>
      </c>
      <c r="E351" t="s">
        <v>2214</v>
      </c>
      <c r="F351" s="39" t="s">
        <v>1268</v>
      </c>
    </row>
    <row r="352" spans="1:8" x14ac:dyDescent="0.25">
      <c r="A352" t="s">
        <v>2224</v>
      </c>
      <c r="B352" t="s">
        <v>746</v>
      </c>
      <c r="C352" s="39" t="s">
        <v>1782</v>
      </c>
      <c r="D352" t="s">
        <v>1078</v>
      </c>
      <c r="E352" t="s">
        <v>2214</v>
      </c>
      <c r="F352" s="39" t="s">
        <v>2220</v>
      </c>
    </row>
    <row r="353" spans="1:8" x14ac:dyDescent="0.25">
      <c r="A353" t="s">
        <v>2227</v>
      </c>
      <c r="B353" t="s">
        <v>746</v>
      </c>
      <c r="C353" s="39" t="s">
        <v>1783</v>
      </c>
      <c r="D353" t="s">
        <v>1078</v>
      </c>
      <c r="E353" t="s">
        <v>2214</v>
      </c>
      <c r="F353" s="39" t="s">
        <v>2225</v>
      </c>
    </row>
    <row r="354" spans="1:8" x14ac:dyDescent="0.25">
      <c r="A354" t="s">
        <v>2228</v>
      </c>
      <c r="B354" t="s">
        <v>746</v>
      </c>
      <c r="C354" s="39" t="s">
        <v>1784</v>
      </c>
      <c r="D354" t="s">
        <v>1078</v>
      </c>
      <c r="E354" t="s">
        <v>2214</v>
      </c>
      <c r="F354" s="39" t="s">
        <v>2231</v>
      </c>
    </row>
    <row r="355" spans="1:8" x14ac:dyDescent="0.25">
      <c r="A355" t="s">
        <v>2229</v>
      </c>
      <c r="B355" t="s">
        <v>746</v>
      </c>
      <c r="C355" s="39" t="s">
        <v>1787</v>
      </c>
      <c r="D355" t="s">
        <v>1078</v>
      </c>
      <c r="E355" t="s">
        <v>2214</v>
      </c>
      <c r="F355" s="39" t="s">
        <v>2232</v>
      </c>
    </row>
    <row r="356" spans="1:8" x14ac:dyDescent="0.25">
      <c r="A356" t="s">
        <v>2235</v>
      </c>
      <c r="B356" t="s">
        <v>746</v>
      </c>
      <c r="C356" s="39" t="s">
        <v>1778</v>
      </c>
      <c r="D356" t="s">
        <v>1078</v>
      </c>
      <c r="E356" t="s">
        <v>2214</v>
      </c>
      <c r="F356" s="39" t="s">
        <v>2237</v>
      </c>
    </row>
    <row r="357" spans="1:8" x14ac:dyDescent="0.25">
      <c r="A357" t="s">
        <v>2250</v>
      </c>
      <c r="B357" t="s">
        <v>746</v>
      </c>
      <c r="C357" s="39" t="s">
        <v>1808</v>
      </c>
      <c r="D357" t="s">
        <v>1078</v>
      </c>
      <c r="E357" t="s">
        <v>2214</v>
      </c>
      <c r="F357" s="39" t="s">
        <v>1345</v>
      </c>
    </row>
    <row r="358" spans="1:8" x14ac:dyDescent="0.25">
      <c r="A358" t="s">
        <v>2251</v>
      </c>
      <c r="B358" t="s">
        <v>746</v>
      </c>
      <c r="C358" s="39" t="s">
        <v>1796</v>
      </c>
      <c r="D358" t="s">
        <v>1078</v>
      </c>
      <c r="E358" t="s">
        <v>2214</v>
      </c>
      <c r="F358" s="39" t="s">
        <v>2233</v>
      </c>
    </row>
    <row r="359" spans="1:8" s="70" customFormat="1" x14ac:dyDescent="0.25">
      <c r="A359" s="70" t="s">
        <v>2352</v>
      </c>
      <c r="B359" s="70" t="s">
        <v>2195</v>
      </c>
      <c r="C359" s="39" t="s">
        <v>1775</v>
      </c>
      <c r="D359" s="70" t="s">
        <v>1061</v>
      </c>
      <c r="E359" s="70" t="s">
        <v>1066</v>
      </c>
      <c r="F359" s="70" t="s">
        <v>1395</v>
      </c>
      <c r="G359" s="39" t="s">
        <v>2259</v>
      </c>
      <c r="H359" s="39" t="s">
        <v>1395</v>
      </c>
    </row>
    <row r="360" spans="1:8" s="70" customFormat="1" x14ac:dyDescent="0.25">
      <c r="A360" s="70" t="s">
        <v>2353</v>
      </c>
      <c r="B360" s="70" t="s">
        <v>2195</v>
      </c>
      <c r="C360" s="39" t="s">
        <v>2410</v>
      </c>
      <c r="D360" s="70" t="s">
        <v>1061</v>
      </c>
      <c r="E360" s="70" t="s">
        <v>1066</v>
      </c>
      <c r="F360" s="70" t="s">
        <v>1395</v>
      </c>
      <c r="G360" s="39" t="s">
        <v>2260</v>
      </c>
      <c r="H360" s="39" t="s">
        <v>1395</v>
      </c>
    </row>
    <row r="361" spans="1:8" s="70" customFormat="1" x14ac:dyDescent="0.25">
      <c r="A361" s="70" t="s">
        <v>2394</v>
      </c>
      <c r="B361" s="70" t="s">
        <v>2195</v>
      </c>
      <c r="C361" s="39" t="s">
        <v>1779</v>
      </c>
      <c r="D361" s="70" t="s">
        <v>1061</v>
      </c>
      <c r="E361" s="70" t="s">
        <v>1066</v>
      </c>
      <c r="F361" s="70" t="s">
        <v>1395</v>
      </c>
      <c r="G361" s="39" t="s">
        <v>2261</v>
      </c>
      <c r="H361" s="39" t="s">
        <v>1395</v>
      </c>
    </row>
    <row r="362" spans="1:8" s="70" customFormat="1" x14ac:dyDescent="0.25">
      <c r="A362" s="70" t="s">
        <v>2354</v>
      </c>
      <c r="B362" s="70" t="s">
        <v>2195</v>
      </c>
      <c r="C362" s="39" t="s">
        <v>1776</v>
      </c>
      <c r="D362" s="70" t="s">
        <v>1061</v>
      </c>
      <c r="E362" s="70" t="s">
        <v>1066</v>
      </c>
      <c r="F362" s="70" t="s">
        <v>1395</v>
      </c>
      <c r="G362" s="39" t="s">
        <v>2257</v>
      </c>
      <c r="H362" s="39" t="s">
        <v>1395</v>
      </c>
    </row>
    <row r="363" spans="1:8" s="70" customFormat="1" x14ac:dyDescent="0.25">
      <c r="A363" s="70" t="s">
        <v>2355</v>
      </c>
      <c r="B363" s="70" t="s">
        <v>2195</v>
      </c>
      <c r="C363" s="39" t="s">
        <v>2411</v>
      </c>
      <c r="D363" s="70" t="s">
        <v>1061</v>
      </c>
      <c r="E363" s="70" t="s">
        <v>1066</v>
      </c>
      <c r="F363" s="70" t="s">
        <v>1395</v>
      </c>
      <c r="G363" s="39" t="s">
        <v>2258</v>
      </c>
      <c r="H363" s="39" t="s">
        <v>1395</v>
      </c>
    </row>
    <row r="364" spans="1:8" s="70" customFormat="1" x14ac:dyDescent="0.25">
      <c r="A364" s="70" t="s">
        <v>2356</v>
      </c>
      <c r="B364" s="70" t="s">
        <v>2195</v>
      </c>
      <c r="C364" s="39" t="s">
        <v>1796</v>
      </c>
      <c r="D364" s="70" t="s">
        <v>1061</v>
      </c>
      <c r="E364" s="70" t="s">
        <v>1066</v>
      </c>
      <c r="F364" s="70" t="s">
        <v>1395</v>
      </c>
      <c r="G364" s="39" t="s">
        <v>2259</v>
      </c>
      <c r="H364" s="39" t="s">
        <v>1395</v>
      </c>
    </row>
    <row r="365" spans="1:8" s="70" customFormat="1" x14ac:dyDescent="0.25">
      <c r="A365" s="70" t="s">
        <v>2357</v>
      </c>
      <c r="B365" s="70" t="s">
        <v>2195</v>
      </c>
      <c r="C365" s="39" t="s">
        <v>1775</v>
      </c>
      <c r="D365" s="70" t="s">
        <v>1076</v>
      </c>
      <c r="E365" s="70" t="s">
        <v>1773</v>
      </c>
      <c r="F365" s="70" t="s">
        <v>1365</v>
      </c>
      <c r="G365" s="39" t="s">
        <v>2266</v>
      </c>
      <c r="H365" s="39" t="s">
        <v>1350</v>
      </c>
    </row>
    <row r="366" spans="1:8" s="70" customFormat="1" x14ac:dyDescent="0.25">
      <c r="A366" s="70" t="s">
        <v>2358</v>
      </c>
      <c r="B366" s="70" t="s">
        <v>2195</v>
      </c>
      <c r="C366" s="39" t="s">
        <v>2408</v>
      </c>
      <c r="D366" s="70" t="s">
        <v>1076</v>
      </c>
      <c r="E366" s="70" t="s">
        <v>1773</v>
      </c>
      <c r="F366" s="70" t="s">
        <v>1365</v>
      </c>
      <c r="G366" s="39" t="s">
        <v>2267</v>
      </c>
      <c r="H366" s="39" t="s">
        <v>1350</v>
      </c>
    </row>
    <row r="367" spans="1:8" s="70" customFormat="1" x14ac:dyDescent="0.25">
      <c r="A367" s="70" t="s">
        <v>2359</v>
      </c>
      <c r="B367" s="70" t="s">
        <v>2195</v>
      </c>
      <c r="C367" s="39" t="s">
        <v>1776</v>
      </c>
      <c r="D367" s="70" t="s">
        <v>1076</v>
      </c>
      <c r="E367" s="70" t="s">
        <v>1773</v>
      </c>
      <c r="F367" s="70" t="s">
        <v>1365</v>
      </c>
      <c r="G367" s="39" t="s">
        <v>2262</v>
      </c>
      <c r="H367" s="39" t="s">
        <v>1350</v>
      </c>
    </row>
    <row r="368" spans="1:8" s="70" customFormat="1" x14ac:dyDescent="0.25">
      <c r="A368" s="70" t="s">
        <v>2360</v>
      </c>
      <c r="B368" s="70" t="s">
        <v>2195</v>
      </c>
      <c r="C368" s="39" t="s">
        <v>1809</v>
      </c>
      <c r="D368" s="70" t="s">
        <v>1076</v>
      </c>
      <c r="E368" s="70" t="s">
        <v>1773</v>
      </c>
      <c r="F368" s="70" t="s">
        <v>1365</v>
      </c>
      <c r="G368" s="39" t="s">
        <v>2263</v>
      </c>
      <c r="H368" s="39" t="s">
        <v>1350</v>
      </c>
    </row>
    <row r="369" spans="1:9" s="70" customFormat="1" x14ac:dyDescent="0.25">
      <c r="A369" s="70" t="s">
        <v>2361</v>
      </c>
      <c r="B369" s="70" t="s">
        <v>2195</v>
      </c>
      <c r="C369" s="39" t="s">
        <v>1785</v>
      </c>
      <c r="D369" s="70" t="s">
        <v>1076</v>
      </c>
      <c r="E369" s="70" t="s">
        <v>1773</v>
      </c>
      <c r="F369" s="70" t="s">
        <v>1365</v>
      </c>
      <c r="G369" s="39" t="s">
        <v>2264</v>
      </c>
      <c r="H369" s="39" t="s">
        <v>1350</v>
      </c>
    </row>
    <row r="370" spans="1:9" s="70" customFormat="1" x14ac:dyDescent="0.25">
      <c r="A370" s="70" t="s">
        <v>2362</v>
      </c>
      <c r="B370" s="70" t="s">
        <v>2195</v>
      </c>
      <c r="C370" s="39" t="s">
        <v>2401</v>
      </c>
      <c r="D370" s="70" t="s">
        <v>1076</v>
      </c>
      <c r="E370" s="70" t="s">
        <v>1773</v>
      </c>
      <c r="F370" s="70" t="s">
        <v>1365</v>
      </c>
      <c r="G370" s="39" t="s">
        <v>2265</v>
      </c>
      <c r="H370" s="39" t="s">
        <v>1350</v>
      </c>
    </row>
    <row r="371" spans="1:9" s="70" customFormat="1" x14ac:dyDescent="0.25">
      <c r="A371" s="70" t="s">
        <v>2363</v>
      </c>
      <c r="B371" s="70" t="s">
        <v>2195</v>
      </c>
      <c r="C371" s="39" t="s">
        <v>1779</v>
      </c>
      <c r="D371" s="70" t="s">
        <v>1076</v>
      </c>
      <c r="E371" s="70" t="s">
        <v>1773</v>
      </c>
      <c r="F371" s="70" t="s">
        <v>1365</v>
      </c>
      <c r="G371" s="39" t="s">
        <v>2266</v>
      </c>
      <c r="H371" s="39" t="s">
        <v>1350</v>
      </c>
    </row>
    <row r="372" spans="1:9" s="70" customFormat="1" x14ac:dyDescent="0.25">
      <c r="A372" s="70" t="s">
        <v>2204</v>
      </c>
      <c r="B372" s="70" t="s">
        <v>2195</v>
      </c>
      <c r="C372" s="39" t="s">
        <v>1775</v>
      </c>
      <c r="D372" s="70" t="s">
        <v>1076</v>
      </c>
      <c r="E372" s="70" t="s">
        <v>1774</v>
      </c>
      <c r="F372" s="70" t="s">
        <v>1302</v>
      </c>
      <c r="G372" s="39" t="s">
        <v>2286</v>
      </c>
      <c r="H372" s="39" t="s">
        <v>1350</v>
      </c>
    </row>
    <row r="373" spans="1:9" s="70" customFormat="1" x14ac:dyDescent="0.25">
      <c r="A373" s="70" t="s">
        <v>2396</v>
      </c>
      <c r="B373" s="70" t="s">
        <v>2195</v>
      </c>
      <c r="C373" s="39" t="s">
        <v>1812</v>
      </c>
      <c r="D373" s="70" t="s">
        <v>1076</v>
      </c>
      <c r="E373" s="70" t="s">
        <v>1774</v>
      </c>
      <c r="F373" s="70" t="s">
        <v>1302</v>
      </c>
      <c r="G373" s="39" t="s">
        <v>2287</v>
      </c>
      <c r="H373" s="39" t="s">
        <v>1350</v>
      </c>
    </row>
    <row r="374" spans="1:9" s="70" customFormat="1" x14ac:dyDescent="0.25">
      <c r="A374" s="70" t="s">
        <v>2397</v>
      </c>
      <c r="B374" s="70" t="s">
        <v>2195</v>
      </c>
      <c r="C374" s="39" t="s">
        <v>2401</v>
      </c>
      <c r="D374" s="70" t="s">
        <v>1076</v>
      </c>
      <c r="E374" s="70" t="s">
        <v>1774</v>
      </c>
      <c r="F374" s="70" t="s">
        <v>1302</v>
      </c>
      <c r="G374" s="39" t="s">
        <v>2288</v>
      </c>
      <c r="H374" s="39" t="s">
        <v>1350</v>
      </c>
    </row>
    <row r="375" spans="1:9" s="70" customFormat="1" x14ac:dyDescent="0.25">
      <c r="A375" s="70" t="s">
        <v>2205</v>
      </c>
      <c r="B375" s="70" t="s">
        <v>2195</v>
      </c>
      <c r="C375" s="39" t="s">
        <v>1779</v>
      </c>
      <c r="D375" s="70" t="s">
        <v>1076</v>
      </c>
      <c r="E375" s="70" t="s">
        <v>1774</v>
      </c>
      <c r="F375" s="70" t="s">
        <v>1302</v>
      </c>
      <c r="G375" s="39" t="s">
        <v>2289</v>
      </c>
      <c r="H375" s="39" t="s">
        <v>1350</v>
      </c>
    </row>
    <row r="376" spans="1:9" s="70" customFormat="1" x14ac:dyDescent="0.25">
      <c r="A376" s="70" t="s">
        <v>2364</v>
      </c>
      <c r="B376" s="70" t="s">
        <v>2195</v>
      </c>
      <c r="C376" s="39" t="s">
        <v>1775</v>
      </c>
      <c r="D376" s="70" t="s">
        <v>1076</v>
      </c>
      <c r="E376" s="70" t="s">
        <v>1774</v>
      </c>
      <c r="F376" s="70" t="s">
        <v>1302</v>
      </c>
      <c r="G376" s="39" t="s">
        <v>2282</v>
      </c>
      <c r="H376" s="39" t="s">
        <v>1350</v>
      </c>
    </row>
    <row r="377" spans="1:9" s="70" customFormat="1" x14ac:dyDescent="0.25">
      <c r="A377" s="70" t="s">
        <v>2398</v>
      </c>
      <c r="B377" s="70" t="s">
        <v>2195</v>
      </c>
      <c r="C377" s="39" t="s">
        <v>2406</v>
      </c>
      <c r="D377" s="70" t="s">
        <v>1076</v>
      </c>
      <c r="E377" s="70" t="s">
        <v>1774</v>
      </c>
      <c r="F377" s="70" t="s">
        <v>1302</v>
      </c>
      <c r="G377" s="39" t="s">
        <v>2283</v>
      </c>
      <c r="H377" s="39" t="s">
        <v>1350</v>
      </c>
    </row>
    <row r="378" spans="1:9" s="70" customFormat="1" x14ac:dyDescent="0.25">
      <c r="A378" s="70" t="s">
        <v>2399</v>
      </c>
      <c r="B378" s="70" t="s">
        <v>2195</v>
      </c>
      <c r="C378" s="39" t="s">
        <v>1785</v>
      </c>
      <c r="D378" s="70" t="s">
        <v>1076</v>
      </c>
      <c r="E378" s="70" t="s">
        <v>1774</v>
      </c>
      <c r="F378" s="70" t="s">
        <v>1302</v>
      </c>
      <c r="G378" s="39" t="s">
        <v>2284</v>
      </c>
      <c r="H378" s="39" t="s">
        <v>1350</v>
      </c>
    </row>
    <row r="379" spans="1:9" s="70" customFormat="1" x14ac:dyDescent="0.25">
      <c r="A379" s="70" t="s">
        <v>2400</v>
      </c>
      <c r="B379" s="70" t="s">
        <v>2195</v>
      </c>
      <c r="C379" s="39" t="s">
        <v>2401</v>
      </c>
      <c r="D379" s="70" t="s">
        <v>1076</v>
      </c>
      <c r="E379" s="70" t="s">
        <v>1774</v>
      </c>
      <c r="F379" s="70" t="s">
        <v>1302</v>
      </c>
      <c r="G379" s="39" t="s">
        <v>2285</v>
      </c>
      <c r="H379" s="39" t="s">
        <v>1350</v>
      </c>
    </row>
    <row r="380" spans="1:9" s="70" customFormat="1" x14ac:dyDescent="0.25">
      <c r="A380" s="70" t="s">
        <v>2365</v>
      </c>
      <c r="B380" s="70" t="s">
        <v>2195</v>
      </c>
      <c r="C380" s="39" t="s">
        <v>1779</v>
      </c>
      <c r="D380" s="70" t="s">
        <v>1076</v>
      </c>
      <c r="E380" s="70" t="s">
        <v>1774</v>
      </c>
      <c r="F380" s="70" t="s">
        <v>1302</v>
      </c>
      <c r="G380" s="39" t="s">
        <v>2286</v>
      </c>
      <c r="H380" s="39" t="s">
        <v>1350</v>
      </c>
    </row>
    <row r="381" spans="1:9" s="70" customFormat="1" x14ac:dyDescent="0.25">
      <c r="A381" s="70" t="s">
        <v>2366</v>
      </c>
      <c r="B381" s="70" t="s">
        <v>2195</v>
      </c>
      <c r="C381" s="39" t="s">
        <v>1775</v>
      </c>
      <c r="D381" s="70" t="s">
        <v>1074</v>
      </c>
      <c r="E381" s="70" t="s">
        <v>1062</v>
      </c>
      <c r="F381" s="70" t="s">
        <v>1259</v>
      </c>
      <c r="G381" s="39" t="s">
        <v>1226</v>
      </c>
      <c r="H381" s="39" t="s">
        <v>1395</v>
      </c>
    </row>
    <row r="382" spans="1:9" s="70" customFormat="1" x14ac:dyDescent="0.25">
      <c r="A382" s="70" t="s">
        <v>2367</v>
      </c>
      <c r="B382" s="70" t="s">
        <v>2195</v>
      </c>
      <c r="C382" s="39" t="s">
        <v>1782</v>
      </c>
      <c r="D382" s="70" t="s">
        <v>1074</v>
      </c>
      <c r="E382" s="70" t="s">
        <v>1062</v>
      </c>
      <c r="F382" s="70" t="s">
        <v>1259</v>
      </c>
      <c r="G382" s="39" t="s">
        <v>1226</v>
      </c>
      <c r="H382" s="39" t="s">
        <v>2268</v>
      </c>
      <c r="I382" s="70" t="s">
        <v>1395</v>
      </c>
    </row>
    <row r="383" spans="1:9" s="70" customFormat="1" x14ac:dyDescent="0.25">
      <c r="A383" s="70" t="s">
        <v>2368</v>
      </c>
      <c r="B383" s="70" t="s">
        <v>2195</v>
      </c>
      <c r="C383" s="39" t="s">
        <v>1783</v>
      </c>
      <c r="D383" s="70" t="s">
        <v>1074</v>
      </c>
      <c r="E383" s="70" t="s">
        <v>1062</v>
      </c>
      <c r="F383" s="70" t="s">
        <v>1259</v>
      </c>
      <c r="G383" s="39" t="s">
        <v>1226</v>
      </c>
      <c r="H383" s="39" t="s">
        <v>2269</v>
      </c>
      <c r="I383" s="70" t="s">
        <v>1395</v>
      </c>
    </row>
    <row r="384" spans="1:9" s="70" customFormat="1" x14ac:dyDescent="0.25">
      <c r="A384" s="70" t="s">
        <v>2369</v>
      </c>
      <c r="B384" s="70" t="s">
        <v>2195</v>
      </c>
      <c r="C384" s="39" t="s">
        <v>1784</v>
      </c>
      <c r="D384" s="70" t="s">
        <v>1074</v>
      </c>
      <c r="E384" s="70" t="s">
        <v>1062</v>
      </c>
      <c r="F384" s="70" t="s">
        <v>1259</v>
      </c>
      <c r="G384" s="39" t="s">
        <v>1226</v>
      </c>
      <c r="H384" s="39" t="s">
        <v>2270</v>
      </c>
      <c r="I384" s="70" t="s">
        <v>1395</v>
      </c>
    </row>
    <row r="385" spans="1:9" s="70" customFormat="1" x14ac:dyDescent="0.25">
      <c r="A385" s="70" t="s">
        <v>2206</v>
      </c>
      <c r="B385" s="70" t="s">
        <v>2195</v>
      </c>
      <c r="C385" s="39" t="s">
        <v>1785</v>
      </c>
      <c r="D385" s="70" t="s">
        <v>1074</v>
      </c>
      <c r="E385" s="70" t="s">
        <v>1062</v>
      </c>
      <c r="F385" s="70" t="s">
        <v>1259</v>
      </c>
      <c r="G385" s="39" t="s">
        <v>1226</v>
      </c>
      <c r="H385" s="39" t="s">
        <v>2271</v>
      </c>
      <c r="I385" s="70" t="s">
        <v>1395</v>
      </c>
    </row>
    <row r="386" spans="1:9" s="70" customFormat="1" x14ac:dyDescent="0.25">
      <c r="A386" s="70" t="s">
        <v>2207</v>
      </c>
      <c r="B386" s="70" t="s">
        <v>2195</v>
      </c>
      <c r="C386" s="39" t="s">
        <v>1777</v>
      </c>
      <c r="D386" s="70" t="s">
        <v>1074</v>
      </c>
      <c r="E386" s="70" t="s">
        <v>1062</v>
      </c>
      <c r="F386" s="70" t="s">
        <v>1259</v>
      </c>
      <c r="G386" s="39" t="s">
        <v>1226</v>
      </c>
      <c r="H386" s="39" t="s">
        <v>2272</v>
      </c>
      <c r="I386" s="70" t="s">
        <v>1395</v>
      </c>
    </row>
    <row r="387" spans="1:9" s="70" customFormat="1" x14ac:dyDescent="0.25">
      <c r="A387" s="70" t="s">
        <v>2370</v>
      </c>
      <c r="B387" s="70" t="s">
        <v>2195</v>
      </c>
      <c r="C387" s="39" t="s">
        <v>1778</v>
      </c>
      <c r="D387" s="70" t="s">
        <v>1074</v>
      </c>
      <c r="E387" s="70" t="s">
        <v>1062</v>
      </c>
      <c r="F387" s="70" t="s">
        <v>1259</v>
      </c>
      <c r="G387" s="39" t="s">
        <v>1226</v>
      </c>
      <c r="H387" s="39" t="s">
        <v>2324</v>
      </c>
      <c r="I387" s="70" t="s">
        <v>1395</v>
      </c>
    </row>
    <row r="388" spans="1:9" s="70" customFormat="1" x14ac:dyDescent="0.25">
      <c r="A388" s="70" t="s">
        <v>2371</v>
      </c>
      <c r="B388" s="70" t="s">
        <v>2195</v>
      </c>
      <c r="C388" s="39" t="s">
        <v>1775</v>
      </c>
      <c r="D388" s="70" t="s">
        <v>1074</v>
      </c>
      <c r="E388" s="70" t="s">
        <v>1062</v>
      </c>
      <c r="F388" s="70" t="s">
        <v>1259</v>
      </c>
      <c r="G388" s="39" t="s">
        <v>1226</v>
      </c>
      <c r="H388" s="39" t="s">
        <v>2268</v>
      </c>
      <c r="I388" s="70" t="s">
        <v>1395</v>
      </c>
    </row>
    <row r="389" spans="1:9" s="70" customFormat="1" x14ac:dyDescent="0.25">
      <c r="A389" s="70" t="s">
        <v>2372</v>
      </c>
      <c r="B389" s="70" t="s">
        <v>2195</v>
      </c>
      <c r="C389" s="39" t="s">
        <v>1782</v>
      </c>
      <c r="D389" s="70" t="s">
        <v>1074</v>
      </c>
      <c r="E389" s="70" t="s">
        <v>1062</v>
      </c>
      <c r="F389" s="70" t="s">
        <v>1259</v>
      </c>
      <c r="G389" s="39" t="s">
        <v>1226</v>
      </c>
      <c r="H389" s="39" t="s">
        <v>2269</v>
      </c>
      <c r="I389" s="70" t="s">
        <v>1395</v>
      </c>
    </row>
    <row r="390" spans="1:9" s="70" customFormat="1" x14ac:dyDescent="0.25">
      <c r="A390" s="70" t="s">
        <v>2208</v>
      </c>
      <c r="B390" s="70" t="s">
        <v>2195</v>
      </c>
      <c r="C390" s="39" t="s">
        <v>1783</v>
      </c>
      <c r="D390" s="70" t="s">
        <v>1074</v>
      </c>
      <c r="E390" s="70" t="s">
        <v>1062</v>
      </c>
      <c r="F390" s="70" t="s">
        <v>1259</v>
      </c>
      <c r="G390" s="39" t="s">
        <v>1226</v>
      </c>
      <c r="H390" s="39" t="s">
        <v>2270</v>
      </c>
      <c r="I390" s="70" t="s">
        <v>1395</v>
      </c>
    </row>
    <row r="391" spans="1:9" s="70" customFormat="1" x14ac:dyDescent="0.25">
      <c r="A391" s="70" t="s">
        <v>2209</v>
      </c>
      <c r="B391" s="70" t="s">
        <v>2195</v>
      </c>
      <c r="C391" s="39" t="s">
        <v>1784</v>
      </c>
      <c r="D391" s="70" t="s">
        <v>1074</v>
      </c>
      <c r="E391" s="70" t="s">
        <v>1062</v>
      </c>
      <c r="F391" s="70" t="s">
        <v>1259</v>
      </c>
      <c r="G391" s="39" t="s">
        <v>1226</v>
      </c>
      <c r="H391" s="39" t="s">
        <v>2271</v>
      </c>
      <c r="I391" s="70" t="s">
        <v>1395</v>
      </c>
    </row>
    <row r="392" spans="1:9" s="70" customFormat="1" x14ac:dyDescent="0.25">
      <c r="A392" s="70" t="s">
        <v>2373</v>
      </c>
      <c r="B392" s="70" t="s">
        <v>2195</v>
      </c>
      <c r="C392" s="39" t="s">
        <v>1785</v>
      </c>
      <c r="D392" s="70" t="s">
        <v>1074</v>
      </c>
      <c r="E392" s="70" t="s">
        <v>1062</v>
      </c>
      <c r="F392" s="70" t="s">
        <v>1259</v>
      </c>
      <c r="G392" s="39" t="s">
        <v>1226</v>
      </c>
      <c r="H392" s="39" t="s">
        <v>2272</v>
      </c>
      <c r="I392" s="70" t="s">
        <v>1395</v>
      </c>
    </row>
    <row r="393" spans="1:9" s="70" customFormat="1" x14ac:dyDescent="0.25">
      <c r="A393" s="70" t="s">
        <v>2374</v>
      </c>
      <c r="B393" s="70" t="s">
        <v>2195</v>
      </c>
      <c r="C393" s="39" t="s">
        <v>2401</v>
      </c>
      <c r="D393" s="70" t="s">
        <v>1074</v>
      </c>
      <c r="E393" s="70" t="s">
        <v>1062</v>
      </c>
      <c r="F393" s="70" t="s">
        <v>1259</v>
      </c>
      <c r="G393" s="39" t="s">
        <v>1226</v>
      </c>
      <c r="H393" s="39" t="s">
        <v>2273</v>
      </c>
      <c r="I393" s="70" t="s">
        <v>1395</v>
      </c>
    </row>
    <row r="394" spans="1:9" s="70" customFormat="1" x14ac:dyDescent="0.25">
      <c r="A394" s="70" t="s">
        <v>2210</v>
      </c>
      <c r="B394" s="70" t="s">
        <v>2195</v>
      </c>
      <c r="C394" s="39" t="s">
        <v>1779</v>
      </c>
      <c r="D394" s="70" t="s">
        <v>1074</v>
      </c>
      <c r="E394" s="70" t="s">
        <v>1062</v>
      </c>
      <c r="F394" s="70" t="s">
        <v>1259</v>
      </c>
      <c r="G394" s="39" t="s">
        <v>1226</v>
      </c>
      <c r="H394" s="39" t="s">
        <v>2324</v>
      </c>
      <c r="I394" s="70" t="s">
        <v>1395</v>
      </c>
    </row>
    <row r="395" spans="1:9" s="70" customFormat="1" x14ac:dyDescent="0.25">
      <c r="A395" s="70" t="s">
        <v>2375</v>
      </c>
      <c r="B395" s="70" t="s">
        <v>2195</v>
      </c>
      <c r="C395" s="39" t="s">
        <v>1813</v>
      </c>
      <c r="D395" s="70" t="s">
        <v>1074</v>
      </c>
      <c r="E395" s="70" t="s">
        <v>1062</v>
      </c>
      <c r="F395" s="70" t="s">
        <v>1259</v>
      </c>
      <c r="G395" s="39" t="s">
        <v>1226</v>
      </c>
      <c r="H395" s="39" t="s">
        <v>1395</v>
      </c>
    </row>
    <row r="396" spans="1:9" s="70" customFormat="1" x14ac:dyDescent="0.25">
      <c r="A396" s="70" t="s">
        <v>2376</v>
      </c>
      <c r="B396" s="70" t="s">
        <v>2195</v>
      </c>
      <c r="C396" s="39" t="s">
        <v>1787</v>
      </c>
      <c r="D396" s="70" t="s">
        <v>1074</v>
      </c>
      <c r="E396" s="70" t="s">
        <v>1062</v>
      </c>
      <c r="F396" s="70" t="s">
        <v>1259</v>
      </c>
      <c r="G396" s="39" t="s">
        <v>1226</v>
      </c>
      <c r="H396" s="39" t="s">
        <v>2268</v>
      </c>
      <c r="I396" s="70" t="s">
        <v>1395</v>
      </c>
    </row>
    <row r="397" spans="1:9" s="70" customFormat="1" x14ac:dyDescent="0.25">
      <c r="A397" s="70" t="s">
        <v>2377</v>
      </c>
      <c r="B397" s="70" t="s">
        <v>2195</v>
      </c>
      <c r="C397" s="39" t="s">
        <v>1801</v>
      </c>
      <c r="D397" s="70" t="s">
        <v>1074</v>
      </c>
      <c r="E397" s="70" t="s">
        <v>1062</v>
      </c>
      <c r="F397" s="70" t="s">
        <v>1259</v>
      </c>
      <c r="G397" s="39" t="s">
        <v>1226</v>
      </c>
      <c r="H397" s="39" t="s">
        <v>2269</v>
      </c>
      <c r="I397" s="70" t="s">
        <v>1395</v>
      </c>
    </row>
    <row r="398" spans="1:9" s="70" customFormat="1" x14ac:dyDescent="0.25">
      <c r="A398" s="70" t="s">
        <v>2378</v>
      </c>
      <c r="B398" s="70" t="s">
        <v>2195</v>
      </c>
      <c r="C398" s="39" t="s">
        <v>1779</v>
      </c>
      <c r="D398" s="70" t="s">
        <v>1074</v>
      </c>
      <c r="E398" s="70" t="s">
        <v>1062</v>
      </c>
      <c r="F398" s="70" t="s">
        <v>1259</v>
      </c>
      <c r="G398" s="39" t="s">
        <v>1226</v>
      </c>
      <c r="H398" s="39" t="s">
        <v>2270</v>
      </c>
      <c r="I398" s="70" t="s">
        <v>1395</v>
      </c>
    </row>
    <row r="399" spans="1:9" s="70" customFormat="1" x14ac:dyDescent="0.25">
      <c r="A399" s="70" t="s">
        <v>2402</v>
      </c>
      <c r="B399" s="70" t="s">
        <v>2195</v>
      </c>
      <c r="C399" s="71" t="s">
        <v>1776</v>
      </c>
      <c r="D399" s="70" t="s">
        <v>1074</v>
      </c>
      <c r="E399" s="70" t="s">
        <v>1774</v>
      </c>
      <c r="F399" s="70" t="s">
        <v>1391</v>
      </c>
      <c r="G399" s="39" t="s">
        <v>2278</v>
      </c>
      <c r="H399" s="70" t="s">
        <v>1395</v>
      </c>
    </row>
    <row r="400" spans="1:9" s="70" customFormat="1" x14ac:dyDescent="0.25">
      <c r="A400" s="70" t="s">
        <v>2403</v>
      </c>
      <c r="B400" s="70" t="s">
        <v>2195</v>
      </c>
      <c r="C400" s="71" t="s">
        <v>1809</v>
      </c>
      <c r="D400" s="70" t="s">
        <v>1074</v>
      </c>
      <c r="E400" s="70" t="s">
        <v>1774</v>
      </c>
      <c r="F400" s="70" t="s">
        <v>1391</v>
      </c>
      <c r="G400" s="39" t="s">
        <v>2279</v>
      </c>
      <c r="H400" s="70" t="s">
        <v>1395</v>
      </c>
    </row>
    <row r="401" spans="1:8" s="70" customFormat="1" x14ac:dyDescent="0.25">
      <c r="A401" s="70" t="s">
        <v>2404</v>
      </c>
      <c r="B401" s="70" t="s">
        <v>2195</v>
      </c>
      <c r="C401" s="39" t="s">
        <v>1787</v>
      </c>
      <c r="D401" s="70" t="s">
        <v>1074</v>
      </c>
      <c r="E401" s="70" t="s">
        <v>1774</v>
      </c>
      <c r="F401" s="70" t="s">
        <v>1391</v>
      </c>
      <c r="G401" s="39" t="s">
        <v>2280</v>
      </c>
      <c r="H401" s="70" t="s">
        <v>1395</v>
      </c>
    </row>
    <row r="402" spans="1:8" s="70" customFormat="1" x14ac:dyDescent="0.25">
      <c r="A402" s="70" t="s">
        <v>2379</v>
      </c>
      <c r="B402" s="70" t="s">
        <v>2195</v>
      </c>
      <c r="C402" s="39" t="s">
        <v>1778</v>
      </c>
      <c r="D402" s="70" t="s">
        <v>1074</v>
      </c>
      <c r="E402" s="70" t="s">
        <v>1774</v>
      </c>
      <c r="F402" s="70" t="s">
        <v>1391</v>
      </c>
      <c r="G402" s="39" t="s">
        <v>2281</v>
      </c>
      <c r="H402" s="70" t="s">
        <v>1395</v>
      </c>
    </row>
    <row r="403" spans="1:8" s="70" customFormat="1" x14ac:dyDescent="0.25">
      <c r="A403" s="70" t="s">
        <v>2405</v>
      </c>
      <c r="B403" s="70" t="s">
        <v>2195</v>
      </c>
      <c r="C403" s="39" t="s">
        <v>790</v>
      </c>
      <c r="D403" s="70" t="s">
        <v>1074</v>
      </c>
      <c r="E403" s="70" t="s">
        <v>1774</v>
      </c>
      <c r="F403" s="70" t="s">
        <v>1391</v>
      </c>
      <c r="G403" s="39" t="s">
        <v>2277</v>
      </c>
      <c r="H403" s="70" t="s">
        <v>1395</v>
      </c>
    </row>
    <row r="404" spans="1:8" s="70" customFormat="1" x14ac:dyDescent="0.25">
      <c r="A404" s="70" t="s">
        <v>2380</v>
      </c>
      <c r="B404" s="70" t="s">
        <v>2195</v>
      </c>
      <c r="C404" s="39" t="s">
        <v>1776</v>
      </c>
      <c r="D404" s="70" t="s">
        <v>1074</v>
      </c>
      <c r="E404" s="70" t="s">
        <v>1064</v>
      </c>
      <c r="F404" s="70" t="s">
        <v>1318</v>
      </c>
      <c r="G404" s="39" t="s">
        <v>2291</v>
      </c>
      <c r="H404" s="70" t="s">
        <v>1395</v>
      </c>
    </row>
    <row r="405" spans="1:8" s="70" customFormat="1" x14ac:dyDescent="0.25">
      <c r="A405" s="70" t="s">
        <v>2381</v>
      </c>
      <c r="B405" s="70" t="s">
        <v>2195</v>
      </c>
      <c r="C405" s="39" t="s">
        <v>1783</v>
      </c>
      <c r="D405" s="70" t="s">
        <v>1074</v>
      </c>
      <c r="E405" s="70" t="s">
        <v>1064</v>
      </c>
      <c r="F405" s="70" t="s">
        <v>1318</v>
      </c>
      <c r="G405" s="39" t="s">
        <v>2292</v>
      </c>
      <c r="H405" s="70" t="s">
        <v>1395</v>
      </c>
    </row>
    <row r="406" spans="1:8" s="70" customFormat="1" x14ac:dyDescent="0.25">
      <c r="A406" s="70" t="s">
        <v>2382</v>
      </c>
      <c r="B406" s="70" t="s">
        <v>2195</v>
      </c>
      <c r="C406" s="39" t="s">
        <v>792</v>
      </c>
      <c r="D406" s="70" t="s">
        <v>1074</v>
      </c>
      <c r="E406" s="70" t="s">
        <v>1064</v>
      </c>
      <c r="F406" s="70" t="s">
        <v>1318</v>
      </c>
      <c r="G406" s="39" t="s">
        <v>2293</v>
      </c>
      <c r="H406" s="70" t="s">
        <v>1395</v>
      </c>
    </row>
    <row r="407" spans="1:8" s="70" customFormat="1" x14ac:dyDescent="0.25">
      <c r="A407" s="70" t="s">
        <v>2383</v>
      </c>
      <c r="B407" s="70" t="s">
        <v>2195</v>
      </c>
      <c r="C407" s="39" t="s">
        <v>1775</v>
      </c>
      <c r="D407" s="70" t="s">
        <v>1074</v>
      </c>
      <c r="E407" s="70" t="s">
        <v>1064</v>
      </c>
      <c r="F407" s="70" t="s">
        <v>1318</v>
      </c>
      <c r="G407" s="39" t="s">
        <v>2291</v>
      </c>
      <c r="H407" s="70" t="s">
        <v>1395</v>
      </c>
    </row>
    <row r="408" spans="1:8" s="70" customFormat="1" x14ac:dyDescent="0.25">
      <c r="A408" s="70" t="s">
        <v>2384</v>
      </c>
      <c r="B408" s="70" t="s">
        <v>2195</v>
      </c>
      <c r="C408" s="39" t="s">
        <v>2409</v>
      </c>
      <c r="D408" s="70" t="s">
        <v>1074</v>
      </c>
      <c r="E408" s="70" t="s">
        <v>1064</v>
      </c>
      <c r="F408" s="70" t="s">
        <v>1318</v>
      </c>
      <c r="G408" s="39" t="s">
        <v>2293</v>
      </c>
      <c r="H408" s="70" t="s">
        <v>1395</v>
      </c>
    </row>
    <row r="409" spans="1:8" s="70" customFormat="1" x14ac:dyDescent="0.25">
      <c r="A409" s="70" t="s">
        <v>2385</v>
      </c>
      <c r="B409" s="70" t="s">
        <v>2195</v>
      </c>
      <c r="C409" s="39" t="s">
        <v>1801</v>
      </c>
      <c r="D409" s="70" t="s">
        <v>1074</v>
      </c>
      <c r="E409" s="70" t="s">
        <v>1064</v>
      </c>
      <c r="F409" s="70" t="s">
        <v>1318</v>
      </c>
      <c r="G409" s="39" t="s">
        <v>2342</v>
      </c>
      <c r="H409" s="70" t="s">
        <v>1395</v>
      </c>
    </row>
    <row r="410" spans="1:8" s="70" customFormat="1" x14ac:dyDescent="0.25">
      <c r="A410" s="70" t="s">
        <v>2211</v>
      </c>
      <c r="B410" s="70" t="s">
        <v>2195</v>
      </c>
      <c r="C410" s="39" t="s">
        <v>1779</v>
      </c>
      <c r="D410" s="70" t="s">
        <v>1074</v>
      </c>
      <c r="E410" s="70" t="s">
        <v>1064</v>
      </c>
      <c r="F410" s="70" t="s">
        <v>1318</v>
      </c>
      <c r="G410" s="39" t="s">
        <v>2343</v>
      </c>
      <c r="H410" s="70" t="s">
        <v>1395</v>
      </c>
    </row>
    <row r="411" spans="1:8" s="70" customFormat="1" x14ac:dyDescent="0.25">
      <c r="A411" s="70" t="s">
        <v>2386</v>
      </c>
      <c r="B411" s="70" t="s">
        <v>2195</v>
      </c>
      <c r="C411" s="39" t="s">
        <v>1775</v>
      </c>
      <c r="D411" s="70" t="s">
        <v>1074</v>
      </c>
      <c r="E411" s="70" t="s">
        <v>1064</v>
      </c>
      <c r="F411" s="70" t="s">
        <v>1318</v>
      </c>
      <c r="G411" s="39" t="s">
        <v>1395</v>
      </c>
    </row>
    <row r="412" spans="1:8" s="70" customFormat="1" x14ac:dyDescent="0.25">
      <c r="A412" s="70" t="s">
        <v>2387</v>
      </c>
      <c r="B412" s="70" t="s">
        <v>2195</v>
      </c>
      <c r="C412" s="39" t="s">
        <v>2410</v>
      </c>
      <c r="D412" s="70" t="s">
        <v>1074</v>
      </c>
      <c r="E412" s="70" t="s">
        <v>1064</v>
      </c>
      <c r="F412" s="70" t="s">
        <v>1318</v>
      </c>
      <c r="G412" s="39" t="s">
        <v>2291</v>
      </c>
      <c r="H412" s="70" t="s">
        <v>1395</v>
      </c>
    </row>
    <row r="413" spans="1:8" s="70" customFormat="1" x14ac:dyDescent="0.25">
      <c r="A413" s="70" t="s">
        <v>2388</v>
      </c>
      <c r="B413" s="70" t="s">
        <v>2195</v>
      </c>
      <c r="C413" s="39" t="s">
        <v>1779</v>
      </c>
      <c r="D413" s="70" t="s">
        <v>1074</v>
      </c>
      <c r="E413" s="70" t="s">
        <v>1064</v>
      </c>
      <c r="F413" s="70" t="s">
        <v>1318</v>
      </c>
      <c r="G413" s="39" t="s">
        <v>2292</v>
      </c>
      <c r="H413" s="70" t="s">
        <v>1395</v>
      </c>
    </row>
    <row r="414" spans="1:8" s="70" customFormat="1" x14ac:dyDescent="0.25">
      <c r="A414" s="70" t="s">
        <v>2389</v>
      </c>
      <c r="B414" s="70" t="s">
        <v>2195</v>
      </c>
      <c r="C414" s="39" t="s">
        <v>1813</v>
      </c>
      <c r="D414" s="70" t="s">
        <v>1074</v>
      </c>
      <c r="E414" s="70" t="s">
        <v>1066</v>
      </c>
      <c r="F414" s="70" t="s">
        <v>1318</v>
      </c>
      <c r="G414" s="39" t="s">
        <v>2295</v>
      </c>
      <c r="H414" s="70" t="s">
        <v>1395</v>
      </c>
    </row>
    <row r="415" spans="1:8" s="70" customFormat="1" x14ac:dyDescent="0.25">
      <c r="A415" s="70" t="s">
        <v>2390</v>
      </c>
      <c r="B415" s="70" t="s">
        <v>2195</v>
      </c>
      <c r="C415" s="39" t="s">
        <v>1785</v>
      </c>
      <c r="D415" s="70" t="s">
        <v>1074</v>
      </c>
      <c r="E415" s="70" t="s">
        <v>1066</v>
      </c>
      <c r="F415" s="70" t="s">
        <v>1318</v>
      </c>
      <c r="G415" s="39" t="s">
        <v>2296</v>
      </c>
      <c r="H415" s="70" t="s">
        <v>1395</v>
      </c>
    </row>
    <row r="416" spans="1:8" s="70" customFormat="1" x14ac:dyDescent="0.25">
      <c r="A416" s="70" t="s">
        <v>2391</v>
      </c>
      <c r="B416" s="70" t="s">
        <v>2195</v>
      </c>
      <c r="C416" s="39" t="s">
        <v>2401</v>
      </c>
      <c r="D416" s="70" t="s">
        <v>1074</v>
      </c>
      <c r="E416" s="70" t="s">
        <v>1066</v>
      </c>
      <c r="F416" s="70" t="s">
        <v>1318</v>
      </c>
      <c r="G416" s="39" t="s">
        <v>2297</v>
      </c>
      <c r="H416" s="70" t="s">
        <v>1395</v>
      </c>
    </row>
    <row r="417" spans="1:8" s="70" customFormat="1" x14ac:dyDescent="0.25">
      <c r="A417" s="70" t="s">
        <v>2212</v>
      </c>
      <c r="B417" s="70" t="s">
        <v>2195</v>
      </c>
      <c r="C417" s="39" t="s">
        <v>1779</v>
      </c>
      <c r="D417" s="70" t="s">
        <v>1074</v>
      </c>
      <c r="E417" s="70" t="s">
        <v>1066</v>
      </c>
      <c r="F417" s="70" t="s">
        <v>1318</v>
      </c>
      <c r="G417" s="39" t="s">
        <v>2298</v>
      </c>
      <c r="H417" s="70" t="s">
        <v>1395</v>
      </c>
    </row>
    <row r="418" spans="1:8" s="70" customFormat="1" x14ac:dyDescent="0.25">
      <c r="A418" s="70" t="s">
        <v>2392</v>
      </c>
      <c r="B418" s="70" t="s">
        <v>2195</v>
      </c>
      <c r="C418" s="39" t="s">
        <v>1775</v>
      </c>
      <c r="D418" s="70" t="s">
        <v>1074</v>
      </c>
      <c r="E418" s="70" t="s">
        <v>1066</v>
      </c>
      <c r="F418" s="70" t="s">
        <v>1318</v>
      </c>
      <c r="G418" s="39" t="s">
        <v>1395</v>
      </c>
    </row>
    <row r="419" spans="1:8" s="70" customFormat="1" x14ac:dyDescent="0.25">
      <c r="A419" s="70" t="s">
        <v>2393</v>
      </c>
      <c r="B419" s="70" t="s">
        <v>2195</v>
      </c>
      <c r="C419" s="39" t="s">
        <v>2408</v>
      </c>
      <c r="D419" s="70" t="s">
        <v>1074</v>
      </c>
      <c r="E419" s="70" t="s">
        <v>1066</v>
      </c>
      <c r="F419" s="70" t="s">
        <v>1318</v>
      </c>
      <c r="G419" s="39" t="s">
        <v>2295</v>
      </c>
      <c r="H419" s="70" t="s">
        <v>1395</v>
      </c>
    </row>
    <row r="420" spans="1:8" x14ac:dyDescent="0.25">
      <c r="A420" t="s">
        <v>2238</v>
      </c>
      <c r="B420" t="s">
        <v>2195</v>
      </c>
      <c r="C420" s="39" t="s">
        <v>1775</v>
      </c>
      <c r="D420" t="s">
        <v>1078</v>
      </c>
      <c r="E420" t="s">
        <v>2217</v>
      </c>
      <c r="F420" s="39" t="s">
        <v>1268</v>
      </c>
    </row>
    <row r="421" spans="1:8" x14ac:dyDescent="0.25">
      <c r="A421" t="s">
        <v>2239</v>
      </c>
      <c r="B421" t="s">
        <v>2195</v>
      </c>
      <c r="C421" s="39" t="s">
        <v>1782</v>
      </c>
      <c r="D421" t="s">
        <v>1078</v>
      </c>
      <c r="E421" t="s">
        <v>2217</v>
      </c>
      <c r="F421" s="39" t="s">
        <v>2220</v>
      </c>
    </row>
    <row r="422" spans="1:8" x14ac:dyDescent="0.25">
      <c r="A422" t="s">
        <v>2240</v>
      </c>
      <c r="B422" t="s">
        <v>2195</v>
      </c>
      <c r="C422" s="39" t="s">
        <v>1783</v>
      </c>
      <c r="D422" t="s">
        <v>1078</v>
      </c>
      <c r="E422" t="s">
        <v>2217</v>
      </c>
      <c r="F422" s="39" t="s">
        <v>2225</v>
      </c>
    </row>
    <row r="423" spans="1:8" x14ac:dyDescent="0.25">
      <c r="A423" t="s">
        <v>2218</v>
      </c>
      <c r="B423" t="s">
        <v>2195</v>
      </c>
      <c r="C423" s="39" t="s">
        <v>1811</v>
      </c>
      <c r="D423" t="s">
        <v>1078</v>
      </c>
      <c r="E423" t="s">
        <v>2217</v>
      </c>
      <c r="F423" s="39" t="s">
        <v>2230</v>
      </c>
    </row>
    <row r="424" spans="1:8" x14ac:dyDescent="0.25">
      <c r="A424" t="s">
        <v>2241</v>
      </c>
      <c r="B424" t="s">
        <v>2195</v>
      </c>
      <c r="C424" s="39" t="s">
        <v>1778</v>
      </c>
      <c r="D424" t="s">
        <v>1078</v>
      </c>
      <c r="E424" t="s">
        <v>2217</v>
      </c>
      <c r="F424" s="39" t="s">
        <v>2236</v>
      </c>
    </row>
    <row r="425" spans="1:8" x14ac:dyDescent="0.25">
      <c r="A425" t="s">
        <v>2252</v>
      </c>
      <c r="B425" t="s">
        <v>2195</v>
      </c>
      <c r="C425" t="s">
        <v>1808</v>
      </c>
      <c r="D425" t="s">
        <v>1078</v>
      </c>
      <c r="E425" t="s">
        <v>2217</v>
      </c>
      <c r="F425" s="39" t="s">
        <v>1345</v>
      </c>
    </row>
    <row r="426" spans="1:8" x14ac:dyDescent="0.25">
      <c r="A426" t="s">
        <v>2253</v>
      </c>
      <c r="B426" t="s">
        <v>2195</v>
      </c>
      <c r="C426" t="s">
        <v>1796</v>
      </c>
      <c r="D426" t="s">
        <v>1078</v>
      </c>
      <c r="E426" t="s">
        <v>2217</v>
      </c>
      <c r="F426" s="39" t="s">
        <v>2233</v>
      </c>
    </row>
    <row r="427" spans="1:8" x14ac:dyDescent="0.25">
      <c r="A427" t="s">
        <v>2242</v>
      </c>
      <c r="B427" t="s">
        <v>2195</v>
      </c>
      <c r="C427" t="s">
        <v>1775</v>
      </c>
      <c r="D427" t="s">
        <v>1078</v>
      </c>
      <c r="E427" t="s">
        <v>2214</v>
      </c>
      <c r="F427" s="39" t="s">
        <v>1268</v>
      </c>
    </row>
    <row r="428" spans="1:8" x14ac:dyDescent="0.25">
      <c r="A428" t="s">
        <v>2243</v>
      </c>
      <c r="B428" t="s">
        <v>2195</v>
      </c>
      <c r="C428" t="s">
        <v>1782</v>
      </c>
      <c r="D428" t="s">
        <v>1078</v>
      </c>
      <c r="E428" t="s">
        <v>2214</v>
      </c>
      <c r="F428" s="39" t="s">
        <v>2220</v>
      </c>
    </row>
    <row r="429" spans="1:8" x14ac:dyDescent="0.25">
      <c r="A429" t="s">
        <v>2244</v>
      </c>
      <c r="B429" t="s">
        <v>2195</v>
      </c>
      <c r="C429" t="s">
        <v>1783</v>
      </c>
      <c r="D429" t="s">
        <v>1078</v>
      </c>
      <c r="E429" t="s">
        <v>2214</v>
      </c>
      <c r="F429" s="39" t="s">
        <v>2225</v>
      </c>
    </row>
    <row r="430" spans="1:8" x14ac:dyDescent="0.25">
      <c r="A430" t="s">
        <v>2245</v>
      </c>
      <c r="B430" t="s">
        <v>2195</v>
      </c>
      <c r="C430" t="s">
        <v>1784</v>
      </c>
      <c r="D430" t="s">
        <v>1078</v>
      </c>
      <c r="E430" t="s">
        <v>2214</v>
      </c>
      <c r="F430" s="39" t="s">
        <v>2231</v>
      </c>
    </row>
    <row r="431" spans="1:8" x14ac:dyDescent="0.25">
      <c r="A431" t="s">
        <v>2246</v>
      </c>
      <c r="B431" t="s">
        <v>2195</v>
      </c>
      <c r="C431" t="s">
        <v>1787</v>
      </c>
      <c r="D431" t="s">
        <v>1078</v>
      </c>
      <c r="E431" t="s">
        <v>2214</v>
      </c>
      <c r="F431" s="39" t="s">
        <v>2232</v>
      </c>
    </row>
    <row r="432" spans="1:8" x14ac:dyDescent="0.25">
      <c r="A432" t="s">
        <v>2247</v>
      </c>
      <c r="B432" t="s">
        <v>2195</v>
      </c>
      <c r="C432" t="s">
        <v>1778</v>
      </c>
      <c r="D432" t="s">
        <v>1078</v>
      </c>
      <c r="E432" t="s">
        <v>2214</v>
      </c>
      <c r="F432" s="39" t="s">
        <v>2237</v>
      </c>
    </row>
    <row r="433" spans="1:9" x14ac:dyDescent="0.25">
      <c r="A433" t="s">
        <v>2254</v>
      </c>
      <c r="B433" t="s">
        <v>2195</v>
      </c>
      <c r="C433" t="s">
        <v>1808</v>
      </c>
      <c r="D433" t="s">
        <v>1078</v>
      </c>
      <c r="E433" t="s">
        <v>2214</v>
      </c>
      <c r="F433" s="39" t="s">
        <v>1345</v>
      </c>
    </row>
    <row r="434" spans="1:9" x14ac:dyDescent="0.25">
      <c r="A434" t="s">
        <v>2255</v>
      </c>
      <c r="B434" t="s">
        <v>2195</v>
      </c>
      <c r="C434" t="s">
        <v>1796</v>
      </c>
      <c r="D434" t="s">
        <v>1078</v>
      </c>
      <c r="E434" t="s">
        <v>2214</v>
      </c>
      <c r="F434" s="39" t="s">
        <v>2233</v>
      </c>
    </row>
    <row r="435" spans="1:9" x14ac:dyDescent="0.25">
      <c r="A435" s="70" t="s">
        <v>3249</v>
      </c>
      <c r="B435" s="70" t="s">
        <v>3250</v>
      </c>
      <c r="C435" s="70"/>
      <c r="D435" s="70" t="s">
        <v>1088</v>
      </c>
      <c r="E435" s="70"/>
      <c r="F435" s="70" t="s">
        <v>3251</v>
      </c>
      <c r="G435" s="70" t="s">
        <v>3252</v>
      </c>
      <c r="H435" s="70" t="s">
        <v>3251</v>
      </c>
      <c r="I435" s="70"/>
    </row>
    <row r="436" spans="1:9" x14ac:dyDescent="0.25">
      <c r="A436" s="70" t="s">
        <v>3253</v>
      </c>
      <c r="B436" s="70" t="s">
        <v>3250</v>
      </c>
      <c r="C436" s="70"/>
      <c r="D436" s="70" t="s">
        <v>1074</v>
      </c>
      <c r="E436" s="70"/>
      <c r="F436" s="70" t="s">
        <v>3254</v>
      </c>
      <c r="G436" s="70" t="s">
        <v>3255</v>
      </c>
      <c r="H436" s="70" t="s">
        <v>3252</v>
      </c>
      <c r="I436" s="70" t="s">
        <v>3251</v>
      </c>
    </row>
    <row r="437" spans="1:9" x14ac:dyDescent="0.25">
      <c r="A437" s="70" t="s">
        <v>3256</v>
      </c>
      <c r="B437" s="70" t="s">
        <v>3250</v>
      </c>
      <c r="C437" s="70"/>
      <c r="D437" s="70" t="s">
        <v>1074</v>
      </c>
      <c r="E437" s="70"/>
      <c r="F437" s="70" t="s">
        <v>3254</v>
      </c>
      <c r="G437" s="70" t="s">
        <v>3257</v>
      </c>
      <c r="H437" s="70" t="s">
        <v>3252</v>
      </c>
      <c r="I437" s="70" t="s">
        <v>3251</v>
      </c>
    </row>
    <row r="438" spans="1:9" x14ac:dyDescent="0.25">
      <c r="A438" s="70" t="s">
        <v>3258</v>
      </c>
      <c r="B438" s="70" t="s">
        <v>3250</v>
      </c>
      <c r="C438" s="70"/>
      <c r="D438" s="70" t="s">
        <v>1074</v>
      </c>
      <c r="E438" s="70"/>
      <c r="F438" s="70" t="s">
        <v>3254</v>
      </c>
      <c r="G438" s="70" t="s">
        <v>3259</v>
      </c>
      <c r="H438" s="70" t="s">
        <v>3252</v>
      </c>
      <c r="I438" s="70" t="s">
        <v>3251</v>
      </c>
    </row>
    <row r="439" spans="1:9" x14ac:dyDescent="0.25">
      <c r="A439" s="70" t="s">
        <v>3260</v>
      </c>
      <c r="B439" s="70" t="s">
        <v>3250</v>
      </c>
      <c r="C439" s="70"/>
      <c r="D439" s="70" t="s">
        <v>1074</v>
      </c>
      <c r="E439" s="70"/>
      <c r="F439" s="70" t="s">
        <v>3254</v>
      </c>
      <c r="G439" s="70" t="s">
        <v>3261</v>
      </c>
      <c r="H439" s="70" t="s">
        <v>3252</v>
      </c>
      <c r="I439" s="70" t="s">
        <v>3251</v>
      </c>
    </row>
    <row r="440" spans="1:9" x14ac:dyDescent="0.25">
      <c r="A440" s="70" t="s">
        <v>3262</v>
      </c>
      <c r="B440" s="70" t="s">
        <v>3250</v>
      </c>
      <c r="C440" s="70"/>
      <c r="D440" s="70" t="s">
        <v>1074</v>
      </c>
      <c r="E440" s="70"/>
      <c r="F440" s="70" t="s">
        <v>3254</v>
      </c>
      <c r="G440" s="70"/>
      <c r="H440" s="70"/>
      <c r="I440" s="70"/>
    </row>
    <row r="441" spans="1:9" x14ac:dyDescent="0.25">
      <c r="A441" s="70" t="s">
        <v>3263</v>
      </c>
      <c r="B441" s="70" t="s">
        <v>3250</v>
      </c>
      <c r="C441" s="70"/>
      <c r="D441" s="70" t="s">
        <v>1074</v>
      </c>
      <c r="E441" s="70"/>
      <c r="F441" s="70" t="s">
        <v>3264</v>
      </c>
      <c r="G441" s="70" t="s">
        <v>3265</v>
      </c>
      <c r="H441" s="70" t="s">
        <v>3252</v>
      </c>
      <c r="I441" s="70" t="s">
        <v>3251</v>
      </c>
    </row>
    <row r="442" spans="1:9" x14ac:dyDescent="0.25">
      <c r="A442" s="70" t="s">
        <v>3266</v>
      </c>
      <c r="B442" s="70" t="s">
        <v>3250</v>
      </c>
      <c r="C442" s="70"/>
      <c r="D442" s="70" t="s">
        <v>1074</v>
      </c>
      <c r="E442" s="70"/>
      <c r="F442" s="70" t="s">
        <v>3264</v>
      </c>
      <c r="G442" s="70" t="s">
        <v>3267</v>
      </c>
      <c r="H442" s="70" t="s">
        <v>3252</v>
      </c>
      <c r="I442" s="70" t="s">
        <v>3251</v>
      </c>
    </row>
    <row r="443" spans="1:9" x14ac:dyDescent="0.25">
      <c r="A443" s="70" t="s">
        <v>3268</v>
      </c>
      <c r="B443" s="70" t="s">
        <v>3250</v>
      </c>
      <c r="C443" s="70"/>
      <c r="D443" s="70" t="s">
        <v>1074</v>
      </c>
      <c r="E443" s="70"/>
      <c r="F443" s="70" t="s">
        <v>3264</v>
      </c>
      <c r="G443" s="70" t="s">
        <v>3269</v>
      </c>
      <c r="H443" s="70" t="s">
        <v>3252</v>
      </c>
      <c r="I443" s="70" t="s">
        <v>3251</v>
      </c>
    </row>
    <row r="444" spans="1:9" x14ac:dyDescent="0.25">
      <c r="A444" s="70" t="s">
        <v>3270</v>
      </c>
      <c r="B444" s="70" t="s">
        <v>3250</v>
      </c>
      <c r="C444" s="70"/>
      <c r="D444" s="70" t="s">
        <v>1074</v>
      </c>
      <c r="E444" s="70"/>
      <c r="F444" s="70" t="s">
        <v>3264</v>
      </c>
      <c r="G444" s="70" t="s">
        <v>3271</v>
      </c>
      <c r="H444" s="70" t="s">
        <v>3252</v>
      </c>
      <c r="I444" s="70" t="s">
        <v>3251</v>
      </c>
    </row>
    <row r="445" spans="1:9" x14ac:dyDescent="0.25">
      <c r="A445" s="70" t="s">
        <v>3272</v>
      </c>
      <c r="B445" s="70" t="s">
        <v>3250</v>
      </c>
      <c r="C445" s="70"/>
      <c r="D445" s="70" t="s">
        <v>1074</v>
      </c>
      <c r="E445" s="70"/>
      <c r="F445" s="70" t="s">
        <v>3264</v>
      </c>
      <c r="G445" s="70" t="s">
        <v>3273</v>
      </c>
      <c r="H445" s="70" t="s">
        <v>3252</v>
      </c>
      <c r="I445" s="70" t="s">
        <v>3251</v>
      </c>
    </row>
    <row r="446" spans="1:9" x14ac:dyDescent="0.25">
      <c r="A446" s="70" t="s">
        <v>3274</v>
      </c>
      <c r="B446" s="70" t="s">
        <v>3250</v>
      </c>
      <c r="C446" s="70"/>
      <c r="D446" s="70" t="s">
        <v>1074</v>
      </c>
      <c r="E446" s="70"/>
      <c r="F446" s="70" t="s">
        <v>3264</v>
      </c>
      <c r="G446" s="70" t="s">
        <v>3275</v>
      </c>
      <c r="H446" s="70" t="s">
        <v>3252</v>
      </c>
      <c r="I446" s="70" t="s">
        <v>3251</v>
      </c>
    </row>
    <row r="447" spans="1:9" x14ac:dyDescent="0.25">
      <c r="A447" s="70" t="s">
        <v>3276</v>
      </c>
      <c r="B447" s="70" t="s">
        <v>3250</v>
      </c>
      <c r="C447" s="70"/>
      <c r="D447" s="70" t="s">
        <v>1074</v>
      </c>
      <c r="E447" s="70"/>
      <c r="F447" s="70" t="s">
        <v>3277</v>
      </c>
      <c r="G447" s="70" t="s">
        <v>3278</v>
      </c>
      <c r="H447" s="70"/>
      <c r="I447" s="70"/>
    </row>
    <row r="448" spans="1:9" x14ac:dyDescent="0.25">
      <c r="A448" s="70" t="s">
        <v>3279</v>
      </c>
      <c r="B448" s="70" t="s">
        <v>3250</v>
      </c>
      <c r="C448" s="70"/>
      <c r="D448" s="70" t="s">
        <v>1074</v>
      </c>
      <c r="E448" s="70"/>
      <c r="F448" s="70" t="s">
        <v>3277</v>
      </c>
      <c r="G448" s="70" t="s">
        <v>3280</v>
      </c>
      <c r="H448" s="70"/>
      <c r="I448" s="70"/>
    </row>
    <row r="449" spans="1:9" x14ac:dyDescent="0.25">
      <c r="A449" s="70" t="s">
        <v>3281</v>
      </c>
      <c r="B449" s="70" t="s">
        <v>3250</v>
      </c>
      <c r="C449" s="70"/>
      <c r="D449" s="70" t="s">
        <v>1074</v>
      </c>
      <c r="E449" s="70"/>
      <c r="F449" s="70" t="s">
        <v>3277</v>
      </c>
      <c r="G449" s="70" t="s">
        <v>3282</v>
      </c>
      <c r="H449" s="70" t="s">
        <v>3252</v>
      </c>
      <c r="I449" s="70" t="s">
        <v>3251</v>
      </c>
    </row>
    <row r="450" spans="1:9" x14ac:dyDescent="0.25">
      <c r="A450" s="70" t="s">
        <v>3283</v>
      </c>
      <c r="B450" s="70" t="s">
        <v>3250</v>
      </c>
      <c r="C450" s="70"/>
      <c r="D450" s="70" t="s">
        <v>1074</v>
      </c>
      <c r="E450" s="70"/>
      <c r="F450" s="70" t="s">
        <v>3277</v>
      </c>
      <c r="G450" s="70" t="s">
        <v>3284</v>
      </c>
      <c r="H450" s="70" t="s">
        <v>3252</v>
      </c>
      <c r="I450" s="70" t="s">
        <v>3251</v>
      </c>
    </row>
    <row r="451" spans="1:9" x14ac:dyDescent="0.25">
      <c r="A451" s="70" t="s">
        <v>3285</v>
      </c>
      <c r="B451" s="70" t="s">
        <v>3250</v>
      </c>
      <c r="C451" s="70"/>
      <c r="D451" s="70" t="s">
        <v>1074</v>
      </c>
      <c r="E451" s="70"/>
      <c r="F451" s="70" t="s">
        <v>3277</v>
      </c>
      <c r="G451" s="70" t="s">
        <v>3286</v>
      </c>
      <c r="H451" s="70" t="s">
        <v>3252</v>
      </c>
      <c r="I451" s="70" t="s">
        <v>3251</v>
      </c>
    </row>
    <row r="452" spans="1:9" x14ac:dyDescent="0.25">
      <c r="A452" s="70" t="s">
        <v>3287</v>
      </c>
      <c r="B452" s="70" t="s">
        <v>3250</v>
      </c>
      <c r="C452" s="70"/>
      <c r="D452" s="70" t="s">
        <v>1074</v>
      </c>
      <c r="E452" s="70"/>
      <c r="F452" s="70" t="s">
        <v>3277</v>
      </c>
      <c r="G452" s="70" t="s">
        <v>3288</v>
      </c>
      <c r="H452" s="70" t="s">
        <v>3252</v>
      </c>
      <c r="I452" s="70" t="s">
        <v>3251</v>
      </c>
    </row>
    <row r="453" spans="1:9" x14ac:dyDescent="0.25">
      <c r="A453" s="70" t="s">
        <v>3289</v>
      </c>
      <c r="B453" s="70" t="s">
        <v>3250</v>
      </c>
      <c r="C453" s="70"/>
      <c r="D453" s="70" t="s">
        <v>1074</v>
      </c>
      <c r="E453" s="70"/>
      <c r="F453" s="70" t="s">
        <v>3290</v>
      </c>
      <c r="G453" s="70" t="s">
        <v>3291</v>
      </c>
      <c r="H453" s="70"/>
      <c r="I453" s="70"/>
    </row>
    <row r="454" spans="1:9" x14ac:dyDescent="0.25">
      <c r="A454" s="70" t="s">
        <v>3292</v>
      </c>
      <c r="B454" s="70" t="s">
        <v>3250</v>
      </c>
      <c r="C454" s="70"/>
      <c r="D454" s="70" t="s">
        <v>1074</v>
      </c>
      <c r="E454" s="70"/>
      <c r="F454" s="70" t="s">
        <v>3290</v>
      </c>
      <c r="G454" s="70" t="s">
        <v>3293</v>
      </c>
      <c r="H454" s="70"/>
      <c r="I454" s="70"/>
    </row>
    <row r="455" spans="1:9" x14ac:dyDescent="0.25">
      <c r="A455" s="70" t="s">
        <v>3294</v>
      </c>
      <c r="B455" s="70" t="s">
        <v>3250</v>
      </c>
      <c r="C455" s="70"/>
      <c r="D455" s="70" t="s">
        <v>1074</v>
      </c>
      <c r="E455" s="70"/>
      <c r="F455" s="70" t="s">
        <v>3290</v>
      </c>
      <c r="G455" s="70" t="s">
        <v>3295</v>
      </c>
      <c r="H455" s="70"/>
      <c r="I455" s="70"/>
    </row>
    <row r="456" spans="1:9" x14ac:dyDescent="0.25">
      <c r="A456" s="70" t="s">
        <v>3296</v>
      </c>
      <c r="B456" s="70" t="s">
        <v>3250</v>
      </c>
      <c r="C456" s="70"/>
      <c r="D456" s="70" t="s">
        <v>1074</v>
      </c>
      <c r="E456" s="70"/>
      <c r="F456" s="70" t="s">
        <v>3297</v>
      </c>
      <c r="G456" s="70" t="s">
        <v>3298</v>
      </c>
      <c r="H456" s="70" t="s">
        <v>3252</v>
      </c>
      <c r="I456" s="70" t="s">
        <v>3299</v>
      </c>
    </row>
    <row r="457" spans="1:9" x14ac:dyDescent="0.25">
      <c r="A457" s="70" t="s">
        <v>3300</v>
      </c>
      <c r="B457" s="70" t="s">
        <v>3250</v>
      </c>
      <c r="C457" s="70"/>
      <c r="D457" s="70" t="s">
        <v>1074</v>
      </c>
      <c r="E457" s="70"/>
      <c r="F457" s="70" t="s">
        <v>3297</v>
      </c>
      <c r="G457" s="70" t="s">
        <v>3301</v>
      </c>
      <c r="H457" s="70" t="s">
        <v>3252</v>
      </c>
      <c r="I457" s="70" t="s">
        <v>3299</v>
      </c>
    </row>
    <row r="458" spans="1:9" x14ac:dyDescent="0.25">
      <c r="A458" s="70" t="s">
        <v>3302</v>
      </c>
      <c r="B458" s="70" t="s">
        <v>3250</v>
      </c>
      <c r="C458" s="70"/>
      <c r="D458" s="70" t="s">
        <v>1074</v>
      </c>
      <c r="E458" s="70"/>
      <c r="F458" s="70" t="s">
        <v>3297</v>
      </c>
      <c r="G458" s="70" t="s">
        <v>3303</v>
      </c>
      <c r="H458" s="70" t="s">
        <v>3252</v>
      </c>
      <c r="I458" s="70" t="s">
        <v>3299</v>
      </c>
    </row>
    <row r="459" spans="1:9" x14ac:dyDescent="0.25">
      <c r="A459" s="70" t="s">
        <v>3304</v>
      </c>
      <c r="B459" s="70" t="s">
        <v>3250</v>
      </c>
      <c r="C459" s="70"/>
      <c r="D459" s="70" t="s">
        <v>1074</v>
      </c>
      <c r="E459" s="70"/>
      <c r="F459" s="70" t="s">
        <v>3297</v>
      </c>
      <c r="G459" s="70" t="s">
        <v>3305</v>
      </c>
      <c r="H459" s="70" t="s">
        <v>3252</v>
      </c>
      <c r="I459" s="70" t="s">
        <v>3299</v>
      </c>
    </row>
    <row r="460" spans="1:9" x14ac:dyDescent="0.25">
      <c r="A460" s="70" t="s">
        <v>3306</v>
      </c>
      <c r="B460" s="70" t="s">
        <v>3250</v>
      </c>
      <c r="C460" s="70"/>
      <c r="D460" s="70" t="s">
        <v>1076</v>
      </c>
      <c r="E460" s="70"/>
      <c r="F460" s="70" t="s">
        <v>3290</v>
      </c>
      <c r="G460" s="70" t="s">
        <v>3307</v>
      </c>
      <c r="H460" s="70"/>
      <c r="I460" s="70"/>
    </row>
    <row r="461" spans="1:9" x14ac:dyDescent="0.25">
      <c r="A461" s="70" t="s">
        <v>3308</v>
      </c>
      <c r="B461" s="70" t="s">
        <v>3250</v>
      </c>
      <c r="C461" s="70"/>
      <c r="D461" s="70" t="s">
        <v>1076</v>
      </c>
      <c r="E461" s="70"/>
      <c r="F461" s="70" t="s">
        <v>3290</v>
      </c>
      <c r="G461" s="70" t="s">
        <v>3309</v>
      </c>
      <c r="H461" s="70"/>
      <c r="I461" s="70"/>
    </row>
    <row r="462" spans="1:9" x14ac:dyDescent="0.25">
      <c r="A462" s="70" t="s">
        <v>3310</v>
      </c>
      <c r="B462" s="70" t="s">
        <v>3250</v>
      </c>
      <c r="C462" s="70"/>
      <c r="D462" s="70" t="s">
        <v>1076</v>
      </c>
      <c r="E462" s="70"/>
      <c r="F462" s="70" t="s">
        <v>3290</v>
      </c>
      <c r="G462" s="70" t="s">
        <v>3311</v>
      </c>
      <c r="H462" s="70"/>
      <c r="I462" s="70"/>
    </row>
    <row r="463" spans="1:9" x14ac:dyDescent="0.25">
      <c r="A463" s="70" t="s">
        <v>3312</v>
      </c>
      <c r="B463" s="70" t="s">
        <v>3250</v>
      </c>
      <c r="C463" s="70"/>
      <c r="D463" s="70" t="s">
        <v>1076</v>
      </c>
      <c r="E463" s="70"/>
      <c r="F463" s="70" t="s">
        <v>3290</v>
      </c>
      <c r="G463" s="70" t="s">
        <v>3313</v>
      </c>
      <c r="H463" s="70"/>
      <c r="I463" s="70"/>
    </row>
    <row r="464" spans="1:9" x14ac:dyDescent="0.25">
      <c r="A464" s="70" t="s">
        <v>3314</v>
      </c>
      <c r="B464" s="70" t="s">
        <v>3250</v>
      </c>
      <c r="C464" s="70"/>
      <c r="D464" s="70" t="s">
        <v>1076</v>
      </c>
      <c r="E464" s="70"/>
      <c r="F464" s="70" t="s">
        <v>3290</v>
      </c>
      <c r="G464" s="70" t="s">
        <v>3315</v>
      </c>
      <c r="H464" s="70"/>
      <c r="I464" s="70"/>
    </row>
    <row r="465" spans="1:9" x14ac:dyDescent="0.25">
      <c r="A465" s="70" t="s">
        <v>3316</v>
      </c>
      <c r="B465" s="70" t="s">
        <v>3250</v>
      </c>
      <c r="C465" s="70"/>
      <c r="D465" s="70" t="s">
        <v>1076</v>
      </c>
      <c r="E465" s="70"/>
      <c r="F465" s="70" t="s">
        <v>3290</v>
      </c>
      <c r="G465" s="70" t="s">
        <v>3317</v>
      </c>
      <c r="H465" s="70"/>
      <c r="I465" s="70"/>
    </row>
    <row r="466" spans="1:9" x14ac:dyDescent="0.25">
      <c r="A466" s="70" t="s">
        <v>3318</v>
      </c>
      <c r="B466" s="70" t="s">
        <v>3250</v>
      </c>
      <c r="C466" s="70"/>
      <c r="D466" s="70" t="s">
        <v>1076</v>
      </c>
      <c r="E466" s="70"/>
      <c r="F466" s="70" t="s">
        <v>3290</v>
      </c>
      <c r="G466" s="70" t="s">
        <v>3319</v>
      </c>
      <c r="H466" s="70"/>
      <c r="I466" s="70"/>
    </row>
    <row r="467" spans="1:9" x14ac:dyDescent="0.25">
      <c r="A467" s="70" t="s">
        <v>3320</v>
      </c>
      <c r="B467" s="70" t="s">
        <v>3250</v>
      </c>
      <c r="C467" s="70"/>
      <c r="D467" s="70" t="s">
        <v>1076</v>
      </c>
      <c r="E467" s="70"/>
      <c r="F467" s="70" t="s">
        <v>3290</v>
      </c>
      <c r="G467" s="70" t="s">
        <v>3321</v>
      </c>
      <c r="H467" s="70"/>
      <c r="I467" s="70"/>
    </row>
    <row r="468" spans="1:9" x14ac:dyDescent="0.25">
      <c r="A468" s="70" t="s">
        <v>3322</v>
      </c>
      <c r="B468" s="70" t="s">
        <v>3250</v>
      </c>
      <c r="C468" s="70"/>
      <c r="D468" s="70" t="s">
        <v>1076</v>
      </c>
      <c r="E468" s="70"/>
      <c r="F468" s="70" t="s">
        <v>3290</v>
      </c>
      <c r="G468" s="70"/>
      <c r="H468" s="70"/>
      <c r="I468" s="70"/>
    </row>
    <row r="469" spans="1:9" x14ac:dyDescent="0.25">
      <c r="A469" s="70" t="s">
        <v>3323</v>
      </c>
      <c r="B469" s="70" t="s">
        <v>3250</v>
      </c>
      <c r="C469" s="70"/>
      <c r="D469" s="70" t="s">
        <v>1076</v>
      </c>
      <c r="E469" s="70"/>
      <c r="F469" s="70" t="s">
        <v>3290</v>
      </c>
      <c r="G469" s="70" t="s">
        <v>3307</v>
      </c>
      <c r="H469" s="70"/>
      <c r="I469" s="70"/>
    </row>
    <row r="470" spans="1:9" x14ac:dyDescent="0.25">
      <c r="A470" s="70" t="s">
        <v>3324</v>
      </c>
      <c r="B470" s="70" t="s">
        <v>3250</v>
      </c>
      <c r="C470" s="70"/>
      <c r="D470" s="70" t="s">
        <v>1076</v>
      </c>
      <c r="E470" s="70"/>
      <c r="F470" s="70" t="s">
        <v>3290</v>
      </c>
      <c r="G470" s="70" t="s">
        <v>3309</v>
      </c>
      <c r="H470" s="70"/>
      <c r="I470" s="70"/>
    </row>
    <row r="471" spans="1:9" x14ac:dyDescent="0.25">
      <c r="A471" s="70" t="s">
        <v>3325</v>
      </c>
      <c r="B471" s="70" t="s">
        <v>3250</v>
      </c>
      <c r="C471" s="70"/>
      <c r="D471" s="70" t="s">
        <v>1076</v>
      </c>
      <c r="E471" s="70"/>
      <c r="F471" s="70" t="s">
        <v>3290</v>
      </c>
      <c r="G471" s="70" t="s">
        <v>3311</v>
      </c>
      <c r="H471" s="70"/>
      <c r="I471" s="70"/>
    </row>
    <row r="472" spans="1:9" x14ac:dyDescent="0.25">
      <c r="A472" s="70" t="s">
        <v>3326</v>
      </c>
      <c r="B472" s="70" t="s">
        <v>3250</v>
      </c>
      <c r="C472" s="70"/>
      <c r="D472" s="70" t="s">
        <v>1076</v>
      </c>
      <c r="E472" s="70"/>
      <c r="F472" s="70" t="s">
        <v>3290</v>
      </c>
      <c r="G472" s="70" t="s">
        <v>3313</v>
      </c>
      <c r="H472" s="70"/>
      <c r="I472" s="70"/>
    </row>
    <row r="473" spans="1:9" x14ac:dyDescent="0.25">
      <c r="A473" s="70" t="s">
        <v>3327</v>
      </c>
      <c r="B473" s="70" t="s">
        <v>3250</v>
      </c>
      <c r="C473" s="70"/>
      <c r="D473" s="70" t="s">
        <v>1076</v>
      </c>
      <c r="E473" s="70"/>
      <c r="F473" s="70" t="s">
        <v>3290</v>
      </c>
      <c r="G473" s="70" t="s">
        <v>3315</v>
      </c>
      <c r="H473" s="70"/>
      <c r="I473" s="70"/>
    </row>
    <row r="474" spans="1:9" x14ac:dyDescent="0.25">
      <c r="A474" s="70" t="s">
        <v>3328</v>
      </c>
      <c r="B474" s="70" t="s">
        <v>3250</v>
      </c>
      <c r="C474" s="70"/>
      <c r="D474" s="70" t="s">
        <v>1076</v>
      </c>
      <c r="E474" s="70"/>
      <c r="F474" s="70" t="s">
        <v>3290</v>
      </c>
      <c r="G474" s="70" t="s">
        <v>3317</v>
      </c>
      <c r="H474" s="70"/>
      <c r="I474" s="70"/>
    </row>
    <row r="475" spans="1:9" x14ac:dyDescent="0.25">
      <c r="A475" s="70" t="s">
        <v>3329</v>
      </c>
      <c r="B475" s="70" t="s">
        <v>3250</v>
      </c>
      <c r="C475" s="70"/>
      <c r="D475" s="70" t="s">
        <v>1076</v>
      </c>
      <c r="E475" s="70"/>
      <c r="F475" s="70" t="s">
        <v>3290</v>
      </c>
      <c r="G475" s="70" t="s">
        <v>3319</v>
      </c>
      <c r="H475" s="70"/>
      <c r="I475" s="70"/>
    </row>
    <row r="476" spans="1:9" x14ac:dyDescent="0.25">
      <c r="A476" s="70" t="s">
        <v>3330</v>
      </c>
      <c r="B476" s="70" t="s">
        <v>3250</v>
      </c>
      <c r="C476" s="70"/>
      <c r="D476" s="70" t="s">
        <v>1076</v>
      </c>
      <c r="E476" s="70"/>
      <c r="F476" s="70" t="s">
        <v>3290</v>
      </c>
      <c r="G476" s="70" t="s">
        <v>3321</v>
      </c>
      <c r="H476" s="70"/>
      <c r="I476" s="70"/>
    </row>
    <row r="477" spans="1:9" x14ac:dyDescent="0.25">
      <c r="A477" s="70" t="s">
        <v>3331</v>
      </c>
      <c r="B477" s="70" t="s">
        <v>3250</v>
      </c>
      <c r="C477" s="70"/>
      <c r="D477" s="70" t="s">
        <v>1076</v>
      </c>
      <c r="E477" s="70"/>
      <c r="F477" s="70" t="s">
        <v>3290</v>
      </c>
      <c r="G477" s="70"/>
      <c r="H477" s="70"/>
      <c r="I477" s="70"/>
    </row>
    <row r="478" spans="1:9" x14ac:dyDescent="0.25">
      <c r="A478" s="70" t="s">
        <v>3332</v>
      </c>
      <c r="B478" s="70" t="s">
        <v>3250</v>
      </c>
      <c r="C478" s="70"/>
      <c r="D478" s="70" t="s">
        <v>1076</v>
      </c>
      <c r="E478" s="70"/>
      <c r="F478" s="70" t="s">
        <v>3290</v>
      </c>
      <c r="G478" s="70" t="s">
        <v>3307</v>
      </c>
      <c r="H478" s="70"/>
      <c r="I478" s="70"/>
    </row>
    <row r="479" spans="1:9" x14ac:dyDescent="0.25">
      <c r="A479" s="70" t="s">
        <v>3333</v>
      </c>
      <c r="B479" s="70" t="s">
        <v>3250</v>
      </c>
      <c r="C479" s="70"/>
      <c r="D479" s="70" t="s">
        <v>1076</v>
      </c>
      <c r="E479" s="70"/>
      <c r="F479" s="70" t="s">
        <v>3290</v>
      </c>
      <c r="G479" s="70" t="s">
        <v>3309</v>
      </c>
      <c r="H479" s="70"/>
      <c r="I479" s="70"/>
    </row>
    <row r="480" spans="1:9" x14ac:dyDescent="0.25">
      <c r="A480" s="70" t="s">
        <v>3334</v>
      </c>
      <c r="B480" s="70" t="s">
        <v>3250</v>
      </c>
      <c r="C480" s="70"/>
      <c r="D480" s="70" t="s">
        <v>1076</v>
      </c>
      <c r="E480" s="70"/>
      <c r="F480" s="70" t="s">
        <v>3290</v>
      </c>
      <c r="G480" s="70" t="s">
        <v>3311</v>
      </c>
      <c r="H480" s="70"/>
      <c r="I480" s="70"/>
    </row>
    <row r="481" spans="1:9" x14ac:dyDescent="0.25">
      <c r="A481" s="70" t="s">
        <v>3335</v>
      </c>
      <c r="B481" s="70" t="s">
        <v>3250</v>
      </c>
      <c r="C481" s="70"/>
      <c r="D481" s="70" t="s">
        <v>1076</v>
      </c>
      <c r="E481" s="70"/>
      <c r="F481" s="70" t="s">
        <v>3290</v>
      </c>
      <c r="G481" s="70" t="s">
        <v>3313</v>
      </c>
      <c r="H481" s="70"/>
      <c r="I481" s="70"/>
    </row>
    <row r="482" spans="1:9" x14ac:dyDescent="0.25">
      <c r="A482" s="70" t="s">
        <v>3336</v>
      </c>
      <c r="B482" s="70" t="s">
        <v>3250</v>
      </c>
      <c r="C482" s="70"/>
      <c r="D482" s="70" t="s">
        <v>1076</v>
      </c>
      <c r="E482" s="70"/>
      <c r="F482" s="70" t="s">
        <v>3290</v>
      </c>
      <c r="G482" s="70" t="s">
        <v>3315</v>
      </c>
      <c r="H482" s="70"/>
      <c r="I482" s="70"/>
    </row>
    <row r="483" spans="1:9" x14ac:dyDescent="0.25">
      <c r="A483" s="70" t="s">
        <v>3337</v>
      </c>
      <c r="B483" s="70" t="s">
        <v>3250</v>
      </c>
      <c r="C483" s="70"/>
      <c r="D483" s="70" t="s">
        <v>1076</v>
      </c>
      <c r="E483" s="70"/>
      <c r="F483" s="70" t="s">
        <v>3290</v>
      </c>
      <c r="G483" s="70" t="s">
        <v>3317</v>
      </c>
      <c r="H483" s="70"/>
      <c r="I483" s="70"/>
    </row>
    <row r="484" spans="1:9" x14ac:dyDescent="0.25">
      <c r="A484" s="70" t="s">
        <v>3338</v>
      </c>
      <c r="B484" s="70" t="s">
        <v>3250</v>
      </c>
      <c r="C484" s="70"/>
      <c r="D484" s="70" t="s">
        <v>1076</v>
      </c>
      <c r="E484" s="70"/>
      <c r="F484" s="70" t="s">
        <v>3290</v>
      </c>
      <c r="G484" s="70" t="s">
        <v>3319</v>
      </c>
      <c r="H484" s="70"/>
      <c r="I484" s="70"/>
    </row>
    <row r="485" spans="1:9" x14ac:dyDescent="0.25">
      <c r="A485" s="70" t="s">
        <v>3339</v>
      </c>
      <c r="B485" s="70" t="s">
        <v>3250</v>
      </c>
      <c r="C485" s="70"/>
      <c r="D485" s="70" t="s">
        <v>1076</v>
      </c>
      <c r="E485" s="70"/>
      <c r="F485" s="70" t="s">
        <v>3290</v>
      </c>
      <c r="G485" s="70" t="s">
        <v>3321</v>
      </c>
      <c r="H485" s="70"/>
      <c r="I485" s="70"/>
    </row>
    <row r="486" spans="1:9" x14ac:dyDescent="0.25">
      <c r="A486" s="70" t="s">
        <v>3340</v>
      </c>
      <c r="B486" s="70" t="s">
        <v>3250</v>
      </c>
      <c r="C486" s="70"/>
      <c r="D486" s="70" t="s">
        <v>1076</v>
      </c>
      <c r="E486" s="70"/>
      <c r="F486" s="70" t="s">
        <v>3290</v>
      </c>
      <c r="G486" s="70"/>
      <c r="H486" s="70"/>
      <c r="I486" s="70"/>
    </row>
    <row r="487" spans="1:9" x14ac:dyDescent="0.25">
      <c r="A487" s="70" t="s">
        <v>3341</v>
      </c>
      <c r="B487" s="70" t="s">
        <v>3250</v>
      </c>
      <c r="C487" s="70"/>
      <c r="D487" s="70" t="s">
        <v>1076</v>
      </c>
      <c r="E487" s="70"/>
      <c r="F487" s="70" t="s">
        <v>3290</v>
      </c>
      <c r="G487" s="70" t="s">
        <v>3307</v>
      </c>
      <c r="H487" s="70"/>
      <c r="I487" s="70"/>
    </row>
    <row r="488" spans="1:9" x14ac:dyDescent="0.25">
      <c r="A488" s="70" t="s">
        <v>3342</v>
      </c>
      <c r="B488" s="70" t="s">
        <v>3250</v>
      </c>
      <c r="C488" s="70"/>
      <c r="D488" s="70" t="s">
        <v>1076</v>
      </c>
      <c r="E488" s="70"/>
      <c r="F488" s="70" t="s">
        <v>3290</v>
      </c>
      <c r="G488" s="70" t="s">
        <v>3309</v>
      </c>
      <c r="H488" s="70"/>
      <c r="I488" s="70"/>
    </row>
    <row r="489" spans="1:9" x14ac:dyDescent="0.25">
      <c r="A489" s="70" t="s">
        <v>3343</v>
      </c>
      <c r="B489" s="70" t="s">
        <v>3250</v>
      </c>
      <c r="C489" s="70"/>
      <c r="D489" s="70" t="s">
        <v>1076</v>
      </c>
      <c r="E489" s="70"/>
      <c r="F489" s="70" t="s">
        <v>3290</v>
      </c>
      <c r="G489" s="70" t="s">
        <v>3311</v>
      </c>
      <c r="H489" s="70"/>
      <c r="I489" s="70"/>
    </row>
    <row r="490" spans="1:9" x14ac:dyDescent="0.25">
      <c r="A490" s="70" t="s">
        <v>3344</v>
      </c>
      <c r="B490" s="70" t="s">
        <v>3250</v>
      </c>
      <c r="C490" s="70"/>
      <c r="D490" s="70" t="s">
        <v>1076</v>
      </c>
      <c r="E490" s="70"/>
      <c r="F490" s="70" t="s">
        <v>3290</v>
      </c>
      <c r="G490" s="70" t="s">
        <v>3313</v>
      </c>
      <c r="H490" s="70"/>
      <c r="I490" s="70"/>
    </row>
    <row r="491" spans="1:9" x14ac:dyDescent="0.25">
      <c r="A491" s="70" t="s">
        <v>3345</v>
      </c>
      <c r="B491" s="70" t="s">
        <v>3250</v>
      </c>
      <c r="C491" s="70"/>
      <c r="D491" s="70" t="s">
        <v>1076</v>
      </c>
      <c r="E491" s="70"/>
      <c r="F491" s="70" t="s">
        <v>3290</v>
      </c>
      <c r="G491" s="70" t="s">
        <v>3315</v>
      </c>
      <c r="H491" s="70"/>
      <c r="I491" s="70"/>
    </row>
    <row r="492" spans="1:9" x14ac:dyDescent="0.25">
      <c r="A492" s="70" t="s">
        <v>3346</v>
      </c>
      <c r="B492" s="70" t="s">
        <v>3250</v>
      </c>
      <c r="C492" s="70"/>
      <c r="D492" s="70" t="s">
        <v>1076</v>
      </c>
      <c r="E492" s="70"/>
      <c r="F492" s="70" t="s">
        <v>3290</v>
      </c>
      <c r="G492" s="70" t="s">
        <v>3317</v>
      </c>
      <c r="H492" s="70"/>
      <c r="I492" s="70"/>
    </row>
    <row r="493" spans="1:9" x14ac:dyDescent="0.25">
      <c r="A493" s="70" t="s">
        <v>3347</v>
      </c>
      <c r="B493" s="70" t="s">
        <v>3250</v>
      </c>
      <c r="C493" s="70"/>
      <c r="D493" s="70" t="s">
        <v>1076</v>
      </c>
      <c r="E493" s="70"/>
      <c r="F493" s="70" t="s">
        <v>3290</v>
      </c>
      <c r="G493" s="70" t="s">
        <v>3319</v>
      </c>
      <c r="H493" s="70"/>
      <c r="I493" s="70"/>
    </row>
    <row r="494" spans="1:9" x14ac:dyDescent="0.25">
      <c r="A494" s="70" t="s">
        <v>3348</v>
      </c>
      <c r="B494" s="70" t="s">
        <v>3250</v>
      </c>
      <c r="C494" s="70"/>
      <c r="D494" s="70" t="s">
        <v>1076</v>
      </c>
      <c r="E494" s="70"/>
      <c r="F494" s="70" t="s">
        <v>3290</v>
      </c>
      <c r="G494" s="70" t="s">
        <v>3321</v>
      </c>
      <c r="H494" s="70"/>
      <c r="I494" s="70"/>
    </row>
    <row r="495" spans="1:9" x14ac:dyDescent="0.25">
      <c r="A495" s="70" t="s">
        <v>3349</v>
      </c>
      <c r="B495" s="70" t="s">
        <v>3250</v>
      </c>
      <c r="C495" s="70"/>
      <c r="D495" s="70" t="s">
        <v>1076</v>
      </c>
      <c r="E495" s="70"/>
      <c r="F495" s="70" t="s">
        <v>3290</v>
      </c>
      <c r="G495" s="70"/>
      <c r="H495" s="70"/>
      <c r="I495" s="70"/>
    </row>
    <row r="496" spans="1:9" x14ac:dyDescent="0.25">
      <c r="A496" s="70" t="s">
        <v>3350</v>
      </c>
      <c r="B496" s="70" t="s">
        <v>3250</v>
      </c>
      <c r="C496" s="70"/>
      <c r="D496" s="70" t="s">
        <v>1076</v>
      </c>
      <c r="E496" s="70"/>
      <c r="F496" s="70" t="s">
        <v>3290</v>
      </c>
      <c r="G496" s="70" t="s">
        <v>3307</v>
      </c>
      <c r="H496" s="70"/>
      <c r="I496" s="70"/>
    </row>
    <row r="497" spans="1:9" x14ac:dyDescent="0.25">
      <c r="A497" s="70" t="s">
        <v>3351</v>
      </c>
      <c r="B497" s="70" t="s">
        <v>3250</v>
      </c>
      <c r="C497" s="70"/>
      <c r="D497" s="70" t="s">
        <v>1076</v>
      </c>
      <c r="E497" s="70"/>
      <c r="F497" s="70" t="s">
        <v>3290</v>
      </c>
      <c r="G497" s="70" t="s">
        <v>3309</v>
      </c>
      <c r="H497" s="70"/>
      <c r="I497" s="70"/>
    </row>
    <row r="498" spans="1:9" x14ac:dyDescent="0.25">
      <c r="A498" s="70" t="s">
        <v>3352</v>
      </c>
      <c r="B498" s="70" t="s">
        <v>3250</v>
      </c>
      <c r="C498" s="70"/>
      <c r="D498" s="70" t="s">
        <v>1076</v>
      </c>
      <c r="E498" s="70"/>
      <c r="F498" s="70" t="s">
        <v>3290</v>
      </c>
      <c r="G498" s="70" t="s">
        <v>3311</v>
      </c>
      <c r="H498" s="70"/>
      <c r="I498" s="70"/>
    </row>
    <row r="499" spans="1:9" x14ac:dyDescent="0.25">
      <c r="A499" s="70" t="s">
        <v>3353</v>
      </c>
      <c r="B499" s="70" t="s">
        <v>3250</v>
      </c>
      <c r="C499" s="70"/>
      <c r="D499" s="70" t="s">
        <v>1076</v>
      </c>
      <c r="E499" s="70"/>
      <c r="F499" s="70" t="s">
        <v>3290</v>
      </c>
      <c r="G499" s="70" t="s">
        <v>3313</v>
      </c>
      <c r="H499" s="70"/>
      <c r="I499" s="70"/>
    </row>
    <row r="500" spans="1:9" x14ac:dyDescent="0.25">
      <c r="A500" s="70" t="s">
        <v>3354</v>
      </c>
      <c r="B500" s="70" t="s">
        <v>3250</v>
      </c>
      <c r="C500" s="70"/>
      <c r="D500" s="70" t="s">
        <v>1076</v>
      </c>
      <c r="E500" s="70"/>
      <c r="F500" s="70" t="s">
        <v>3290</v>
      </c>
      <c r="G500" s="70" t="s">
        <v>3315</v>
      </c>
      <c r="H500" s="70"/>
      <c r="I500" s="70"/>
    </row>
    <row r="501" spans="1:9" x14ac:dyDescent="0.25">
      <c r="A501" s="70" t="s">
        <v>3355</v>
      </c>
      <c r="B501" s="70" t="s">
        <v>3250</v>
      </c>
      <c r="C501" s="70"/>
      <c r="D501" s="70" t="s">
        <v>1076</v>
      </c>
      <c r="E501" s="70"/>
      <c r="F501" s="70" t="s">
        <v>3290</v>
      </c>
      <c r="G501" s="70" t="s">
        <v>3317</v>
      </c>
      <c r="H501" s="70"/>
      <c r="I501" s="70"/>
    </row>
    <row r="502" spans="1:9" x14ac:dyDescent="0.25">
      <c r="A502" s="70" t="s">
        <v>3356</v>
      </c>
      <c r="B502" s="70" t="s">
        <v>3250</v>
      </c>
      <c r="C502" s="70"/>
      <c r="D502" s="70" t="s">
        <v>1076</v>
      </c>
      <c r="E502" s="70"/>
      <c r="F502" s="70" t="s">
        <v>3290</v>
      </c>
      <c r="G502" s="70" t="s">
        <v>3319</v>
      </c>
      <c r="H502" s="70"/>
      <c r="I502" s="70"/>
    </row>
    <row r="503" spans="1:9" x14ac:dyDescent="0.25">
      <c r="A503" s="70" t="s">
        <v>3357</v>
      </c>
      <c r="B503" s="70" t="s">
        <v>3250</v>
      </c>
      <c r="C503" s="70"/>
      <c r="D503" s="70" t="s">
        <v>1076</v>
      </c>
      <c r="E503" s="70"/>
      <c r="F503" s="70" t="s">
        <v>3290</v>
      </c>
      <c r="G503" s="70" t="s">
        <v>3321</v>
      </c>
      <c r="H503" s="70"/>
      <c r="I503" s="70"/>
    </row>
    <row r="504" spans="1:9" x14ac:dyDescent="0.25">
      <c r="A504" s="70" t="s">
        <v>3358</v>
      </c>
      <c r="B504" s="70" t="s">
        <v>3250</v>
      </c>
      <c r="C504" s="70"/>
      <c r="D504" s="70" t="s">
        <v>1076</v>
      </c>
      <c r="E504" s="70"/>
      <c r="F504" s="70" t="s">
        <v>3290</v>
      </c>
      <c r="G504" s="70"/>
      <c r="H504" s="70"/>
      <c r="I504" s="70"/>
    </row>
    <row r="505" spans="1:9" x14ac:dyDescent="0.25">
      <c r="A505" s="70" t="s">
        <v>3359</v>
      </c>
      <c r="B505" s="70" t="s">
        <v>3250</v>
      </c>
      <c r="C505" s="70"/>
      <c r="D505" s="70" t="s">
        <v>1072</v>
      </c>
      <c r="E505" s="70"/>
      <c r="F505" s="70" t="s">
        <v>3360</v>
      </c>
      <c r="G505" s="70" t="s">
        <v>3297</v>
      </c>
      <c r="H505" s="70" t="s">
        <v>3361</v>
      </c>
      <c r="I505" s="70"/>
    </row>
    <row r="506" spans="1:9" x14ac:dyDescent="0.25">
      <c r="A506" s="70" t="s">
        <v>3362</v>
      </c>
      <c r="B506" s="70" t="s">
        <v>3250</v>
      </c>
      <c r="C506" s="70"/>
      <c r="D506" s="70" t="s">
        <v>1072</v>
      </c>
      <c r="E506" s="70"/>
      <c r="F506" s="70" t="s">
        <v>3363</v>
      </c>
      <c r="G506" s="70" t="s">
        <v>3297</v>
      </c>
      <c r="H506" s="70" t="s">
        <v>3361</v>
      </c>
      <c r="I506" s="70"/>
    </row>
    <row r="507" spans="1:9" x14ac:dyDescent="0.25">
      <c r="A507" s="70" t="s">
        <v>3364</v>
      </c>
      <c r="B507" s="70" t="s">
        <v>3250</v>
      </c>
      <c r="C507" s="70"/>
      <c r="D507" s="70" t="s">
        <v>1072</v>
      </c>
      <c r="E507" s="70"/>
      <c r="F507" s="70" t="s">
        <v>3365</v>
      </c>
      <c r="G507" s="70" t="s">
        <v>3297</v>
      </c>
      <c r="H507" s="70" t="s">
        <v>3361</v>
      </c>
      <c r="I507" s="70"/>
    </row>
    <row r="508" spans="1:9" x14ac:dyDescent="0.25">
      <c r="A508" s="70" t="s">
        <v>3366</v>
      </c>
      <c r="B508" s="70" t="s">
        <v>3250</v>
      </c>
      <c r="C508" s="70"/>
      <c r="D508" s="70" t="s">
        <v>1072</v>
      </c>
      <c r="E508" s="70"/>
      <c r="F508" s="70" t="s">
        <v>3367</v>
      </c>
      <c r="G508" s="70" t="s">
        <v>3297</v>
      </c>
      <c r="H508" s="70" t="s">
        <v>3361</v>
      </c>
      <c r="I508" s="70"/>
    </row>
    <row r="509" spans="1:9" x14ac:dyDescent="0.25">
      <c r="A509" s="70" t="s">
        <v>3368</v>
      </c>
      <c r="B509" s="70" t="s">
        <v>3250</v>
      </c>
      <c r="C509" s="70"/>
      <c r="D509" s="70" t="s">
        <v>1072</v>
      </c>
      <c r="E509" s="70"/>
      <c r="F509" s="70" t="s">
        <v>3297</v>
      </c>
      <c r="G509" s="70"/>
      <c r="H509" s="70"/>
      <c r="I509" s="70"/>
    </row>
    <row r="510" spans="1:9" x14ac:dyDescent="0.25">
      <c r="A510" s="70" t="s">
        <v>3369</v>
      </c>
      <c r="B510" s="70" t="s">
        <v>3250</v>
      </c>
      <c r="C510" s="70"/>
      <c r="D510" s="70" t="s">
        <v>1072</v>
      </c>
      <c r="E510" s="70"/>
      <c r="F510" s="70" t="s">
        <v>3264</v>
      </c>
      <c r="G510" s="70" t="s">
        <v>3370</v>
      </c>
      <c r="H510" s="70" t="s">
        <v>3297</v>
      </c>
      <c r="I510" s="70" t="s">
        <v>3361</v>
      </c>
    </row>
    <row r="511" spans="1:9" x14ac:dyDescent="0.25">
      <c r="A511" s="70" t="s">
        <v>3371</v>
      </c>
      <c r="B511" s="70" t="s">
        <v>3250</v>
      </c>
      <c r="C511" s="70"/>
      <c r="D511" s="70" t="s">
        <v>1072</v>
      </c>
      <c r="E511" s="70"/>
      <c r="F511" s="70" t="s">
        <v>3264</v>
      </c>
      <c r="G511" s="70" t="s">
        <v>3372</v>
      </c>
      <c r="H511" s="70" t="s">
        <v>3297</v>
      </c>
      <c r="I511" s="70" t="s">
        <v>3361</v>
      </c>
    </row>
    <row r="512" spans="1:9" x14ac:dyDescent="0.25">
      <c r="A512" s="70" t="s">
        <v>3373</v>
      </c>
      <c r="B512" s="70" t="s">
        <v>3250</v>
      </c>
      <c r="C512" s="70"/>
      <c r="D512" s="70" t="s">
        <v>1072</v>
      </c>
      <c r="E512" s="70"/>
      <c r="F512" s="70" t="s">
        <v>3264</v>
      </c>
      <c r="G512" s="70" t="s">
        <v>3374</v>
      </c>
      <c r="H512" s="70" t="s">
        <v>3297</v>
      </c>
      <c r="I512" s="70" t="s">
        <v>3361</v>
      </c>
    </row>
    <row r="513" spans="1:9" x14ac:dyDescent="0.25">
      <c r="A513" s="70" t="s">
        <v>3375</v>
      </c>
      <c r="B513" s="70" t="s">
        <v>3250</v>
      </c>
      <c r="C513" s="70"/>
      <c r="D513" s="70" t="s">
        <v>1072</v>
      </c>
      <c r="E513" s="70"/>
      <c r="F513" s="70" t="s">
        <v>3264</v>
      </c>
      <c r="G513" s="70" t="s">
        <v>3376</v>
      </c>
      <c r="H513" s="70" t="s">
        <v>3297</v>
      </c>
      <c r="I513" s="70" t="s">
        <v>3361</v>
      </c>
    </row>
    <row r="514" spans="1:9" x14ac:dyDescent="0.25">
      <c r="A514" s="70" t="s">
        <v>3377</v>
      </c>
      <c r="B514" s="70" t="s">
        <v>3250</v>
      </c>
      <c r="C514" s="70"/>
      <c r="D514" s="70" t="s">
        <v>1072</v>
      </c>
      <c r="E514" s="70"/>
      <c r="F514" s="70" t="s">
        <v>3264</v>
      </c>
      <c r="G514" s="70" t="s">
        <v>3378</v>
      </c>
      <c r="H514" s="70" t="s">
        <v>3297</v>
      </c>
      <c r="I514" s="70" t="s">
        <v>3361</v>
      </c>
    </row>
    <row r="515" spans="1:9" x14ac:dyDescent="0.25">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83"/>
  <sheetViews>
    <sheetView tabSelected="1" zoomScale="70" zoomScaleNormal="70" workbookViewId="0">
      <pane xSplit="1" ySplit="4" topLeftCell="AH1077" activePane="bottomRight" state="frozen"/>
      <selection pane="topRight" activeCell="B1" sqref="B1"/>
      <selection pane="bottomLeft" activeCell="A5" sqref="A5"/>
      <selection pane="bottomRight" activeCell="AR944" sqref="AR944"/>
    </sheetView>
  </sheetViews>
  <sheetFormatPr defaultRowHeight="15" x14ac:dyDescent="0.25"/>
  <cols>
    <col min="1" max="1" width="73"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 min="28" max="28" width="19.42578125" bestFit="1" customWidth="1"/>
    <col min="29" max="29" width="35.5703125" customWidth="1"/>
    <col min="30" max="30" width="55.5703125" customWidth="1"/>
    <col min="31" max="31" width="18.140625" bestFit="1" customWidth="1"/>
    <col min="32" max="32" width="23.28515625" bestFit="1" customWidth="1"/>
    <col min="33" max="33" width="16.42578125" bestFit="1" customWidth="1"/>
    <col min="34" max="34" width="14" bestFit="1" customWidth="1"/>
    <col min="35" max="35" width="24" style="98" bestFit="1" customWidth="1"/>
    <col min="36" max="36" width="31.140625" style="98" bestFit="1" customWidth="1"/>
    <col min="37" max="37" width="20.42578125" style="98" customWidth="1"/>
    <col min="38" max="38" width="25.5703125" style="98" customWidth="1"/>
    <col min="39" max="42" width="20.140625" style="98" customWidth="1"/>
    <col min="43" max="43" width="25.5703125" style="98" customWidth="1"/>
    <col min="44" max="44" width="18.85546875" bestFit="1" customWidth="1"/>
    <col min="45" max="45" width="25.5703125" style="98" customWidth="1"/>
    <col min="47" max="47" width="13.7109375" customWidth="1"/>
    <col min="48" max="48" width="13.7109375" style="114" customWidth="1"/>
  </cols>
  <sheetData>
    <row r="1" spans="1:50" x14ac:dyDescent="0.25">
      <c r="A1" t="s">
        <v>1911</v>
      </c>
      <c r="AU1" s="114"/>
      <c r="AV1"/>
    </row>
    <row r="2" spans="1:50"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L2" s="111" t="s">
        <v>4029</v>
      </c>
      <c r="AU2" s="114"/>
      <c r="AV2"/>
    </row>
    <row r="3" spans="1:50" x14ac:dyDescent="0.25">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c r="AL3" s="111" t="s">
        <v>4030</v>
      </c>
      <c r="AQ3" s="111" t="s">
        <v>4033</v>
      </c>
      <c r="AS3" s="111" t="s">
        <v>4034</v>
      </c>
      <c r="AU3" s="114"/>
      <c r="AV3"/>
    </row>
    <row r="4" spans="1:50" x14ac:dyDescent="0.25">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100" t="s">
        <v>3919</v>
      </c>
      <c r="AJ4" s="100" t="s">
        <v>3920</v>
      </c>
      <c r="AK4" s="100" t="s">
        <v>4032</v>
      </c>
      <c r="AL4" s="100" t="s">
        <v>4028</v>
      </c>
      <c r="AM4" s="100" t="s">
        <v>4027</v>
      </c>
      <c r="AN4" s="100" t="s">
        <v>4038</v>
      </c>
      <c r="AO4" s="100" t="s">
        <v>4037</v>
      </c>
      <c r="AP4" s="100" t="s">
        <v>4036</v>
      </c>
      <c r="AQ4" s="100" t="s">
        <v>4031</v>
      </c>
      <c r="AR4" s="81" t="s">
        <v>3921</v>
      </c>
      <c r="AS4" s="100" t="s">
        <v>4035</v>
      </c>
      <c r="AT4" s="98" t="s">
        <v>4039</v>
      </c>
      <c r="AU4" s="115" t="s">
        <v>4040</v>
      </c>
      <c r="AV4" s="98" t="s">
        <v>4041</v>
      </c>
      <c r="AW4" t="s">
        <v>4042</v>
      </c>
      <c r="AX4" t="s">
        <v>4043</v>
      </c>
    </row>
    <row r="5" spans="1:50" x14ac:dyDescent="0.25">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c r="AT5" s="112"/>
      <c r="AU5" s="116"/>
      <c r="AV5" s="113"/>
    </row>
    <row r="6" spans="1:50" x14ac:dyDescent="0.25">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c r="AT6" s="112"/>
      <c r="AU6" s="116"/>
      <c r="AV6" s="113"/>
    </row>
    <row r="7" spans="1:50" x14ac:dyDescent="0.25">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c r="AT7" s="112"/>
      <c r="AU7" s="116"/>
      <c r="AV7" s="113"/>
    </row>
    <row r="8" spans="1:50" x14ac:dyDescent="0.25">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c r="AT8" s="112"/>
      <c r="AU8" s="116"/>
      <c r="AV8" s="113"/>
    </row>
    <row r="9" spans="1:50" x14ac:dyDescent="0.25">
      <c r="A9" t="s">
        <v>1404</v>
      </c>
      <c r="B9" t="s">
        <v>1917</v>
      </c>
      <c r="D9">
        <v>0.5</v>
      </c>
      <c r="L9" t="s">
        <v>1405</v>
      </c>
      <c r="AT9" s="112"/>
      <c r="AU9" s="116"/>
      <c r="AV9" s="113"/>
    </row>
    <row r="10" spans="1:50" x14ac:dyDescent="0.25">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c r="AT10" s="112"/>
      <c r="AU10" s="116"/>
      <c r="AV10" s="113"/>
    </row>
    <row r="11" spans="1:50" x14ac:dyDescent="0.25">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c r="AT11" s="112"/>
      <c r="AU11" s="116"/>
      <c r="AV11" s="113"/>
    </row>
    <row r="12" spans="1:50" x14ac:dyDescent="0.25">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c r="AT12" s="112"/>
      <c r="AU12" s="116"/>
      <c r="AV12" s="113"/>
    </row>
    <row r="13" spans="1:50" x14ac:dyDescent="0.25">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c r="AT13" s="112"/>
      <c r="AU13" s="116"/>
      <c r="AV13" s="113"/>
    </row>
    <row r="14" spans="1:50" x14ac:dyDescent="0.25">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c r="AT14" s="112"/>
      <c r="AU14" s="116"/>
      <c r="AV14" s="113"/>
    </row>
    <row r="15" spans="1:50" x14ac:dyDescent="0.25">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c r="AT15" s="112"/>
      <c r="AU15" s="116"/>
      <c r="AV15" s="113"/>
    </row>
    <row r="16" spans="1:50" x14ac:dyDescent="0.25">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c r="AT16" s="112"/>
      <c r="AU16" s="116"/>
      <c r="AV16" s="113"/>
    </row>
    <row r="17" spans="1:48" x14ac:dyDescent="0.25">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c r="AT17" s="112"/>
      <c r="AU17" s="116"/>
      <c r="AV17" s="113"/>
    </row>
    <row r="18" spans="1:48" x14ac:dyDescent="0.25">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c r="AT18" s="112"/>
      <c r="AU18" s="116"/>
      <c r="AV18" s="113"/>
    </row>
    <row r="19" spans="1:48" x14ac:dyDescent="0.25">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c r="AT19" s="112"/>
      <c r="AU19" s="116"/>
      <c r="AV19" s="113"/>
    </row>
    <row r="20" spans="1:48" x14ac:dyDescent="0.25">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c r="AT20" s="112"/>
      <c r="AU20" s="116"/>
      <c r="AV20" s="113"/>
    </row>
    <row r="21" spans="1:48" x14ac:dyDescent="0.25">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c r="AT21" s="112"/>
      <c r="AU21" s="116"/>
      <c r="AV21" s="113"/>
    </row>
    <row r="22" spans="1:48" x14ac:dyDescent="0.25">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c r="AT22" s="112"/>
      <c r="AU22" s="116"/>
      <c r="AV22" s="113"/>
    </row>
    <row r="23" spans="1:48" x14ac:dyDescent="0.25">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c r="AT23" s="112"/>
      <c r="AU23" s="116"/>
      <c r="AV23" s="113"/>
    </row>
    <row r="24" spans="1:48" x14ac:dyDescent="0.25">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c r="AT24" s="112"/>
      <c r="AU24" s="116"/>
      <c r="AV24" s="113"/>
    </row>
    <row r="25" spans="1:48" x14ac:dyDescent="0.25">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c r="AT25" s="112"/>
      <c r="AU25" s="116"/>
      <c r="AV25" s="113"/>
    </row>
    <row r="26" spans="1:48" x14ac:dyDescent="0.25">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c r="AT26" s="112"/>
      <c r="AU26" s="116"/>
      <c r="AV26" s="113"/>
    </row>
    <row r="27" spans="1:48" x14ac:dyDescent="0.25">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c r="AT27" s="112"/>
      <c r="AU27" s="116"/>
      <c r="AV27" s="113"/>
    </row>
    <row r="28" spans="1:48" x14ac:dyDescent="0.25">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c r="AT28" s="112"/>
      <c r="AU28" s="116"/>
      <c r="AV28" s="113"/>
    </row>
    <row r="29" spans="1:48" x14ac:dyDescent="0.25">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c r="AT29" s="112"/>
      <c r="AU29" s="116"/>
      <c r="AV29" s="113"/>
    </row>
    <row r="30" spans="1:48" x14ac:dyDescent="0.25">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c r="AT30" s="112"/>
      <c r="AU30" s="116"/>
      <c r="AV30" s="113"/>
    </row>
    <row r="31" spans="1:48" s="68" customFormat="1" x14ac:dyDescent="0.25">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I31" s="98"/>
      <c r="AJ31" s="98"/>
      <c r="AK31" s="98"/>
      <c r="AL31" s="98"/>
      <c r="AM31" s="98"/>
      <c r="AN31" s="98"/>
      <c r="AO31" s="98"/>
      <c r="AP31" s="98"/>
      <c r="AQ31" s="98"/>
      <c r="AS31" s="98"/>
      <c r="AT31" s="112"/>
      <c r="AU31" s="116"/>
      <c r="AV31" s="113"/>
    </row>
    <row r="32" spans="1:48" s="68" customFormat="1" x14ac:dyDescent="0.25">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I32" s="98"/>
      <c r="AJ32" s="98"/>
      <c r="AK32" s="98"/>
      <c r="AL32" s="98"/>
      <c r="AM32" s="98"/>
      <c r="AN32" s="98"/>
      <c r="AO32" s="98"/>
      <c r="AP32" s="98"/>
      <c r="AQ32" s="98"/>
      <c r="AS32" s="98"/>
      <c r="AT32" s="112"/>
      <c r="AU32" s="116"/>
      <c r="AV32" s="113"/>
    </row>
    <row r="33" spans="1:48" s="68" customFormat="1" x14ac:dyDescent="0.25">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I33" s="98"/>
      <c r="AJ33" s="98"/>
      <c r="AK33" s="98"/>
      <c r="AL33" s="98"/>
      <c r="AM33" s="98"/>
      <c r="AN33" s="98"/>
      <c r="AO33" s="98"/>
      <c r="AP33" s="98"/>
      <c r="AQ33" s="98"/>
      <c r="AS33" s="98"/>
      <c r="AT33" s="112"/>
      <c r="AU33" s="116"/>
      <c r="AV33" s="113"/>
    </row>
    <row r="34" spans="1:48" s="68" customFormat="1" x14ac:dyDescent="0.25">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I34" s="98"/>
      <c r="AJ34" s="98"/>
      <c r="AK34" s="98"/>
      <c r="AL34" s="98"/>
      <c r="AM34" s="98"/>
      <c r="AN34" s="98"/>
      <c r="AO34" s="98"/>
      <c r="AP34" s="98"/>
      <c r="AQ34" s="98"/>
      <c r="AS34" s="98"/>
      <c r="AT34" s="112"/>
      <c r="AU34" s="116"/>
      <c r="AV34" s="113"/>
    </row>
    <row r="35" spans="1:48" s="68" customFormat="1" x14ac:dyDescent="0.25">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I35" s="98"/>
      <c r="AJ35" s="98"/>
      <c r="AK35" s="98"/>
      <c r="AL35" s="98"/>
      <c r="AM35" s="98"/>
      <c r="AN35" s="98"/>
      <c r="AO35" s="98"/>
      <c r="AP35" s="98"/>
      <c r="AQ35" s="98"/>
      <c r="AS35" s="98"/>
      <c r="AT35" s="112"/>
      <c r="AU35" s="116"/>
      <c r="AV35" s="113"/>
    </row>
    <row r="36" spans="1:48" x14ac:dyDescent="0.25">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c r="AT36" s="112"/>
      <c r="AU36" s="116"/>
      <c r="AV36" s="113"/>
    </row>
    <row r="37" spans="1:48" x14ac:dyDescent="0.25">
      <c r="A37" t="s">
        <v>1359</v>
      </c>
      <c r="B37" t="s">
        <v>1304</v>
      </c>
      <c r="E37">
        <v>6.24012461866438</v>
      </c>
      <c r="F37">
        <v>0.16025320984920299</v>
      </c>
      <c r="G37">
        <v>4.3699572403301197E-2</v>
      </c>
      <c r="H37">
        <v>1.91076717301997E-4</v>
      </c>
      <c r="I37">
        <v>0.9</v>
      </c>
      <c r="J37">
        <v>0.8</v>
      </c>
      <c r="K37">
        <v>0.8</v>
      </c>
      <c r="AT37" s="112"/>
      <c r="AU37" s="116"/>
      <c r="AV37" s="113"/>
    </row>
    <row r="38" spans="1:48" x14ac:dyDescent="0.25">
      <c r="A38" t="s">
        <v>1419</v>
      </c>
      <c r="B38" t="s">
        <v>1387</v>
      </c>
      <c r="E38">
        <v>46.223145323439901</v>
      </c>
      <c r="F38">
        <v>2.1634183329642401E-2</v>
      </c>
      <c r="AT38" s="112"/>
      <c r="AU38" s="116"/>
      <c r="AV38" s="113"/>
    </row>
    <row r="39" spans="1:48" x14ac:dyDescent="0.25">
      <c r="A39" t="s">
        <v>1386</v>
      </c>
      <c r="B39" t="s">
        <v>1387</v>
      </c>
      <c r="E39">
        <v>38.5192877695332</v>
      </c>
      <c r="F39">
        <v>2.5961019995570898E-2</v>
      </c>
      <c r="AT39" s="112"/>
      <c r="AU39" s="116"/>
      <c r="AV39" s="113"/>
    </row>
    <row r="40" spans="1:48" x14ac:dyDescent="0.25">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c r="AT40" s="112"/>
      <c r="AU40" s="116"/>
      <c r="AV40" s="113"/>
    </row>
    <row r="41" spans="1:48" x14ac:dyDescent="0.25">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c r="AT41" s="112"/>
      <c r="AU41" s="116"/>
      <c r="AV41" s="113"/>
    </row>
    <row r="42" spans="1:48" x14ac:dyDescent="0.25">
      <c r="A42" t="s">
        <v>2232</v>
      </c>
      <c r="B42" t="s">
        <v>1210</v>
      </c>
      <c r="M42">
        <v>0.35</v>
      </c>
      <c r="N42">
        <v>0.4</v>
      </c>
      <c r="O42">
        <v>0.31</v>
      </c>
      <c r="AT42" s="112"/>
      <c r="AU42" s="116"/>
      <c r="AV42" s="113"/>
    </row>
    <row r="43" spans="1:48" x14ac:dyDescent="0.25">
      <c r="A43" t="s">
        <v>2237</v>
      </c>
      <c r="B43" t="s">
        <v>1210</v>
      </c>
      <c r="M43">
        <v>0.35</v>
      </c>
      <c r="N43">
        <v>0.45</v>
      </c>
      <c r="O43">
        <v>0.35</v>
      </c>
      <c r="AT43" s="112"/>
      <c r="AU43" s="116"/>
      <c r="AV43" s="113"/>
    </row>
    <row r="44" spans="1:48" x14ac:dyDescent="0.25">
      <c r="A44" t="s">
        <v>2231</v>
      </c>
      <c r="B44" t="s">
        <v>1210</v>
      </c>
      <c r="M44">
        <v>0.4</v>
      </c>
      <c r="N44">
        <v>0.4</v>
      </c>
      <c r="O44">
        <v>0.31</v>
      </c>
      <c r="AT44" s="112"/>
      <c r="AU44" s="116"/>
      <c r="AV44" s="113"/>
    </row>
    <row r="45" spans="1:48" x14ac:dyDescent="0.25">
      <c r="A45" t="s">
        <v>2236</v>
      </c>
      <c r="B45" t="s">
        <v>1210</v>
      </c>
      <c r="M45">
        <v>0.45</v>
      </c>
      <c r="N45">
        <v>0.45</v>
      </c>
      <c r="O45">
        <v>0.35</v>
      </c>
      <c r="AT45" s="112"/>
      <c r="AU45" s="116"/>
      <c r="AV45" s="113"/>
    </row>
    <row r="46" spans="1:48" x14ac:dyDescent="0.25">
      <c r="A46" t="s">
        <v>1336</v>
      </c>
      <c r="B46" t="s">
        <v>1210</v>
      </c>
      <c r="M46">
        <v>0.459978666556141</v>
      </c>
      <c r="N46">
        <v>0.3</v>
      </c>
      <c r="O46">
        <v>0.21</v>
      </c>
      <c r="AT46" s="112"/>
      <c r="AU46" s="116"/>
      <c r="AV46" s="113"/>
    </row>
    <row r="47" spans="1:48" x14ac:dyDescent="0.25">
      <c r="A47" t="s">
        <v>1209</v>
      </c>
      <c r="B47" t="s">
        <v>1210</v>
      </c>
      <c r="M47">
        <v>0.46997820278562202</v>
      </c>
      <c r="N47">
        <v>0.49</v>
      </c>
      <c r="O47">
        <v>0.38</v>
      </c>
      <c r="AT47" s="112"/>
      <c r="AU47" s="116"/>
      <c r="AV47" s="113"/>
    </row>
    <row r="48" spans="1:48" x14ac:dyDescent="0.25">
      <c r="A48" t="s">
        <v>1319</v>
      </c>
      <c r="B48" t="s">
        <v>1210</v>
      </c>
      <c r="M48">
        <v>0.51997588393302896</v>
      </c>
      <c r="N48">
        <v>0.39</v>
      </c>
      <c r="O48">
        <v>0.31</v>
      </c>
      <c r="AT48" s="112"/>
      <c r="AU48" s="116"/>
      <c r="AV48" s="113"/>
    </row>
    <row r="49" spans="1:48" x14ac:dyDescent="0.25">
      <c r="A49" t="s">
        <v>1398</v>
      </c>
      <c r="B49" t="s">
        <v>1210</v>
      </c>
      <c r="M49">
        <v>0.51997588393302896</v>
      </c>
      <c r="N49">
        <v>0.49</v>
      </c>
      <c r="O49">
        <v>0.41</v>
      </c>
      <c r="AT49" s="112"/>
      <c r="AU49" s="116"/>
      <c r="AV49" s="113"/>
    </row>
    <row r="50" spans="1:48" x14ac:dyDescent="0.25">
      <c r="A50" t="s">
        <v>1317</v>
      </c>
      <c r="B50" t="s">
        <v>1210</v>
      </c>
      <c r="M50" s="70">
        <v>0.51997588393302896</v>
      </c>
      <c r="N50">
        <v>0.62</v>
      </c>
      <c r="O50">
        <v>0.54</v>
      </c>
      <c r="AT50" s="112"/>
      <c r="AU50" s="116"/>
      <c r="AV50" s="113"/>
    </row>
    <row r="51" spans="1:48" x14ac:dyDescent="0.25">
      <c r="A51" t="s">
        <v>2230</v>
      </c>
      <c r="B51" t="s">
        <v>1210</v>
      </c>
      <c r="M51">
        <v>0.55000000000000004</v>
      </c>
      <c r="N51">
        <v>0.4</v>
      </c>
      <c r="O51">
        <v>0.31</v>
      </c>
      <c r="AT51" s="112"/>
      <c r="AU51" s="116"/>
      <c r="AV51" s="113"/>
    </row>
    <row r="52" spans="1:48" x14ac:dyDescent="0.25">
      <c r="A52" t="s">
        <v>1310</v>
      </c>
      <c r="B52" t="s">
        <v>1210</v>
      </c>
      <c r="M52">
        <v>0.56997356508043595</v>
      </c>
      <c r="N52">
        <v>0.25</v>
      </c>
      <c r="O52">
        <v>0.16</v>
      </c>
      <c r="AT52" s="112"/>
      <c r="AU52" s="116"/>
      <c r="AV52" s="113"/>
    </row>
    <row r="53" spans="1:48" x14ac:dyDescent="0.25">
      <c r="A53" t="s">
        <v>1267</v>
      </c>
      <c r="B53" t="s">
        <v>1210</v>
      </c>
      <c r="M53">
        <v>0.56997356508043595</v>
      </c>
      <c r="N53">
        <v>0.39</v>
      </c>
      <c r="O53">
        <v>0.31</v>
      </c>
      <c r="AT53" s="112"/>
      <c r="AU53" s="116"/>
      <c r="AV53" s="113"/>
    </row>
    <row r="54" spans="1:48" x14ac:dyDescent="0.25">
      <c r="A54" t="s">
        <v>1322</v>
      </c>
      <c r="B54" t="s">
        <v>1210</v>
      </c>
      <c r="M54">
        <v>0.56997356508043595</v>
      </c>
      <c r="N54">
        <v>0.49</v>
      </c>
      <c r="O54">
        <v>0.41</v>
      </c>
      <c r="AT54" s="112"/>
      <c r="AU54" s="116"/>
      <c r="AV54" s="113"/>
    </row>
    <row r="55" spans="1:48" x14ac:dyDescent="0.25">
      <c r="A55" t="s">
        <v>1241</v>
      </c>
      <c r="B55" t="s">
        <v>1210</v>
      </c>
      <c r="M55">
        <v>0.58997263753939799</v>
      </c>
      <c r="N55">
        <v>0.36</v>
      </c>
      <c r="O55">
        <v>0.27</v>
      </c>
      <c r="AT55" s="112"/>
      <c r="AU55" s="116"/>
      <c r="AV55" s="113"/>
    </row>
    <row r="56" spans="1:48" x14ac:dyDescent="0.25">
      <c r="A56" t="s">
        <v>1320</v>
      </c>
      <c r="B56" t="s">
        <v>1210</v>
      </c>
      <c r="M56">
        <v>0.58997263753939799</v>
      </c>
      <c r="N56">
        <v>0.39</v>
      </c>
      <c r="O56">
        <v>0.31</v>
      </c>
      <c r="AT56" s="112"/>
      <c r="AU56" s="116"/>
      <c r="AV56" s="113"/>
    </row>
    <row r="57" spans="1:48" x14ac:dyDescent="0.25">
      <c r="A57" t="s">
        <v>1415</v>
      </c>
      <c r="B57" t="s">
        <v>1210</v>
      </c>
      <c r="M57">
        <v>0.61997124622784205</v>
      </c>
      <c r="N57">
        <v>0.41</v>
      </c>
      <c r="O57">
        <v>0.32</v>
      </c>
      <c r="AT57" s="112"/>
      <c r="AU57" s="116"/>
      <c r="AV57" s="113"/>
    </row>
    <row r="58" spans="1:48" x14ac:dyDescent="0.25">
      <c r="A58" t="s">
        <v>2225</v>
      </c>
      <c r="B58" t="s">
        <v>1210</v>
      </c>
      <c r="M58">
        <v>0.65</v>
      </c>
      <c r="N58">
        <v>0.25</v>
      </c>
      <c r="O58">
        <v>0.16</v>
      </c>
      <c r="AT58" s="112"/>
      <c r="AU58" s="116"/>
      <c r="AV58" s="113"/>
    </row>
    <row r="59" spans="1:48" x14ac:dyDescent="0.25">
      <c r="A59" t="s">
        <v>2233</v>
      </c>
      <c r="B59" t="s">
        <v>1210</v>
      </c>
      <c r="M59">
        <v>0.65</v>
      </c>
      <c r="N59">
        <v>0.7</v>
      </c>
      <c r="O59">
        <v>0.6</v>
      </c>
      <c r="AT59" s="112"/>
      <c r="AU59" s="116"/>
      <c r="AV59" s="113"/>
    </row>
    <row r="60" spans="1:48" x14ac:dyDescent="0.25">
      <c r="A60" t="s">
        <v>1250</v>
      </c>
      <c r="B60" t="s">
        <v>1210</v>
      </c>
      <c r="M60">
        <v>0.51997588393302896</v>
      </c>
      <c r="N60">
        <v>0.39</v>
      </c>
      <c r="O60">
        <v>0.27</v>
      </c>
      <c r="AT60" s="112"/>
      <c r="AU60" s="116"/>
      <c r="AV60" s="113"/>
    </row>
    <row r="61" spans="1:48" x14ac:dyDescent="0.25">
      <c r="A61" t="s">
        <v>1426</v>
      </c>
      <c r="B61" t="s">
        <v>1210</v>
      </c>
      <c r="M61">
        <v>0.51997588393302896</v>
      </c>
      <c r="N61">
        <v>0.49</v>
      </c>
      <c r="O61">
        <v>0.38</v>
      </c>
      <c r="AT61" s="112"/>
      <c r="AU61" s="116"/>
      <c r="AV61" s="113"/>
    </row>
    <row r="62" spans="1:48" x14ac:dyDescent="0.25">
      <c r="A62" t="s">
        <v>1234</v>
      </c>
      <c r="B62" t="s">
        <v>1210</v>
      </c>
      <c r="M62">
        <v>0.71996660852265604</v>
      </c>
      <c r="N62">
        <v>0.25</v>
      </c>
      <c r="O62">
        <v>0.13</v>
      </c>
      <c r="AT62" s="112"/>
      <c r="AU62" s="116"/>
      <c r="AV62" s="113"/>
    </row>
    <row r="63" spans="1:48" x14ac:dyDescent="0.25">
      <c r="A63" t="s">
        <v>1265</v>
      </c>
      <c r="B63" t="s">
        <v>1210</v>
      </c>
      <c r="M63">
        <v>0.71996660852265604</v>
      </c>
      <c r="N63">
        <v>0.36</v>
      </c>
      <c r="O63">
        <v>0.23</v>
      </c>
      <c r="AT63" s="112"/>
      <c r="AU63" s="116"/>
      <c r="AV63" s="113"/>
    </row>
    <row r="64" spans="1:48" x14ac:dyDescent="0.25">
      <c r="A64" t="s">
        <v>1218</v>
      </c>
      <c r="B64" t="s">
        <v>1210</v>
      </c>
      <c r="M64">
        <v>0.71996660852265604</v>
      </c>
      <c r="N64">
        <v>0.39</v>
      </c>
      <c r="O64">
        <v>0.25</v>
      </c>
      <c r="AT64" s="112"/>
      <c r="AU64" s="116"/>
      <c r="AV64" s="113"/>
    </row>
    <row r="65" spans="1:48" x14ac:dyDescent="0.25">
      <c r="A65" t="s">
        <v>2220</v>
      </c>
      <c r="B65" t="s">
        <v>1210</v>
      </c>
      <c r="M65">
        <v>0.75</v>
      </c>
      <c r="N65">
        <v>0.25</v>
      </c>
      <c r="O65">
        <v>0.16</v>
      </c>
      <c r="AT65" s="112"/>
      <c r="AU65" s="116"/>
      <c r="AV65" s="113"/>
    </row>
    <row r="66" spans="1:48" x14ac:dyDescent="0.25">
      <c r="A66" t="s">
        <v>1268</v>
      </c>
      <c r="B66" t="s">
        <v>1210</v>
      </c>
      <c r="M66">
        <v>1.0284834727046701</v>
      </c>
      <c r="N66">
        <v>0.25</v>
      </c>
      <c r="O66">
        <v>0.11</v>
      </c>
      <c r="AT66" s="112"/>
      <c r="AU66" s="116"/>
      <c r="AV66" s="113"/>
    </row>
    <row r="67" spans="1:48" x14ac:dyDescent="0.25">
      <c r="A67" t="s">
        <v>1282</v>
      </c>
      <c r="B67" t="s">
        <v>1210</v>
      </c>
      <c r="M67">
        <v>1.0284834727046701</v>
      </c>
      <c r="N67">
        <v>0.39</v>
      </c>
      <c r="O67">
        <v>0.22</v>
      </c>
      <c r="AT67" s="112"/>
      <c r="AU67" s="116"/>
      <c r="AV67" s="113"/>
    </row>
    <row r="68" spans="1:48" x14ac:dyDescent="0.25">
      <c r="A68" t="s">
        <v>1233</v>
      </c>
      <c r="B68" t="s">
        <v>1210</v>
      </c>
      <c r="M68">
        <v>1.0284834727046701</v>
      </c>
      <c r="N68">
        <v>0.44</v>
      </c>
      <c r="O68">
        <v>0.27</v>
      </c>
      <c r="AT68" s="112"/>
      <c r="AU68" s="116"/>
      <c r="AV68" s="113"/>
    </row>
    <row r="69" spans="1:48" x14ac:dyDescent="0.25">
      <c r="A69" t="s">
        <v>1274</v>
      </c>
      <c r="B69" t="s">
        <v>1210</v>
      </c>
      <c r="M69">
        <v>1.0284834727046701</v>
      </c>
      <c r="N69">
        <v>0.54</v>
      </c>
      <c r="O69">
        <v>0.38</v>
      </c>
      <c r="AT69" s="112"/>
      <c r="AU69" s="116"/>
      <c r="AV69" s="113"/>
    </row>
    <row r="70" spans="1:48" x14ac:dyDescent="0.25">
      <c r="A70" t="s">
        <v>1445</v>
      </c>
      <c r="B70" t="s">
        <v>1210</v>
      </c>
      <c r="M70">
        <v>1.0284834727046701</v>
      </c>
      <c r="N70">
        <v>0.61</v>
      </c>
      <c r="O70">
        <v>0.47</v>
      </c>
      <c r="AT70" s="112"/>
      <c r="AU70" s="116"/>
      <c r="AV70" s="113"/>
    </row>
    <row r="71" spans="1:48" x14ac:dyDescent="0.25">
      <c r="A71" t="s">
        <v>1345</v>
      </c>
      <c r="B71" t="s">
        <v>1210</v>
      </c>
      <c r="M71">
        <v>1.0284834727046701</v>
      </c>
      <c r="N71">
        <v>0.7</v>
      </c>
      <c r="O71">
        <v>0.6</v>
      </c>
      <c r="AT71" s="112"/>
      <c r="AU71" s="116"/>
      <c r="AV71" s="113"/>
    </row>
    <row r="72" spans="1:48" x14ac:dyDescent="0.2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c r="AT72" s="112"/>
      <c r="AU72" s="116"/>
      <c r="AV72" s="113"/>
    </row>
    <row r="73" spans="1:48" x14ac:dyDescent="0.2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c r="AT73" s="112"/>
      <c r="AU73" s="116"/>
      <c r="AV73" s="113"/>
    </row>
    <row r="74" spans="1:48" x14ac:dyDescent="0.2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c r="AT74" s="112"/>
      <c r="AU74" s="116"/>
      <c r="AV74" s="113"/>
    </row>
    <row r="75" spans="1:48" x14ac:dyDescent="0.2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c r="AT75" s="112"/>
      <c r="AU75" s="116"/>
      <c r="AV75" s="113"/>
    </row>
    <row r="76" spans="1:48" x14ac:dyDescent="0.2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c r="AT76" s="112"/>
      <c r="AU76" s="116"/>
      <c r="AV76" s="113"/>
    </row>
    <row r="77" spans="1:48" x14ac:dyDescent="0.2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c r="AT77" s="112"/>
      <c r="AU77" s="116"/>
      <c r="AV77" s="113"/>
    </row>
    <row r="78" spans="1:48" x14ac:dyDescent="0.2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c r="AT78" s="112"/>
      <c r="AU78" s="116"/>
      <c r="AV78" s="113"/>
    </row>
    <row r="79" spans="1:48" x14ac:dyDescent="0.2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c r="AT79" s="112"/>
      <c r="AU79" s="116"/>
      <c r="AV79" s="113"/>
    </row>
    <row r="80" spans="1:48" x14ac:dyDescent="0.2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c r="AT80" s="112"/>
      <c r="AU80" s="116"/>
      <c r="AV80" s="113"/>
    </row>
    <row r="81" spans="1:48" x14ac:dyDescent="0.25">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c r="AT81" s="112"/>
      <c r="AU81" s="116"/>
      <c r="AV81" s="113"/>
    </row>
    <row r="82" spans="1:48" x14ac:dyDescent="0.25">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c r="AT82" s="112"/>
      <c r="AU82" s="116"/>
      <c r="AV82" s="113"/>
    </row>
    <row r="83" spans="1:48" x14ac:dyDescent="0.25">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c r="AT83" s="112"/>
      <c r="AU83" s="116"/>
      <c r="AV83" s="113"/>
    </row>
    <row r="84" spans="1:48" x14ac:dyDescent="0.25">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c r="AT84" s="112"/>
      <c r="AU84" s="116"/>
      <c r="AV84" s="113"/>
    </row>
    <row r="85" spans="1:48" x14ac:dyDescent="0.25">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c r="AT85" s="112"/>
      <c r="AU85" s="116"/>
      <c r="AV85" s="113"/>
    </row>
    <row r="86" spans="1:48" x14ac:dyDescent="0.25">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c r="AT86" s="112"/>
      <c r="AU86" s="116"/>
      <c r="AV86" s="113"/>
    </row>
    <row r="87" spans="1:48" x14ac:dyDescent="0.25">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c r="AT87" s="112"/>
      <c r="AU87" s="116"/>
      <c r="AV87" s="113"/>
    </row>
    <row r="88" spans="1:48" x14ac:dyDescent="0.25">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c r="AT88" s="112"/>
      <c r="AU88" s="116"/>
      <c r="AV88" s="113"/>
    </row>
    <row r="89" spans="1:48" x14ac:dyDescent="0.25">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c r="AT89" s="112"/>
      <c r="AU89" s="116"/>
      <c r="AV89" s="113"/>
    </row>
    <row r="90" spans="1:48" x14ac:dyDescent="0.25">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c r="AT90" s="112"/>
      <c r="AU90" s="116"/>
      <c r="AV90" s="113"/>
    </row>
    <row r="91" spans="1:48" x14ac:dyDescent="0.25">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c r="AT91" s="112"/>
      <c r="AU91" s="116"/>
      <c r="AV91" s="113"/>
    </row>
    <row r="92" spans="1:48" x14ac:dyDescent="0.25">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c r="AT92" s="112"/>
      <c r="AU92" s="116"/>
      <c r="AV92" s="113"/>
    </row>
    <row r="93" spans="1:48" x14ac:dyDescent="0.25">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c r="AT93" s="112"/>
      <c r="AU93" s="116"/>
      <c r="AV93" s="113"/>
    </row>
    <row r="94" spans="1:48" x14ac:dyDescent="0.25">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c r="AT94" s="112"/>
      <c r="AU94" s="116"/>
      <c r="AV94" s="113"/>
    </row>
    <row r="95" spans="1:48" x14ac:dyDescent="0.25">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c r="AT95" s="112"/>
      <c r="AU95" s="116"/>
      <c r="AV95" s="113"/>
    </row>
    <row r="96" spans="1:48" x14ac:dyDescent="0.25">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c r="AT96" s="112"/>
      <c r="AU96" s="116"/>
      <c r="AV96" s="113"/>
    </row>
    <row r="97" spans="1:48" x14ac:dyDescent="0.25">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c r="AT97" s="112"/>
      <c r="AU97" s="116"/>
      <c r="AV97" s="113"/>
    </row>
    <row r="98" spans="1:48" x14ac:dyDescent="0.25">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c r="AT98" s="112"/>
      <c r="AU98" s="116"/>
      <c r="AV98" s="113"/>
    </row>
    <row r="99" spans="1:48" x14ac:dyDescent="0.25">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c r="AT99" s="112"/>
      <c r="AU99" s="116"/>
      <c r="AV99" s="113"/>
    </row>
    <row r="100" spans="1:48" x14ac:dyDescent="0.25">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c r="AT100" s="112"/>
      <c r="AU100" s="116"/>
      <c r="AV100" s="113"/>
    </row>
    <row r="101" spans="1:48" x14ac:dyDescent="0.25">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c r="AT101" s="112"/>
      <c r="AU101" s="116"/>
      <c r="AV101" s="113"/>
    </row>
    <row r="102" spans="1:48" x14ac:dyDescent="0.25">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c r="AT102" s="112"/>
      <c r="AU102" s="116"/>
      <c r="AV102" s="113"/>
    </row>
    <row r="103" spans="1:48" x14ac:dyDescent="0.25">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c r="AT103" s="112"/>
      <c r="AU103" s="116"/>
      <c r="AV103" s="113"/>
    </row>
    <row r="104" spans="1:48" x14ac:dyDescent="0.25">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c r="AT104" s="112"/>
      <c r="AU104" s="116"/>
      <c r="AV104" s="113"/>
    </row>
    <row r="105" spans="1:48" x14ac:dyDescent="0.25">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c r="AT105" s="112"/>
      <c r="AU105" s="116"/>
      <c r="AV105" s="113"/>
    </row>
    <row r="106" spans="1:48" x14ac:dyDescent="0.25">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c r="AT106" s="112"/>
      <c r="AU106" s="116"/>
      <c r="AV106" s="113"/>
    </row>
    <row r="107" spans="1:48" x14ac:dyDescent="0.25">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c r="AT107" s="112"/>
      <c r="AU107" s="116"/>
      <c r="AV107" s="113"/>
    </row>
    <row r="108" spans="1:48" x14ac:dyDescent="0.25">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c r="AT108" s="112"/>
      <c r="AU108" s="116"/>
      <c r="AV108" s="113"/>
    </row>
    <row r="109" spans="1:48" x14ac:dyDescent="0.25">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c r="AT109" s="112"/>
      <c r="AU109" s="116"/>
      <c r="AV109" s="113"/>
    </row>
    <row r="110" spans="1:48" x14ac:dyDescent="0.25">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c r="AT110" s="112"/>
      <c r="AU110" s="116"/>
      <c r="AV110" s="113"/>
    </row>
    <row r="111" spans="1:48" x14ac:dyDescent="0.25">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c r="AT111" s="112"/>
      <c r="AU111" s="116"/>
      <c r="AV111" s="113"/>
    </row>
    <row r="112" spans="1:48" x14ac:dyDescent="0.25">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c r="AT112" s="112"/>
      <c r="AU112" s="116"/>
      <c r="AV112" s="113"/>
    </row>
    <row r="113" spans="1:48" x14ac:dyDescent="0.25">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c r="AT113" s="112"/>
      <c r="AU113" s="116"/>
      <c r="AV113" s="113"/>
    </row>
    <row r="114" spans="1:48" x14ac:dyDescent="0.25">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c r="AT114" s="112"/>
      <c r="AU114" s="116"/>
      <c r="AV114" s="113"/>
    </row>
    <row r="115" spans="1:48" x14ac:dyDescent="0.25">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c r="AT115" s="112"/>
      <c r="AU115" s="116"/>
      <c r="AV115" s="113"/>
    </row>
    <row r="116" spans="1:48" x14ac:dyDescent="0.25">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c r="AT116" s="112"/>
      <c r="AU116" s="116"/>
      <c r="AV116" s="113"/>
    </row>
    <row r="117" spans="1:48" x14ac:dyDescent="0.25">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c r="AT117" s="112"/>
      <c r="AU117" s="116"/>
      <c r="AV117" s="113"/>
    </row>
    <row r="118" spans="1:48" x14ac:dyDescent="0.25">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c r="AT118" s="112"/>
      <c r="AU118" s="116"/>
      <c r="AV118" s="113"/>
    </row>
    <row r="119" spans="1:48" x14ac:dyDescent="0.25">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c r="AT119" s="112"/>
      <c r="AU119" s="116"/>
      <c r="AV119" s="113"/>
    </row>
    <row r="120" spans="1:48" x14ac:dyDescent="0.25">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c r="AT120" s="112"/>
      <c r="AU120" s="116"/>
      <c r="AV120" s="113"/>
    </row>
    <row r="121" spans="1:48" x14ac:dyDescent="0.25">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c r="AT121" s="112"/>
      <c r="AU121" s="116"/>
      <c r="AV121" s="113"/>
    </row>
    <row r="122" spans="1:48" x14ac:dyDescent="0.25">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c r="AT122" s="112"/>
      <c r="AU122" s="116"/>
      <c r="AV122" s="113"/>
    </row>
    <row r="123" spans="1:48" x14ac:dyDescent="0.25">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c r="AT123" s="112"/>
      <c r="AU123" s="116"/>
      <c r="AV123" s="113"/>
    </row>
    <row r="124" spans="1:48" x14ac:dyDescent="0.25">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c r="AT124" s="112"/>
      <c r="AU124" s="116"/>
      <c r="AV124" s="113"/>
    </row>
    <row r="125" spans="1:48" x14ac:dyDescent="0.25">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c r="AT125" s="112"/>
      <c r="AU125" s="116"/>
      <c r="AV125" s="113"/>
    </row>
    <row r="126" spans="1:48" x14ac:dyDescent="0.25">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c r="AT126" s="112"/>
      <c r="AU126" s="116"/>
      <c r="AV126" s="113"/>
    </row>
    <row r="127" spans="1:48" x14ac:dyDescent="0.25">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c r="AT127" s="112"/>
      <c r="AU127" s="116"/>
      <c r="AV127" s="113"/>
    </row>
    <row r="128" spans="1:48" x14ac:dyDescent="0.25">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c r="AT128" s="112"/>
      <c r="AU128" s="116"/>
      <c r="AV128" s="113"/>
    </row>
    <row r="129" spans="1:48" x14ac:dyDescent="0.25">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c r="AT129" s="112"/>
      <c r="AU129" s="116"/>
      <c r="AV129" s="113"/>
    </row>
    <row r="130" spans="1:48" x14ac:dyDescent="0.25">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c r="AT130" s="112"/>
      <c r="AU130" s="116"/>
      <c r="AV130" s="113"/>
    </row>
    <row r="131" spans="1:48" x14ac:dyDescent="0.25">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c r="AT131" s="112"/>
      <c r="AU131" s="116"/>
      <c r="AV131" s="113"/>
    </row>
    <row r="132" spans="1:48" x14ac:dyDescent="0.25">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c r="AT132" s="112"/>
      <c r="AU132" s="116"/>
      <c r="AV132" s="113"/>
    </row>
    <row r="133" spans="1:48" x14ac:dyDescent="0.25">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c r="AT133" s="112"/>
      <c r="AU133" s="116"/>
      <c r="AV133" s="113"/>
    </row>
    <row r="134" spans="1:48" x14ac:dyDescent="0.25">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c r="AT134" s="112"/>
      <c r="AU134" s="116"/>
      <c r="AV134" s="113"/>
    </row>
    <row r="135" spans="1:48" x14ac:dyDescent="0.25">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c r="AT135" s="112"/>
      <c r="AU135" s="116"/>
      <c r="AV135" s="113"/>
    </row>
    <row r="136" spans="1:48" x14ac:dyDescent="0.25">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c r="AT136" s="112"/>
      <c r="AU136" s="116"/>
      <c r="AV136" s="113"/>
    </row>
    <row r="137" spans="1:48" s="68" customFormat="1" x14ac:dyDescent="0.25">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I137" s="98"/>
      <c r="AJ137" s="98"/>
      <c r="AK137" s="98"/>
      <c r="AL137" s="98"/>
      <c r="AM137" s="98"/>
      <c r="AN137" s="98"/>
      <c r="AO137" s="98"/>
      <c r="AP137" s="98"/>
      <c r="AQ137" s="98"/>
      <c r="AS137" s="98"/>
      <c r="AT137" s="112"/>
      <c r="AU137" s="116"/>
      <c r="AV137" s="113"/>
    </row>
    <row r="138" spans="1:48" s="68" customFormat="1" x14ac:dyDescent="0.25">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I138" s="98"/>
      <c r="AJ138" s="98"/>
      <c r="AK138" s="98"/>
      <c r="AL138" s="98"/>
      <c r="AM138" s="98"/>
      <c r="AN138" s="98"/>
      <c r="AO138" s="98"/>
      <c r="AP138" s="98"/>
      <c r="AQ138" s="98"/>
      <c r="AS138" s="98"/>
      <c r="AT138" s="112"/>
      <c r="AU138" s="116"/>
      <c r="AV138" s="113"/>
    </row>
    <row r="139" spans="1:48" s="68" customFormat="1" x14ac:dyDescent="0.25">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I139" s="98"/>
      <c r="AJ139" s="98"/>
      <c r="AK139" s="98"/>
      <c r="AL139" s="98"/>
      <c r="AM139" s="98"/>
      <c r="AN139" s="98"/>
      <c r="AO139" s="98"/>
      <c r="AP139" s="98"/>
      <c r="AQ139" s="98"/>
      <c r="AS139" s="98"/>
      <c r="AT139" s="112"/>
      <c r="AU139" s="116"/>
      <c r="AV139" s="113"/>
    </row>
    <row r="140" spans="1:48" s="68" customFormat="1" x14ac:dyDescent="0.25">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I140" s="98"/>
      <c r="AJ140" s="98"/>
      <c r="AK140" s="98"/>
      <c r="AL140" s="98"/>
      <c r="AM140" s="98"/>
      <c r="AN140" s="98"/>
      <c r="AO140" s="98"/>
      <c r="AP140" s="98"/>
      <c r="AQ140" s="98"/>
      <c r="AS140" s="98"/>
      <c r="AT140" s="112"/>
      <c r="AU140" s="116"/>
      <c r="AV140" s="113"/>
    </row>
    <row r="141" spans="1:48" s="68" customFormat="1" x14ac:dyDescent="0.25">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I141" s="98"/>
      <c r="AJ141" s="98"/>
      <c r="AK141" s="98"/>
      <c r="AL141" s="98"/>
      <c r="AM141" s="98"/>
      <c r="AN141" s="98"/>
      <c r="AO141" s="98"/>
      <c r="AP141" s="98"/>
      <c r="AQ141" s="98"/>
      <c r="AS141" s="98"/>
      <c r="AT141" s="112"/>
      <c r="AU141" s="116"/>
      <c r="AV141" s="113"/>
    </row>
    <row r="142" spans="1:48" s="68" customFormat="1" x14ac:dyDescent="0.25">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I142" s="98"/>
      <c r="AJ142" s="98"/>
      <c r="AK142" s="98"/>
      <c r="AL142" s="98"/>
      <c r="AM142" s="98"/>
      <c r="AN142" s="98"/>
      <c r="AO142" s="98"/>
      <c r="AP142" s="98"/>
      <c r="AQ142" s="98"/>
      <c r="AS142" s="98"/>
      <c r="AT142" s="112"/>
      <c r="AU142" s="116"/>
      <c r="AV142" s="113"/>
    </row>
    <row r="143" spans="1:48" s="69" customFormat="1" x14ac:dyDescent="0.25">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I143" s="98"/>
      <c r="AJ143" s="98"/>
      <c r="AK143" s="98"/>
      <c r="AL143" s="98"/>
      <c r="AM143" s="98"/>
      <c r="AN143" s="98"/>
      <c r="AO143" s="98"/>
      <c r="AP143" s="98"/>
      <c r="AQ143" s="98"/>
      <c r="AS143" s="98"/>
      <c r="AT143" s="112"/>
      <c r="AU143" s="116"/>
      <c r="AV143" s="113"/>
    </row>
    <row r="144" spans="1:48" x14ac:dyDescent="0.25">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c r="AT144" s="112"/>
      <c r="AU144" s="116"/>
      <c r="AV144" s="113"/>
    </row>
    <row r="145" spans="1:48" x14ac:dyDescent="0.25">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c r="AT145" s="112"/>
      <c r="AU145" s="116"/>
      <c r="AV145" s="113"/>
    </row>
    <row r="146" spans="1:48" x14ac:dyDescent="0.25">
      <c r="A146" t="s">
        <v>1303</v>
      </c>
      <c r="B146" t="s">
        <v>1304</v>
      </c>
      <c r="E146">
        <v>6.24012461866438</v>
      </c>
      <c r="F146">
        <v>0.16025320984920299</v>
      </c>
      <c r="G146">
        <v>4.3699572403301197E-2</v>
      </c>
      <c r="H146">
        <v>1.67192127639247E-4</v>
      </c>
      <c r="I146">
        <v>0.9</v>
      </c>
      <c r="J146">
        <v>0.7</v>
      </c>
      <c r="K146">
        <v>0.7</v>
      </c>
      <c r="AT146" s="112"/>
      <c r="AU146" s="116"/>
      <c r="AV146" s="113"/>
    </row>
    <row r="147" spans="1:48" x14ac:dyDescent="0.25">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c r="AT147" s="112"/>
      <c r="AU147" s="116"/>
      <c r="AV147" s="113"/>
    </row>
    <row r="148" spans="1:48" x14ac:dyDescent="0.25">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c r="AT148" s="112"/>
      <c r="AU148" s="116"/>
      <c r="AV148" s="113"/>
    </row>
    <row r="149" spans="1:48" x14ac:dyDescent="0.25">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c r="AT149" s="112"/>
      <c r="AU149" s="116"/>
      <c r="AV149" s="113"/>
    </row>
    <row r="150" spans="1:48" x14ac:dyDescent="0.25">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c r="AT150" s="112"/>
      <c r="AU150" s="116"/>
      <c r="AV150" s="113"/>
    </row>
    <row r="151" spans="1:48" x14ac:dyDescent="0.25">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c r="AT151" s="112"/>
      <c r="AU151" s="116"/>
      <c r="AV151" s="113"/>
    </row>
    <row r="152" spans="1:48" x14ac:dyDescent="0.25">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c r="AT152" s="112"/>
      <c r="AU152" s="116"/>
      <c r="AV152" s="113"/>
    </row>
    <row r="153" spans="1:48" x14ac:dyDescent="0.25">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c r="AT153" s="112"/>
      <c r="AU153" s="116"/>
      <c r="AV153" s="113"/>
    </row>
    <row r="154" spans="1:48" x14ac:dyDescent="0.25">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c r="AT154" s="112"/>
      <c r="AU154" s="116"/>
      <c r="AV154" s="113"/>
    </row>
    <row r="155" spans="1:48" x14ac:dyDescent="0.25">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c r="AT155" s="112"/>
      <c r="AU155" s="116"/>
      <c r="AV155" s="113"/>
    </row>
    <row r="156" spans="1:48" x14ac:dyDescent="0.25">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c r="AT156" s="112"/>
      <c r="AU156" s="116"/>
      <c r="AV156" s="113"/>
    </row>
    <row r="157" spans="1:48" x14ac:dyDescent="0.25">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c r="AT157" s="112"/>
      <c r="AU157" s="116"/>
      <c r="AV157" s="113"/>
    </row>
    <row r="158" spans="1:48" x14ac:dyDescent="0.25">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c r="AT158" s="112"/>
      <c r="AU158" s="116"/>
      <c r="AV158" s="113"/>
    </row>
    <row r="159" spans="1:48" x14ac:dyDescent="0.25">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c r="AT159" s="112"/>
      <c r="AU159" s="116"/>
      <c r="AV159" s="113"/>
    </row>
    <row r="160" spans="1:48" x14ac:dyDescent="0.25">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c r="AT160" s="112"/>
      <c r="AU160" s="116"/>
      <c r="AV160" s="113"/>
    </row>
    <row r="161" spans="1:48" x14ac:dyDescent="0.25">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c r="AT161" s="112"/>
      <c r="AU161" s="116"/>
      <c r="AV161" s="113"/>
    </row>
    <row r="162" spans="1:48" x14ac:dyDescent="0.25">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c r="AT162" s="112"/>
      <c r="AU162" s="116"/>
      <c r="AV162" s="113"/>
    </row>
    <row r="163" spans="1:48" x14ac:dyDescent="0.25">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c r="AT163" s="112"/>
      <c r="AU163" s="116"/>
      <c r="AV163" s="113"/>
    </row>
    <row r="164" spans="1:48" x14ac:dyDescent="0.25">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c r="AT164" s="112"/>
      <c r="AU164" s="116"/>
      <c r="AV164" s="113"/>
    </row>
    <row r="165" spans="1:48" x14ac:dyDescent="0.25">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c r="AT165" s="112"/>
      <c r="AU165" s="116"/>
      <c r="AV165" s="113"/>
    </row>
    <row r="166" spans="1:48" x14ac:dyDescent="0.25">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c r="AT166" s="112"/>
      <c r="AU166" s="116"/>
      <c r="AV166" s="113"/>
    </row>
    <row r="167" spans="1:48" x14ac:dyDescent="0.25">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c r="AT167" s="112"/>
      <c r="AU167" s="116"/>
      <c r="AV167" s="113"/>
    </row>
    <row r="168" spans="1:48" x14ac:dyDescent="0.25">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c r="AT168" s="112"/>
      <c r="AU168" s="116"/>
      <c r="AV168" s="113"/>
    </row>
    <row r="169" spans="1:48" x14ac:dyDescent="0.25">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c r="AT169" s="112"/>
      <c r="AU169" s="116"/>
      <c r="AV169" s="113"/>
    </row>
    <row r="170" spans="1:48" x14ac:dyDescent="0.25">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c r="AT170" s="112"/>
      <c r="AU170" s="116"/>
      <c r="AV170" s="113"/>
    </row>
    <row r="171" spans="1:48" x14ac:dyDescent="0.25">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c r="AT171" s="112"/>
      <c r="AU171" s="116"/>
      <c r="AV171" s="113"/>
    </row>
    <row r="172" spans="1:48" x14ac:dyDescent="0.25">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c r="AT172" s="112"/>
      <c r="AU172" s="116"/>
      <c r="AV172" s="113"/>
    </row>
    <row r="173" spans="1:48" s="68" customFormat="1" x14ac:dyDescent="0.25">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I173" s="98"/>
      <c r="AJ173" s="98"/>
      <c r="AK173" s="98"/>
      <c r="AL173" s="98"/>
      <c r="AM173" s="98"/>
      <c r="AN173" s="98"/>
      <c r="AO173" s="98"/>
      <c r="AP173" s="98"/>
      <c r="AQ173" s="98"/>
      <c r="AS173" s="98"/>
      <c r="AT173" s="112"/>
      <c r="AU173" s="116"/>
      <c r="AV173" s="113"/>
    </row>
    <row r="174" spans="1:48" s="68" customFormat="1" x14ac:dyDescent="0.25">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I174" s="98"/>
      <c r="AJ174" s="98"/>
      <c r="AK174" s="98"/>
      <c r="AL174" s="98"/>
      <c r="AM174" s="98"/>
      <c r="AN174" s="98"/>
      <c r="AO174" s="98"/>
      <c r="AP174" s="98"/>
      <c r="AQ174" s="98"/>
      <c r="AS174" s="98"/>
      <c r="AT174" s="112"/>
      <c r="AU174" s="116"/>
      <c r="AV174" s="113"/>
    </row>
    <row r="175" spans="1:48" s="68" customFormat="1" x14ac:dyDescent="0.25">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I175" s="98"/>
      <c r="AJ175" s="98"/>
      <c r="AK175" s="98"/>
      <c r="AL175" s="98"/>
      <c r="AM175" s="98"/>
      <c r="AN175" s="98"/>
      <c r="AO175" s="98"/>
      <c r="AP175" s="98"/>
      <c r="AQ175" s="98"/>
      <c r="AS175" s="98"/>
      <c r="AT175" s="112"/>
      <c r="AU175" s="116"/>
      <c r="AV175" s="113"/>
    </row>
    <row r="176" spans="1:48" s="68" customFormat="1" x14ac:dyDescent="0.25">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I176" s="98"/>
      <c r="AJ176" s="98"/>
      <c r="AK176" s="98"/>
      <c r="AL176" s="98"/>
      <c r="AM176" s="98"/>
      <c r="AN176" s="98"/>
      <c r="AO176" s="98"/>
      <c r="AP176" s="98"/>
      <c r="AQ176" s="98"/>
      <c r="AS176" s="98"/>
      <c r="AT176" s="112"/>
      <c r="AU176" s="116"/>
      <c r="AV176" s="113"/>
    </row>
    <row r="177" spans="1:48" s="68" customFormat="1" x14ac:dyDescent="0.25">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I177" s="98"/>
      <c r="AJ177" s="98"/>
      <c r="AK177" s="98"/>
      <c r="AL177" s="98"/>
      <c r="AM177" s="98"/>
      <c r="AN177" s="98"/>
      <c r="AO177" s="98"/>
      <c r="AP177" s="98"/>
      <c r="AQ177" s="98"/>
      <c r="AS177" s="98"/>
      <c r="AT177" s="112"/>
      <c r="AU177" s="116"/>
      <c r="AV177" s="113"/>
    </row>
    <row r="178" spans="1:48" s="68" customFormat="1" x14ac:dyDescent="0.25">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I178" s="98"/>
      <c r="AJ178" s="98"/>
      <c r="AK178" s="98"/>
      <c r="AL178" s="98"/>
      <c r="AM178" s="98"/>
      <c r="AN178" s="98"/>
      <c r="AO178" s="98"/>
      <c r="AP178" s="98"/>
      <c r="AQ178" s="98"/>
      <c r="AS178" s="98"/>
      <c r="AT178" s="112"/>
      <c r="AU178" s="116"/>
      <c r="AV178" s="113"/>
    </row>
    <row r="179" spans="1:48" s="68" customFormat="1" x14ac:dyDescent="0.25">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I179" s="98"/>
      <c r="AJ179" s="98"/>
      <c r="AK179" s="98"/>
      <c r="AL179" s="98"/>
      <c r="AM179" s="98"/>
      <c r="AN179" s="98"/>
      <c r="AO179" s="98"/>
      <c r="AP179" s="98"/>
      <c r="AQ179" s="98"/>
      <c r="AS179" s="98"/>
      <c r="AT179" s="112"/>
      <c r="AU179" s="116"/>
      <c r="AV179" s="113"/>
    </row>
    <row r="180" spans="1:48" s="68" customFormat="1" x14ac:dyDescent="0.25">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I180" s="98"/>
      <c r="AJ180" s="98"/>
      <c r="AK180" s="98"/>
      <c r="AL180" s="98"/>
      <c r="AM180" s="98"/>
      <c r="AN180" s="98"/>
      <c r="AO180" s="98"/>
      <c r="AP180" s="98"/>
      <c r="AQ180" s="98"/>
      <c r="AS180" s="98"/>
      <c r="AT180" s="112"/>
      <c r="AU180" s="116"/>
      <c r="AV180" s="113"/>
    </row>
    <row r="181" spans="1:48" x14ac:dyDescent="0.25">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c r="AT181" s="112"/>
      <c r="AU181" s="116"/>
      <c r="AV181" s="113"/>
    </row>
    <row r="182" spans="1:48" x14ac:dyDescent="0.25">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c r="AT182" s="112"/>
      <c r="AU182" s="116"/>
      <c r="AV182" s="113"/>
    </row>
    <row r="183" spans="1:48" x14ac:dyDescent="0.25">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c r="AT183" s="112"/>
      <c r="AU183" s="116"/>
      <c r="AV183" s="113"/>
    </row>
    <row r="184" spans="1:48" x14ac:dyDescent="0.25">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c r="AT184" s="112"/>
      <c r="AU184" s="116"/>
      <c r="AV184" s="113"/>
    </row>
    <row r="185" spans="1:48" x14ac:dyDescent="0.25">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c r="AT185" s="112"/>
      <c r="AU185" s="116"/>
      <c r="AV185" s="113"/>
    </row>
    <row r="186" spans="1:48" x14ac:dyDescent="0.25">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c r="AT186" s="112"/>
      <c r="AU186" s="116"/>
      <c r="AV186" s="113"/>
    </row>
    <row r="187" spans="1:48" x14ac:dyDescent="0.25">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c r="AT187" s="112"/>
      <c r="AU187" s="116"/>
      <c r="AV187" s="113"/>
    </row>
    <row r="188" spans="1:48" x14ac:dyDescent="0.25">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c r="AT188" s="112"/>
      <c r="AU188" s="116"/>
      <c r="AV188" s="113"/>
    </row>
    <row r="189" spans="1:48" x14ac:dyDescent="0.25">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c r="AT189" s="112"/>
      <c r="AU189" s="116"/>
      <c r="AV189" s="113"/>
    </row>
    <row r="190" spans="1:48" x14ac:dyDescent="0.25">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c r="AT190" s="112"/>
      <c r="AU190" s="116"/>
      <c r="AV190" s="113"/>
    </row>
    <row r="191" spans="1:48" x14ac:dyDescent="0.25">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c r="AT191" s="112"/>
      <c r="AU191" s="116"/>
      <c r="AV191" s="113"/>
    </row>
    <row r="192" spans="1:48" x14ac:dyDescent="0.25">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c r="AT192" s="112"/>
      <c r="AU192" s="116"/>
      <c r="AV192" s="113"/>
    </row>
    <row r="193" spans="1:48" x14ac:dyDescent="0.25">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c r="AT193" s="112"/>
      <c r="AU193" s="116"/>
      <c r="AV193" s="113"/>
    </row>
    <row r="194" spans="1:48" x14ac:dyDescent="0.25">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c r="AT194" s="112"/>
      <c r="AU194" s="116"/>
      <c r="AV194" s="113"/>
    </row>
    <row r="195" spans="1:48" x14ac:dyDescent="0.25">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c r="AT195" s="112"/>
      <c r="AU195" s="116"/>
      <c r="AV195" s="113"/>
    </row>
    <row r="196" spans="1:48" x14ac:dyDescent="0.25">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c r="AT196" s="112"/>
      <c r="AU196" s="116"/>
      <c r="AV196" s="113"/>
    </row>
    <row r="197" spans="1:48" x14ac:dyDescent="0.25">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c r="AT197" s="112"/>
      <c r="AU197" s="116"/>
      <c r="AV197" s="113"/>
    </row>
    <row r="198" spans="1:48" x14ac:dyDescent="0.25">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c r="AT198" s="112"/>
      <c r="AU198" s="116"/>
      <c r="AV198" s="113"/>
    </row>
    <row r="199" spans="1:48" x14ac:dyDescent="0.25">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c r="AT199" s="112"/>
      <c r="AU199" s="116"/>
      <c r="AV199" s="113"/>
    </row>
    <row r="200" spans="1:48" x14ac:dyDescent="0.25">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c r="AT200" s="112"/>
      <c r="AU200" s="116"/>
      <c r="AV200" s="113"/>
    </row>
    <row r="201" spans="1:48" x14ac:dyDescent="0.25">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c r="AT201" s="112"/>
      <c r="AU201" s="116"/>
      <c r="AV201" s="113"/>
    </row>
    <row r="202" spans="1:48" s="68" customFormat="1" x14ac:dyDescent="0.25">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I202" s="98"/>
      <c r="AJ202" s="98"/>
      <c r="AK202" s="98"/>
      <c r="AL202" s="98"/>
      <c r="AM202" s="98"/>
      <c r="AN202" s="98"/>
      <c r="AO202" s="98"/>
      <c r="AP202" s="98"/>
      <c r="AQ202" s="98"/>
      <c r="AS202" s="98"/>
      <c r="AT202" s="112"/>
      <c r="AU202" s="116"/>
      <c r="AV202" s="113"/>
    </row>
    <row r="203" spans="1:48" s="68" customFormat="1" x14ac:dyDescent="0.25">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I203" s="98"/>
      <c r="AJ203" s="98"/>
      <c r="AK203" s="98"/>
      <c r="AL203" s="98"/>
      <c r="AM203" s="98"/>
      <c r="AN203" s="98"/>
      <c r="AO203" s="98"/>
      <c r="AP203" s="98"/>
      <c r="AQ203" s="98"/>
      <c r="AS203" s="98"/>
      <c r="AT203" s="112"/>
      <c r="AU203" s="116"/>
      <c r="AV203" s="113"/>
    </row>
    <row r="204" spans="1:48" s="68" customFormat="1" x14ac:dyDescent="0.25">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I204" s="98"/>
      <c r="AJ204" s="98"/>
      <c r="AK204" s="98"/>
      <c r="AL204" s="98"/>
      <c r="AM204" s="98"/>
      <c r="AN204" s="98"/>
      <c r="AO204" s="98"/>
      <c r="AP204" s="98"/>
      <c r="AQ204" s="98"/>
      <c r="AS204" s="98"/>
      <c r="AT204" s="112"/>
      <c r="AU204" s="116"/>
      <c r="AV204" s="113"/>
    </row>
    <row r="205" spans="1:48" s="68" customFormat="1" x14ac:dyDescent="0.25">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I205" s="98"/>
      <c r="AJ205" s="98"/>
      <c r="AK205" s="98"/>
      <c r="AL205" s="98"/>
      <c r="AM205" s="98"/>
      <c r="AN205" s="98"/>
      <c r="AO205" s="98"/>
      <c r="AP205" s="98"/>
      <c r="AQ205" s="98"/>
      <c r="AS205" s="98"/>
      <c r="AT205" s="112"/>
      <c r="AU205" s="116"/>
      <c r="AV205" s="113"/>
    </row>
    <row r="206" spans="1:48" s="68" customFormat="1" x14ac:dyDescent="0.25">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I206" s="98"/>
      <c r="AJ206" s="98"/>
      <c r="AK206" s="98"/>
      <c r="AL206" s="98"/>
      <c r="AM206" s="98"/>
      <c r="AN206" s="98"/>
      <c r="AO206" s="98"/>
      <c r="AP206" s="98"/>
      <c r="AQ206" s="98"/>
      <c r="AS206" s="98"/>
      <c r="AT206" s="112"/>
      <c r="AU206" s="116"/>
      <c r="AV206" s="113"/>
    </row>
    <row r="207" spans="1:48" s="68" customFormat="1" x14ac:dyDescent="0.25">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I207" s="98"/>
      <c r="AJ207" s="98"/>
      <c r="AK207" s="98"/>
      <c r="AL207" s="98"/>
      <c r="AM207" s="98"/>
      <c r="AN207" s="98"/>
      <c r="AO207" s="98"/>
      <c r="AP207" s="98"/>
      <c r="AQ207" s="98"/>
      <c r="AS207" s="98"/>
      <c r="AT207" s="112"/>
      <c r="AU207" s="116"/>
      <c r="AV207" s="113"/>
    </row>
    <row r="208" spans="1:48" s="68" customFormat="1" x14ac:dyDescent="0.25">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I208" s="98"/>
      <c r="AJ208" s="98"/>
      <c r="AK208" s="98"/>
      <c r="AL208" s="98"/>
      <c r="AM208" s="98"/>
      <c r="AN208" s="98"/>
      <c r="AO208" s="98"/>
      <c r="AP208" s="98"/>
      <c r="AQ208" s="98"/>
      <c r="AS208" s="98"/>
      <c r="AT208" s="112"/>
      <c r="AU208" s="116"/>
      <c r="AV208" s="113"/>
    </row>
    <row r="209" spans="1:48" s="68" customFormat="1" x14ac:dyDescent="0.25">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I209" s="98"/>
      <c r="AJ209" s="98"/>
      <c r="AK209" s="98"/>
      <c r="AL209" s="98"/>
      <c r="AM209" s="98"/>
      <c r="AN209" s="98"/>
      <c r="AO209" s="98"/>
      <c r="AP209" s="98"/>
      <c r="AQ209" s="98"/>
      <c r="AS209" s="98"/>
      <c r="AT209" s="112"/>
      <c r="AU209" s="116"/>
      <c r="AV209" s="113"/>
    </row>
    <row r="210" spans="1:48" x14ac:dyDescent="0.25">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c r="AT210" s="112"/>
      <c r="AU210" s="116"/>
      <c r="AV210" s="113"/>
    </row>
    <row r="211" spans="1:48" x14ac:dyDescent="0.25">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c r="AT211" s="112"/>
      <c r="AU211" s="116"/>
      <c r="AV211" s="113"/>
    </row>
    <row r="212" spans="1:48" x14ac:dyDescent="0.25">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c r="AT212" s="112"/>
      <c r="AU212" s="116"/>
      <c r="AV212" s="113"/>
    </row>
    <row r="213" spans="1:48" x14ac:dyDescent="0.25">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c r="AT213" s="112"/>
      <c r="AU213" s="116"/>
      <c r="AV213" s="113"/>
    </row>
    <row r="214" spans="1:48" x14ac:dyDescent="0.25">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c r="AT214" s="112"/>
      <c r="AU214" s="116"/>
      <c r="AV214" s="113"/>
    </row>
    <row r="215" spans="1:48" x14ac:dyDescent="0.25">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c r="AT215" s="112"/>
      <c r="AU215" s="116"/>
      <c r="AV215" s="113"/>
    </row>
    <row r="216" spans="1:48" x14ac:dyDescent="0.25">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c r="AT216" s="112"/>
      <c r="AU216" s="116"/>
      <c r="AV216" s="113"/>
    </row>
    <row r="217" spans="1:48" x14ac:dyDescent="0.25">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c r="AT217" s="112"/>
      <c r="AU217" s="116"/>
      <c r="AV217" s="113"/>
    </row>
    <row r="218" spans="1:48" x14ac:dyDescent="0.25">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c r="AT218" s="112"/>
      <c r="AU218" s="116"/>
      <c r="AV218" s="113"/>
    </row>
    <row r="219" spans="1:48" x14ac:dyDescent="0.25">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c r="AT219" s="112"/>
      <c r="AU219" s="116"/>
      <c r="AV219" s="113"/>
    </row>
    <row r="220" spans="1:48" x14ac:dyDescent="0.25">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c r="AT220" s="112"/>
      <c r="AU220" s="116"/>
      <c r="AV220" s="113"/>
    </row>
    <row r="221" spans="1:48" x14ac:dyDescent="0.25">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c r="AT221" s="112"/>
      <c r="AU221" s="116"/>
      <c r="AV221" s="113"/>
    </row>
    <row r="222" spans="1:48" x14ac:dyDescent="0.25">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c r="AT222" s="112"/>
      <c r="AU222" s="116"/>
      <c r="AV222" s="113"/>
    </row>
    <row r="223" spans="1:48" x14ac:dyDescent="0.25">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c r="AT223" s="112"/>
      <c r="AU223" s="116"/>
      <c r="AV223" s="113"/>
    </row>
    <row r="224" spans="1:48" x14ac:dyDescent="0.25">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c r="AT224" s="112"/>
      <c r="AU224" s="116"/>
      <c r="AV224" s="113"/>
    </row>
    <row r="225" spans="1:48" x14ac:dyDescent="0.25">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c r="AT225" s="112"/>
      <c r="AU225" s="116"/>
      <c r="AV225" s="113"/>
    </row>
    <row r="226" spans="1:48" x14ac:dyDescent="0.25">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c r="AT226" s="112"/>
      <c r="AU226" s="116"/>
      <c r="AV226" s="113"/>
    </row>
    <row r="227" spans="1:48" x14ac:dyDescent="0.25">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c r="AT227" s="112"/>
      <c r="AU227" s="116"/>
      <c r="AV227" s="113"/>
    </row>
    <row r="228" spans="1:48" x14ac:dyDescent="0.25">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c r="AT228" s="112"/>
      <c r="AU228" s="116"/>
      <c r="AV228" s="113"/>
    </row>
    <row r="229" spans="1:48" x14ac:dyDescent="0.25">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c r="AT229" s="112"/>
      <c r="AU229" s="116"/>
      <c r="AV229" s="113"/>
    </row>
    <row r="230" spans="1:48" x14ac:dyDescent="0.25">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c r="AT230" s="112"/>
      <c r="AU230" s="116"/>
      <c r="AV230" s="113"/>
    </row>
    <row r="231" spans="1:48" x14ac:dyDescent="0.25">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c r="AT231" s="112"/>
      <c r="AU231" s="116"/>
      <c r="AV231" s="113"/>
    </row>
    <row r="232" spans="1:48" x14ac:dyDescent="0.25">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c r="AT232" s="112"/>
      <c r="AU232" s="116"/>
      <c r="AV232" s="113"/>
    </row>
    <row r="233" spans="1:48" x14ac:dyDescent="0.25">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c r="AT233" s="112"/>
      <c r="AU233" s="116"/>
      <c r="AV233" s="113"/>
    </row>
    <row r="234" spans="1:48" x14ac:dyDescent="0.25">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c r="AT234" s="112"/>
      <c r="AU234" s="116"/>
      <c r="AV234" s="113"/>
    </row>
    <row r="235" spans="1:48" x14ac:dyDescent="0.25">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c r="AT235" s="112"/>
      <c r="AU235" s="116"/>
      <c r="AV235" s="113"/>
    </row>
    <row r="236" spans="1:48" x14ac:dyDescent="0.25">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c r="AT236" s="112"/>
      <c r="AU236" s="116"/>
      <c r="AV236" s="113"/>
    </row>
    <row r="237" spans="1:48" x14ac:dyDescent="0.25">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c r="AT237" s="112"/>
      <c r="AU237" s="116"/>
      <c r="AV237" s="113"/>
    </row>
    <row r="238" spans="1:48" x14ac:dyDescent="0.25">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c r="AT238" s="112"/>
      <c r="AU238" s="116"/>
      <c r="AV238" s="113"/>
    </row>
    <row r="239" spans="1:48" x14ac:dyDescent="0.25">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c r="AT239" s="112"/>
      <c r="AU239" s="116"/>
      <c r="AV239" s="113"/>
    </row>
    <row r="240" spans="1:48" x14ac:dyDescent="0.25">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c r="AT240" s="112"/>
      <c r="AU240" s="116"/>
      <c r="AV240" s="113"/>
    </row>
    <row r="241" spans="1:48" x14ac:dyDescent="0.25">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c r="AT241" s="112"/>
      <c r="AU241" s="116"/>
      <c r="AV241" s="113"/>
    </row>
    <row r="242" spans="1:48" x14ac:dyDescent="0.25">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c r="AT242" s="112"/>
      <c r="AU242" s="116"/>
      <c r="AV242" s="113"/>
    </row>
    <row r="243" spans="1:48" x14ac:dyDescent="0.25">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c r="AT243" s="112"/>
      <c r="AU243" s="116"/>
      <c r="AV243" s="113"/>
    </row>
    <row r="244" spans="1:48" x14ac:dyDescent="0.25">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c r="AT244" s="112"/>
      <c r="AU244" s="116"/>
      <c r="AV244" s="113"/>
    </row>
    <row r="245" spans="1:48" x14ac:dyDescent="0.25">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c r="AT245" s="112"/>
      <c r="AU245" s="116"/>
      <c r="AV245" s="113"/>
    </row>
    <row r="246" spans="1:48" x14ac:dyDescent="0.25">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c r="AT246" s="112"/>
      <c r="AU246" s="116"/>
      <c r="AV246" s="113"/>
    </row>
    <row r="247" spans="1:48" s="68" customFormat="1" x14ac:dyDescent="0.25">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I247" s="98"/>
      <c r="AJ247" s="98"/>
      <c r="AK247" s="98"/>
      <c r="AL247" s="98"/>
      <c r="AM247" s="98"/>
      <c r="AN247" s="98"/>
      <c r="AO247" s="98"/>
      <c r="AP247" s="98"/>
      <c r="AQ247" s="98"/>
      <c r="AS247" s="98"/>
      <c r="AT247" s="112"/>
      <c r="AU247" s="116"/>
      <c r="AV247" s="113"/>
    </row>
    <row r="248" spans="1:48" s="68" customFormat="1" x14ac:dyDescent="0.25">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I248" s="98"/>
      <c r="AJ248" s="98"/>
      <c r="AK248" s="98"/>
      <c r="AL248" s="98"/>
      <c r="AM248" s="98"/>
      <c r="AN248" s="98"/>
      <c r="AO248" s="98"/>
      <c r="AP248" s="98"/>
      <c r="AQ248" s="98"/>
      <c r="AS248" s="98"/>
      <c r="AT248" s="112"/>
      <c r="AU248" s="116"/>
      <c r="AV248" s="113"/>
    </row>
    <row r="249" spans="1:48" s="68" customFormat="1" x14ac:dyDescent="0.25">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I249" s="98"/>
      <c r="AJ249" s="98"/>
      <c r="AK249" s="98"/>
      <c r="AL249" s="98"/>
      <c r="AM249" s="98"/>
      <c r="AN249" s="98"/>
      <c r="AO249" s="98"/>
      <c r="AP249" s="98"/>
      <c r="AQ249" s="98"/>
      <c r="AS249" s="98"/>
      <c r="AT249" s="112"/>
      <c r="AU249" s="116"/>
      <c r="AV249" s="113"/>
    </row>
    <row r="250" spans="1:48" s="68" customFormat="1" x14ac:dyDescent="0.25">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I250" s="98"/>
      <c r="AJ250" s="98"/>
      <c r="AK250" s="98"/>
      <c r="AL250" s="98"/>
      <c r="AM250" s="98"/>
      <c r="AN250" s="98"/>
      <c r="AO250" s="98"/>
      <c r="AP250" s="98"/>
      <c r="AQ250" s="98"/>
      <c r="AS250" s="98"/>
      <c r="AT250" s="112"/>
      <c r="AU250" s="116"/>
      <c r="AV250" s="113"/>
    </row>
    <row r="251" spans="1:48" s="70" customFormat="1" x14ac:dyDescent="0.25">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I251" s="98"/>
      <c r="AJ251" s="98"/>
      <c r="AK251" s="98"/>
      <c r="AL251" s="98"/>
      <c r="AM251" s="98"/>
      <c r="AN251" s="98"/>
      <c r="AO251" s="98"/>
      <c r="AP251" s="98"/>
      <c r="AQ251" s="98"/>
      <c r="AS251" s="98"/>
      <c r="AT251" s="112"/>
      <c r="AU251" s="116"/>
      <c r="AV251" s="113"/>
    </row>
    <row r="252" spans="1:48" s="70" customFormat="1" x14ac:dyDescent="0.25">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I252" s="98"/>
      <c r="AJ252" s="98"/>
      <c r="AK252" s="98"/>
      <c r="AL252" s="98"/>
      <c r="AM252" s="98"/>
      <c r="AN252" s="98"/>
      <c r="AO252" s="98"/>
      <c r="AP252" s="98"/>
      <c r="AQ252" s="98"/>
      <c r="AS252" s="98"/>
      <c r="AT252" s="112"/>
      <c r="AU252" s="116"/>
      <c r="AV252" s="113"/>
    </row>
    <row r="253" spans="1:48" x14ac:dyDescent="0.25">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c r="AT253" s="112"/>
      <c r="AU253" s="116"/>
      <c r="AV253" s="113"/>
    </row>
    <row r="254" spans="1:48" x14ac:dyDescent="0.25">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c r="AT254" s="112"/>
      <c r="AU254" s="116"/>
      <c r="AV254" s="113"/>
    </row>
    <row r="255" spans="1:48" x14ac:dyDescent="0.25">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c r="AT255" s="112"/>
      <c r="AU255" s="116"/>
      <c r="AV255" s="113"/>
    </row>
    <row r="256" spans="1:48" x14ac:dyDescent="0.25">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c r="AT256" s="112"/>
      <c r="AU256" s="116"/>
      <c r="AV256" s="113"/>
    </row>
    <row r="257" spans="1:48" x14ac:dyDescent="0.25">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c r="AT257" s="112"/>
      <c r="AU257" s="116"/>
      <c r="AV257" s="113"/>
    </row>
    <row r="258" spans="1:48" x14ac:dyDescent="0.25">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c r="AT258" s="112"/>
      <c r="AU258" s="116"/>
      <c r="AV258" s="113"/>
    </row>
    <row r="259" spans="1:48" x14ac:dyDescent="0.25">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c r="AT259" s="112"/>
      <c r="AU259" s="116"/>
      <c r="AV259" s="113"/>
    </row>
    <row r="260" spans="1:48" x14ac:dyDescent="0.25">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c r="AT260" s="112"/>
      <c r="AU260" s="116"/>
      <c r="AV260" s="113"/>
    </row>
    <row r="261" spans="1:48" x14ac:dyDescent="0.25">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c r="AT261" s="112"/>
      <c r="AU261" s="116"/>
      <c r="AV261" s="113"/>
    </row>
    <row r="262" spans="1:48" x14ac:dyDescent="0.25">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c r="AT262" s="112"/>
      <c r="AU262" s="116"/>
      <c r="AV262" s="113"/>
    </row>
    <row r="263" spans="1:48" x14ac:dyDescent="0.25">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c r="AT263" s="112"/>
      <c r="AU263" s="116"/>
      <c r="AV263" s="113"/>
    </row>
    <row r="264" spans="1:48" x14ac:dyDescent="0.25">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c r="AT264" s="112"/>
      <c r="AU264" s="116"/>
      <c r="AV264" s="113"/>
    </row>
    <row r="265" spans="1:48" x14ac:dyDescent="0.25">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c r="AT265" s="112"/>
      <c r="AU265" s="116"/>
      <c r="AV265" s="113"/>
    </row>
    <row r="266" spans="1:48" x14ac:dyDescent="0.25">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c r="AT266" s="112"/>
      <c r="AU266" s="116"/>
      <c r="AV266" s="113"/>
    </row>
    <row r="267" spans="1:48" x14ac:dyDescent="0.25">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c r="AT267" s="112"/>
      <c r="AU267" s="116"/>
      <c r="AV267" s="113"/>
    </row>
    <row r="268" spans="1:48" x14ac:dyDescent="0.25">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c r="AT268" s="112"/>
      <c r="AU268" s="116"/>
      <c r="AV268" s="113"/>
    </row>
    <row r="269" spans="1:48" x14ac:dyDescent="0.25">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c r="AT269" s="112"/>
      <c r="AU269" s="116"/>
      <c r="AV269" s="113"/>
    </row>
    <row r="270" spans="1:48" x14ac:dyDescent="0.25">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c r="AT270" s="112"/>
      <c r="AU270" s="116"/>
      <c r="AV270" s="113"/>
    </row>
    <row r="271" spans="1:48" x14ac:dyDescent="0.25">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c r="AT271" s="112"/>
      <c r="AU271" s="116"/>
      <c r="AV271" s="113"/>
    </row>
    <row r="272" spans="1:48" x14ac:dyDescent="0.25">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c r="AT272" s="112"/>
      <c r="AU272" s="116"/>
      <c r="AV272" s="113"/>
    </row>
    <row r="273" spans="1:48" x14ac:dyDescent="0.25">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c r="AT273" s="112"/>
      <c r="AU273" s="116"/>
      <c r="AV273" s="113"/>
    </row>
    <row r="274" spans="1:48" x14ac:dyDescent="0.25">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c r="AT274" s="112"/>
      <c r="AU274" s="116"/>
      <c r="AV274" s="113"/>
    </row>
    <row r="275" spans="1:48" x14ac:dyDescent="0.25">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c r="AT275" s="112"/>
      <c r="AU275" s="116"/>
      <c r="AV275" s="113"/>
    </row>
    <row r="276" spans="1:48" x14ac:dyDescent="0.25">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c r="AT276" s="112"/>
      <c r="AU276" s="116"/>
      <c r="AV276" s="113"/>
    </row>
    <row r="277" spans="1:48" x14ac:dyDescent="0.25">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c r="AT277" s="112"/>
      <c r="AU277" s="116"/>
      <c r="AV277" s="113"/>
    </row>
    <row r="278" spans="1:48" x14ac:dyDescent="0.25">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c r="AT278" s="112"/>
      <c r="AU278" s="116"/>
      <c r="AV278" s="113"/>
    </row>
    <row r="279" spans="1:48" x14ac:dyDescent="0.25">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c r="AT279" s="112"/>
      <c r="AU279" s="116"/>
      <c r="AV279" s="113"/>
    </row>
    <row r="280" spans="1:48" x14ac:dyDescent="0.25">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c r="AT280" s="112"/>
      <c r="AU280" s="116"/>
      <c r="AV280" s="113"/>
    </row>
    <row r="281" spans="1:48" x14ac:dyDescent="0.25">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c r="AT281" s="112"/>
      <c r="AU281" s="116"/>
      <c r="AV281" s="113"/>
    </row>
    <row r="282" spans="1:48" x14ac:dyDescent="0.25">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c r="AT282" s="112"/>
      <c r="AU282" s="116"/>
      <c r="AV282" s="113"/>
    </row>
    <row r="283" spans="1:48" x14ac:dyDescent="0.25">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c r="AT283" s="112"/>
      <c r="AU283" s="116"/>
      <c r="AV283" s="113"/>
    </row>
    <row r="284" spans="1:48" x14ac:dyDescent="0.25">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c r="AT284" s="112"/>
      <c r="AU284" s="116"/>
      <c r="AV284" s="113"/>
    </row>
    <row r="285" spans="1:48" x14ac:dyDescent="0.25">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c r="AT285" s="112"/>
      <c r="AU285" s="116"/>
      <c r="AV285" s="113"/>
    </row>
    <row r="286" spans="1:48" x14ac:dyDescent="0.25">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c r="AT286" s="112"/>
      <c r="AU286" s="116"/>
      <c r="AV286" s="113"/>
    </row>
    <row r="287" spans="1:48" x14ac:dyDescent="0.25">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c r="AT287" s="112"/>
      <c r="AU287" s="116"/>
      <c r="AV287" s="113"/>
    </row>
    <row r="288" spans="1:48" s="68" customFormat="1" x14ac:dyDescent="0.25">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I288" s="98"/>
      <c r="AJ288" s="98"/>
      <c r="AK288" s="98"/>
      <c r="AL288" s="98"/>
      <c r="AM288" s="98"/>
      <c r="AN288" s="98"/>
      <c r="AO288" s="98"/>
      <c r="AP288" s="98"/>
      <c r="AQ288" s="98"/>
      <c r="AS288" s="98"/>
      <c r="AT288" s="112"/>
      <c r="AU288" s="116"/>
      <c r="AV288" s="113"/>
    </row>
    <row r="289" spans="1:48" s="68" customFormat="1" x14ac:dyDescent="0.25">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I289" s="98"/>
      <c r="AJ289" s="98"/>
      <c r="AK289" s="98"/>
      <c r="AL289" s="98"/>
      <c r="AM289" s="98"/>
      <c r="AN289" s="98"/>
      <c r="AO289" s="98"/>
      <c r="AP289" s="98"/>
      <c r="AQ289" s="98"/>
      <c r="AS289" s="98"/>
      <c r="AT289" s="112"/>
      <c r="AU289" s="116"/>
      <c r="AV289" s="113"/>
    </row>
    <row r="290" spans="1:48" s="68" customFormat="1" x14ac:dyDescent="0.25">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I290" s="98"/>
      <c r="AJ290" s="98"/>
      <c r="AK290" s="98"/>
      <c r="AL290" s="98"/>
      <c r="AM290" s="98"/>
      <c r="AN290" s="98"/>
      <c r="AO290" s="98"/>
      <c r="AP290" s="98"/>
      <c r="AQ290" s="98"/>
      <c r="AS290" s="98"/>
      <c r="AT290" s="112"/>
      <c r="AU290" s="116"/>
      <c r="AV290" s="113"/>
    </row>
    <row r="291" spans="1:48" s="68" customFormat="1" x14ac:dyDescent="0.25">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I291" s="98"/>
      <c r="AJ291" s="98"/>
      <c r="AK291" s="98"/>
      <c r="AL291" s="98"/>
      <c r="AM291" s="98"/>
      <c r="AN291" s="98"/>
      <c r="AO291" s="98"/>
      <c r="AP291" s="98"/>
      <c r="AQ291" s="98"/>
      <c r="AS291" s="98"/>
      <c r="AT291" s="112"/>
      <c r="AU291" s="116"/>
      <c r="AV291" s="113"/>
    </row>
    <row r="292" spans="1:48" s="68" customFormat="1" x14ac:dyDescent="0.25">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I292" s="98"/>
      <c r="AJ292" s="98"/>
      <c r="AK292" s="98"/>
      <c r="AL292" s="98"/>
      <c r="AM292" s="98"/>
      <c r="AN292" s="98"/>
      <c r="AO292" s="98"/>
      <c r="AP292" s="98"/>
      <c r="AQ292" s="98"/>
      <c r="AS292" s="98"/>
      <c r="AT292" s="112"/>
      <c r="AU292" s="116"/>
      <c r="AV292" s="113"/>
    </row>
    <row r="293" spans="1:48" s="70" customFormat="1" x14ac:dyDescent="0.25">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I293" s="98"/>
      <c r="AJ293" s="98"/>
      <c r="AK293" s="98"/>
      <c r="AL293" s="98"/>
      <c r="AM293" s="98"/>
      <c r="AN293" s="98"/>
      <c r="AO293" s="98"/>
      <c r="AP293" s="98"/>
      <c r="AQ293" s="98"/>
      <c r="AS293" s="98"/>
      <c r="AT293" s="112"/>
      <c r="AU293" s="116"/>
      <c r="AV293" s="113"/>
    </row>
    <row r="294" spans="1:48" s="70" customFormat="1" x14ac:dyDescent="0.25">
      <c r="A294" s="70" t="s">
        <v>3381</v>
      </c>
      <c r="B294" s="70" t="s">
        <v>1206</v>
      </c>
      <c r="D294" s="70">
        <v>6</v>
      </c>
      <c r="E294" s="70">
        <v>6.5195999999999996</v>
      </c>
      <c r="F294" s="70">
        <v>0.92</v>
      </c>
      <c r="G294" s="70">
        <v>0.08</v>
      </c>
      <c r="H294" s="70">
        <v>0.24</v>
      </c>
      <c r="AB294" s="70" t="s">
        <v>3250</v>
      </c>
      <c r="AC294" s="70" t="s">
        <v>1405</v>
      </c>
      <c r="AD294" s="70" t="s">
        <v>3381</v>
      </c>
      <c r="AI294" s="98"/>
      <c r="AJ294" s="98"/>
      <c r="AK294" s="98"/>
      <c r="AL294" s="98"/>
      <c r="AM294" s="98"/>
      <c r="AN294" s="98"/>
      <c r="AO294" s="98"/>
      <c r="AP294" s="98"/>
      <c r="AQ294" s="98"/>
      <c r="AS294" s="98"/>
      <c r="AT294" s="112"/>
      <c r="AU294" s="116"/>
      <c r="AV294" s="113"/>
    </row>
    <row r="295" spans="1:48" s="70" customFormat="1" x14ac:dyDescent="0.25">
      <c r="A295" s="70" t="s">
        <v>3252</v>
      </c>
      <c r="B295" s="70" t="s">
        <v>1206</v>
      </c>
      <c r="D295" s="70">
        <v>5.5</v>
      </c>
      <c r="E295" s="70">
        <v>8.4599999999999902</v>
      </c>
      <c r="F295" s="70">
        <v>0.65</v>
      </c>
      <c r="G295" s="70">
        <v>0.08</v>
      </c>
      <c r="H295" s="70">
        <v>0.24</v>
      </c>
      <c r="AB295" s="70" t="s">
        <v>3250</v>
      </c>
      <c r="AC295" s="70" t="s">
        <v>1405</v>
      </c>
      <c r="AD295" s="70" t="s">
        <v>3252</v>
      </c>
      <c r="AI295" s="98"/>
      <c r="AJ295" s="98"/>
      <c r="AK295" s="98"/>
      <c r="AL295" s="98"/>
      <c r="AM295" s="98"/>
      <c r="AN295" s="98"/>
      <c r="AO295" s="98"/>
      <c r="AP295" s="98"/>
      <c r="AQ295" s="98"/>
      <c r="AS295" s="98"/>
      <c r="AT295" s="112"/>
      <c r="AU295" s="116"/>
      <c r="AV295" s="113"/>
    </row>
    <row r="296" spans="1:48" s="70" customFormat="1" x14ac:dyDescent="0.25">
      <c r="A296" s="70" t="s">
        <v>3382</v>
      </c>
      <c r="B296" s="70" t="s">
        <v>1206</v>
      </c>
      <c r="D296" s="70">
        <v>0.5</v>
      </c>
      <c r="E296" s="70">
        <v>0.65039999999999998</v>
      </c>
      <c r="F296" s="70">
        <v>0.77</v>
      </c>
      <c r="G296" s="70">
        <v>0.08</v>
      </c>
      <c r="H296" s="70">
        <v>0.24</v>
      </c>
      <c r="AB296" s="70" t="s">
        <v>3250</v>
      </c>
      <c r="AC296" s="70" t="s">
        <v>1405</v>
      </c>
      <c r="AD296" s="70" t="s">
        <v>3382</v>
      </c>
      <c r="AI296" s="98"/>
      <c r="AJ296" s="98"/>
      <c r="AK296" s="98"/>
      <c r="AL296" s="98"/>
      <c r="AM296" s="98"/>
      <c r="AN296" s="98"/>
      <c r="AO296" s="98"/>
      <c r="AP296" s="98"/>
      <c r="AQ296" s="98"/>
      <c r="AS296" s="98"/>
      <c r="AT296" s="112"/>
      <c r="AU296" s="116"/>
      <c r="AV296" s="113"/>
    </row>
    <row r="297" spans="1:48" s="70" customFormat="1" x14ac:dyDescent="0.25">
      <c r="A297" s="70" t="s">
        <v>3383</v>
      </c>
      <c r="B297" s="70" t="s">
        <v>1206</v>
      </c>
      <c r="D297" s="70">
        <v>0.75</v>
      </c>
      <c r="E297" s="70">
        <v>0.89039999999999997</v>
      </c>
      <c r="F297" s="70">
        <v>0.84</v>
      </c>
      <c r="G297" s="70">
        <v>0.08</v>
      </c>
      <c r="H297" s="70">
        <v>0.24</v>
      </c>
      <c r="AB297" s="70" t="s">
        <v>3250</v>
      </c>
      <c r="AC297" s="70" t="s">
        <v>1405</v>
      </c>
      <c r="AD297" s="70" t="s">
        <v>3383</v>
      </c>
      <c r="AI297" s="98"/>
      <c r="AJ297" s="98"/>
      <c r="AK297" s="98"/>
      <c r="AL297" s="98"/>
      <c r="AM297" s="98"/>
      <c r="AN297" s="98"/>
      <c r="AO297" s="98"/>
      <c r="AP297" s="98"/>
      <c r="AQ297" s="98"/>
      <c r="AS297" s="98"/>
      <c r="AT297" s="112"/>
      <c r="AU297" s="116"/>
      <c r="AV297" s="113"/>
    </row>
    <row r="298" spans="1:48" s="70" customFormat="1" x14ac:dyDescent="0.25">
      <c r="A298" s="70" t="s">
        <v>3384</v>
      </c>
      <c r="B298" s="70" t="s">
        <v>1206</v>
      </c>
      <c r="D298" s="70">
        <v>1.5</v>
      </c>
      <c r="E298" s="70">
        <v>1.7196</v>
      </c>
      <c r="F298" s="70">
        <v>0.87</v>
      </c>
      <c r="G298" s="70">
        <v>0.08</v>
      </c>
      <c r="H298" s="70">
        <v>0.24</v>
      </c>
      <c r="AB298" s="70" t="s">
        <v>3250</v>
      </c>
      <c r="AC298" s="70" t="s">
        <v>1405</v>
      </c>
      <c r="AD298" s="70" t="s">
        <v>3384</v>
      </c>
      <c r="AI298" s="98"/>
      <c r="AJ298" s="98"/>
      <c r="AK298" s="98"/>
      <c r="AL298" s="98"/>
      <c r="AM298" s="98"/>
      <c r="AN298" s="98"/>
      <c r="AO298" s="98"/>
      <c r="AP298" s="98"/>
      <c r="AQ298" s="98"/>
      <c r="AS298" s="98"/>
      <c r="AT298" s="112"/>
      <c r="AU298" s="116"/>
      <c r="AV298" s="113"/>
    </row>
    <row r="299" spans="1:48" s="70" customFormat="1" x14ac:dyDescent="0.25">
      <c r="A299" s="70" t="s">
        <v>3385</v>
      </c>
      <c r="B299" s="70" t="s">
        <v>1206</v>
      </c>
      <c r="D299" s="70">
        <v>3.5</v>
      </c>
      <c r="E299" s="70">
        <v>4.1196000000000002</v>
      </c>
      <c r="F299" s="70">
        <v>0.85</v>
      </c>
      <c r="G299" s="70">
        <v>0.08</v>
      </c>
      <c r="H299" s="70">
        <v>0.24</v>
      </c>
      <c r="AB299" s="70" t="s">
        <v>3250</v>
      </c>
      <c r="AC299" s="70" t="s">
        <v>1405</v>
      </c>
      <c r="AD299" s="70" t="s">
        <v>3385</v>
      </c>
      <c r="AI299" s="98"/>
      <c r="AJ299" s="98"/>
      <c r="AK299" s="98"/>
      <c r="AL299" s="98"/>
      <c r="AM299" s="98"/>
      <c r="AN299" s="98"/>
      <c r="AO299" s="98"/>
      <c r="AP299" s="98"/>
      <c r="AQ299" s="98"/>
      <c r="AS299" s="98"/>
      <c r="AT299" s="112"/>
      <c r="AU299" s="116"/>
      <c r="AV299" s="113"/>
    </row>
    <row r="300" spans="1:48" s="70" customFormat="1" x14ac:dyDescent="0.25">
      <c r="A300" s="70" t="s">
        <v>3386</v>
      </c>
      <c r="B300" s="70" t="s">
        <v>1206</v>
      </c>
      <c r="D300" s="70">
        <v>0.5</v>
      </c>
      <c r="E300" s="70">
        <v>0.6804</v>
      </c>
      <c r="F300" s="70">
        <v>0.73</v>
      </c>
      <c r="G300" s="70">
        <v>0.08</v>
      </c>
      <c r="H300" s="70">
        <v>0.24</v>
      </c>
      <c r="AB300" s="70" t="s">
        <v>3250</v>
      </c>
      <c r="AC300" s="70" t="s">
        <v>1405</v>
      </c>
      <c r="AD300" s="70" t="s">
        <v>3386</v>
      </c>
      <c r="AI300" s="98"/>
      <c r="AJ300" s="98"/>
      <c r="AK300" s="98"/>
      <c r="AL300" s="98"/>
      <c r="AM300" s="98"/>
      <c r="AN300" s="98"/>
      <c r="AO300" s="98"/>
      <c r="AP300" s="98"/>
      <c r="AQ300" s="98"/>
      <c r="AS300" s="98"/>
      <c r="AT300" s="112"/>
      <c r="AU300" s="116"/>
      <c r="AV300" s="113"/>
    </row>
    <row r="301" spans="1:48" s="70" customFormat="1" x14ac:dyDescent="0.25">
      <c r="A301" s="70" t="s">
        <v>3387</v>
      </c>
      <c r="B301" s="70" t="s">
        <v>1206</v>
      </c>
      <c r="D301" s="70">
        <v>0.75</v>
      </c>
      <c r="E301" s="70">
        <v>0.99960000000000004</v>
      </c>
      <c r="F301" s="70">
        <v>0.75</v>
      </c>
      <c r="G301" s="70">
        <v>0.08</v>
      </c>
      <c r="H301" s="70">
        <v>0.24</v>
      </c>
      <c r="AB301" s="70" t="s">
        <v>3250</v>
      </c>
      <c r="AC301" s="70" t="s">
        <v>1405</v>
      </c>
      <c r="AD301" s="70" t="s">
        <v>3387</v>
      </c>
      <c r="AI301" s="98"/>
      <c r="AJ301" s="98"/>
      <c r="AK301" s="98"/>
      <c r="AL301" s="98"/>
      <c r="AM301" s="98"/>
      <c r="AN301" s="98"/>
      <c r="AO301" s="98"/>
      <c r="AP301" s="98"/>
      <c r="AQ301" s="98"/>
      <c r="AS301" s="98"/>
      <c r="AT301" s="112"/>
      <c r="AU301" s="116"/>
      <c r="AV301" s="113"/>
    </row>
    <row r="302" spans="1:48" s="70" customFormat="1" x14ac:dyDescent="0.25">
      <c r="A302" s="70" t="s">
        <v>3388</v>
      </c>
      <c r="B302" s="70" t="s">
        <v>1206</v>
      </c>
      <c r="D302" s="70">
        <v>1.5</v>
      </c>
      <c r="E302" s="70">
        <v>1.95</v>
      </c>
      <c r="F302" s="70">
        <v>0.77</v>
      </c>
      <c r="G302" s="70">
        <v>0.08</v>
      </c>
      <c r="H302" s="70">
        <v>0.24</v>
      </c>
      <c r="AB302" s="70" t="s">
        <v>3250</v>
      </c>
      <c r="AC302" s="70" t="s">
        <v>1405</v>
      </c>
      <c r="AD302" s="70" t="s">
        <v>3388</v>
      </c>
      <c r="AI302" s="98"/>
      <c r="AJ302" s="98"/>
      <c r="AK302" s="98"/>
      <c r="AL302" s="98"/>
      <c r="AM302" s="98"/>
      <c r="AN302" s="98"/>
      <c r="AO302" s="98"/>
      <c r="AP302" s="98"/>
      <c r="AQ302" s="98"/>
      <c r="AS302" s="98"/>
      <c r="AT302" s="112"/>
      <c r="AU302" s="116"/>
      <c r="AV302" s="113"/>
    </row>
    <row r="303" spans="1:48" s="70" customFormat="1" x14ac:dyDescent="0.25">
      <c r="A303" s="70" t="s">
        <v>3389</v>
      </c>
      <c r="B303" s="70" t="s">
        <v>1206</v>
      </c>
      <c r="D303" s="70">
        <v>3.5</v>
      </c>
      <c r="E303" s="70">
        <v>4.38</v>
      </c>
      <c r="F303" s="70">
        <v>0.8</v>
      </c>
      <c r="G303" s="70">
        <v>0.08</v>
      </c>
      <c r="H303" s="70">
        <v>0.24</v>
      </c>
      <c r="AB303" s="70" t="s">
        <v>3250</v>
      </c>
      <c r="AC303" s="70" t="s">
        <v>1405</v>
      </c>
      <c r="AD303" s="70" t="s">
        <v>3389</v>
      </c>
      <c r="AI303" s="98"/>
      <c r="AJ303" s="98"/>
      <c r="AK303" s="98"/>
      <c r="AL303" s="98"/>
      <c r="AM303" s="98"/>
      <c r="AN303" s="98"/>
      <c r="AO303" s="98"/>
      <c r="AP303" s="98"/>
      <c r="AQ303" s="98"/>
      <c r="AS303" s="98"/>
      <c r="AT303" s="112"/>
      <c r="AU303" s="116"/>
      <c r="AV303" s="113"/>
    </row>
    <row r="304" spans="1:48" s="70" customFormat="1" x14ac:dyDescent="0.25">
      <c r="A304" s="70" t="s">
        <v>3390</v>
      </c>
      <c r="B304" s="70" t="s">
        <v>1206</v>
      </c>
      <c r="D304" s="70">
        <v>0.5</v>
      </c>
      <c r="E304" s="70">
        <v>0.66</v>
      </c>
      <c r="F304" s="70">
        <v>0.76</v>
      </c>
      <c r="G304" s="70">
        <v>0.08</v>
      </c>
      <c r="H304" s="70">
        <v>0.24</v>
      </c>
      <c r="AB304" s="70" t="s">
        <v>3250</v>
      </c>
      <c r="AC304" s="70" t="s">
        <v>1405</v>
      </c>
      <c r="AD304" s="70" t="s">
        <v>3390</v>
      </c>
      <c r="AI304" s="98"/>
      <c r="AJ304" s="98"/>
      <c r="AK304" s="98"/>
      <c r="AL304" s="98"/>
      <c r="AM304" s="98"/>
      <c r="AN304" s="98"/>
      <c r="AO304" s="98"/>
      <c r="AP304" s="98"/>
      <c r="AQ304" s="98"/>
      <c r="AS304" s="98"/>
      <c r="AT304" s="112"/>
      <c r="AU304" s="116"/>
      <c r="AV304" s="113"/>
    </row>
    <row r="305" spans="1:48" s="70" customFormat="1" x14ac:dyDescent="0.25">
      <c r="A305" s="70" t="s">
        <v>3391</v>
      </c>
      <c r="B305" s="70" t="s">
        <v>1206</v>
      </c>
      <c r="D305" s="70">
        <v>0.75</v>
      </c>
      <c r="E305" s="70">
        <v>0.92999999999999905</v>
      </c>
      <c r="F305" s="70">
        <v>0.81</v>
      </c>
      <c r="G305" s="70">
        <v>0.08</v>
      </c>
      <c r="H305" s="70">
        <v>0.24</v>
      </c>
      <c r="AB305" s="70" t="s">
        <v>3250</v>
      </c>
      <c r="AC305" s="70" t="s">
        <v>1405</v>
      </c>
      <c r="AD305" s="70" t="s">
        <v>3391</v>
      </c>
      <c r="AI305" s="98"/>
      <c r="AJ305" s="98"/>
      <c r="AK305" s="98"/>
      <c r="AL305" s="98"/>
      <c r="AM305" s="98"/>
      <c r="AN305" s="98"/>
      <c r="AO305" s="98"/>
      <c r="AP305" s="98"/>
      <c r="AQ305" s="98"/>
      <c r="AS305" s="98"/>
      <c r="AT305" s="112"/>
      <c r="AU305" s="116"/>
      <c r="AV305" s="113"/>
    </row>
    <row r="306" spans="1:48" s="70" customFormat="1" x14ac:dyDescent="0.25">
      <c r="A306" s="70" t="s">
        <v>3392</v>
      </c>
      <c r="B306" s="70" t="s">
        <v>1206</v>
      </c>
      <c r="D306" s="70">
        <v>1.5</v>
      </c>
      <c r="E306" s="70">
        <v>1.8804000000000001</v>
      </c>
      <c r="F306" s="70">
        <v>0.8</v>
      </c>
      <c r="G306" s="70">
        <v>0.08</v>
      </c>
      <c r="H306" s="70">
        <v>0.24</v>
      </c>
      <c r="AB306" s="70" t="s">
        <v>3250</v>
      </c>
      <c r="AC306" s="70" t="s">
        <v>1405</v>
      </c>
      <c r="AD306" s="70" t="s">
        <v>3392</v>
      </c>
      <c r="AI306" s="98"/>
      <c r="AJ306" s="98"/>
      <c r="AK306" s="98"/>
      <c r="AL306" s="98"/>
      <c r="AM306" s="98"/>
      <c r="AN306" s="98"/>
      <c r="AO306" s="98"/>
      <c r="AP306" s="98"/>
      <c r="AQ306" s="98"/>
      <c r="AS306" s="98"/>
      <c r="AT306" s="112"/>
      <c r="AU306" s="116"/>
      <c r="AV306" s="113"/>
    </row>
    <row r="307" spans="1:48" s="70" customFormat="1" x14ac:dyDescent="0.25">
      <c r="A307" s="70" t="s">
        <v>3393</v>
      </c>
      <c r="B307" s="70" t="s">
        <v>1206</v>
      </c>
      <c r="D307" s="70">
        <v>3.5</v>
      </c>
      <c r="E307" s="70">
        <v>4.2695999999999996</v>
      </c>
      <c r="F307" s="70">
        <v>0.82</v>
      </c>
      <c r="G307" s="70">
        <v>0.08</v>
      </c>
      <c r="H307" s="70">
        <v>0.24</v>
      </c>
      <c r="AB307" s="70" t="s">
        <v>3250</v>
      </c>
      <c r="AC307" s="70" t="s">
        <v>1405</v>
      </c>
      <c r="AD307" s="70" t="s">
        <v>3393</v>
      </c>
      <c r="AI307" s="98"/>
      <c r="AJ307" s="98"/>
      <c r="AK307" s="98"/>
      <c r="AL307" s="98"/>
      <c r="AM307" s="98"/>
      <c r="AN307" s="98"/>
      <c r="AO307" s="98"/>
      <c r="AP307" s="98"/>
      <c r="AQ307" s="98"/>
      <c r="AS307" s="98"/>
      <c r="AT307" s="112"/>
      <c r="AU307" s="116"/>
      <c r="AV307" s="113"/>
    </row>
    <row r="308" spans="1:48" s="70" customFormat="1" x14ac:dyDescent="0.25">
      <c r="A308" s="70" t="s">
        <v>3394</v>
      </c>
      <c r="B308" s="70" t="s">
        <v>1206</v>
      </c>
      <c r="D308" s="70">
        <v>0.5</v>
      </c>
      <c r="E308" s="70">
        <v>0.65039999999999998</v>
      </c>
      <c r="F308" s="70">
        <v>0.77</v>
      </c>
      <c r="G308" s="70">
        <v>0.08</v>
      </c>
      <c r="H308" s="70">
        <v>0.24</v>
      </c>
      <c r="AB308" s="70" t="s">
        <v>3250</v>
      </c>
      <c r="AC308" s="70" t="s">
        <v>1405</v>
      </c>
      <c r="AD308" s="70" t="s">
        <v>3394</v>
      </c>
      <c r="AI308" s="98"/>
      <c r="AJ308" s="98"/>
      <c r="AK308" s="98"/>
      <c r="AL308" s="98"/>
      <c r="AM308" s="98"/>
      <c r="AN308" s="98"/>
      <c r="AO308" s="98"/>
      <c r="AP308" s="98"/>
      <c r="AQ308" s="98"/>
      <c r="AS308" s="98"/>
      <c r="AT308" s="112"/>
      <c r="AU308" s="116"/>
      <c r="AV308" s="113"/>
    </row>
    <row r="309" spans="1:48" s="70" customFormat="1" x14ac:dyDescent="0.25">
      <c r="A309" s="70" t="s">
        <v>3395</v>
      </c>
      <c r="B309" s="70" t="s">
        <v>1206</v>
      </c>
      <c r="D309" s="70">
        <v>0.75</v>
      </c>
      <c r="E309" s="70">
        <v>0.87960000000000005</v>
      </c>
      <c r="F309" s="70">
        <v>0.85</v>
      </c>
      <c r="G309" s="70">
        <v>0.08</v>
      </c>
      <c r="H309" s="70">
        <v>0.24</v>
      </c>
      <c r="AB309" s="70" t="s">
        <v>3250</v>
      </c>
      <c r="AC309" s="70" t="s">
        <v>1405</v>
      </c>
      <c r="AD309" s="70" t="s">
        <v>3395</v>
      </c>
      <c r="AI309" s="98"/>
      <c r="AJ309" s="98"/>
      <c r="AK309" s="98"/>
      <c r="AL309" s="98"/>
      <c r="AM309" s="98"/>
      <c r="AN309" s="98"/>
      <c r="AO309" s="98"/>
      <c r="AP309" s="98"/>
      <c r="AQ309" s="98"/>
      <c r="AS309" s="98"/>
      <c r="AT309" s="112"/>
      <c r="AU309" s="116"/>
      <c r="AV309" s="113"/>
    </row>
    <row r="310" spans="1:48" s="70" customFormat="1" x14ac:dyDescent="0.25">
      <c r="A310" s="70" t="s">
        <v>3396</v>
      </c>
      <c r="B310" s="70" t="s">
        <v>1206</v>
      </c>
      <c r="D310" s="70">
        <v>1.5</v>
      </c>
      <c r="E310" s="70">
        <v>1.5995999999999999</v>
      </c>
      <c r="F310" s="70">
        <v>0.94</v>
      </c>
      <c r="G310" s="70">
        <v>0.08</v>
      </c>
      <c r="H310" s="70">
        <v>0.24</v>
      </c>
      <c r="AB310" s="70" t="s">
        <v>3250</v>
      </c>
      <c r="AC310" s="70" t="s">
        <v>1405</v>
      </c>
      <c r="AD310" s="70" t="s">
        <v>3396</v>
      </c>
      <c r="AI310" s="98"/>
      <c r="AJ310" s="98"/>
      <c r="AK310" s="98"/>
      <c r="AL310" s="98"/>
      <c r="AM310" s="98"/>
      <c r="AN310" s="98"/>
      <c r="AO310" s="98"/>
      <c r="AP310" s="98"/>
      <c r="AQ310" s="98"/>
      <c r="AS310" s="98"/>
      <c r="AT310" s="112"/>
      <c r="AU310" s="116"/>
      <c r="AV310" s="113"/>
    </row>
    <row r="311" spans="1:48" s="70" customFormat="1" x14ac:dyDescent="0.25">
      <c r="A311" s="70" t="s">
        <v>3397</v>
      </c>
      <c r="B311" s="70" t="s">
        <v>1206</v>
      </c>
      <c r="D311" s="70">
        <v>3.5</v>
      </c>
      <c r="E311" s="70">
        <v>3.5004</v>
      </c>
      <c r="F311" s="70">
        <v>1</v>
      </c>
      <c r="G311" s="70">
        <v>0.08</v>
      </c>
      <c r="H311" s="70">
        <v>0.24</v>
      </c>
      <c r="AB311" s="70" t="s">
        <v>3250</v>
      </c>
      <c r="AC311" s="70" t="s">
        <v>1405</v>
      </c>
      <c r="AD311" s="70" t="s">
        <v>3397</v>
      </c>
      <c r="AI311" s="98"/>
      <c r="AJ311" s="98"/>
      <c r="AK311" s="98"/>
      <c r="AL311" s="98"/>
      <c r="AM311" s="98"/>
      <c r="AN311" s="98"/>
      <c r="AO311" s="98"/>
      <c r="AP311" s="98"/>
      <c r="AQ311" s="98"/>
      <c r="AS311" s="98"/>
      <c r="AT311" s="112"/>
      <c r="AU311" s="116"/>
      <c r="AV311" s="113"/>
    </row>
    <row r="312" spans="1:48" s="70" customFormat="1" x14ac:dyDescent="0.25">
      <c r="A312" s="70" t="s">
        <v>3398</v>
      </c>
      <c r="B312" s="70" t="s">
        <v>1206</v>
      </c>
      <c r="C312" s="70" t="s">
        <v>1922</v>
      </c>
      <c r="D312" s="70">
        <v>0.31</v>
      </c>
      <c r="E312" s="70">
        <v>1.2995999999999901</v>
      </c>
      <c r="F312" s="70">
        <v>0.24</v>
      </c>
      <c r="G312" s="70">
        <v>63</v>
      </c>
      <c r="H312" s="70">
        <v>0.2</v>
      </c>
      <c r="AB312" s="70" t="s">
        <v>3250</v>
      </c>
      <c r="AC312" s="70" t="s">
        <v>3399</v>
      </c>
      <c r="AD312" s="70" t="s">
        <v>3398</v>
      </c>
      <c r="AI312" s="98"/>
      <c r="AJ312" s="98"/>
      <c r="AK312" s="98"/>
      <c r="AL312" s="98"/>
      <c r="AM312" s="98"/>
      <c r="AN312" s="98"/>
      <c r="AO312" s="98"/>
      <c r="AP312" s="98"/>
      <c r="AQ312" s="98"/>
      <c r="AS312" s="98"/>
      <c r="AT312" s="112"/>
      <c r="AU312" s="116"/>
      <c r="AV312" s="113"/>
    </row>
    <row r="313" spans="1:48" s="70" customFormat="1" x14ac:dyDescent="0.25">
      <c r="A313" s="70" t="s">
        <v>3400</v>
      </c>
      <c r="B313" s="70" t="s">
        <v>1206</v>
      </c>
      <c r="C313" s="70" t="s">
        <v>1922</v>
      </c>
      <c r="D313" s="70">
        <v>0.31</v>
      </c>
      <c r="E313" s="70">
        <v>1.7003999999999999</v>
      </c>
      <c r="F313" s="70">
        <v>0.18</v>
      </c>
      <c r="G313" s="70">
        <v>88</v>
      </c>
      <c r="H313" s="70">
        <v>0.2</v>
      </c>
      <c r="AB313" s="70" t="s">
        <v>3250</v>
      </c>
      <c r="AC313" s="70" t="s">
        <v>3399</v>
      </c>
      <c r="AD313" s="70" t="s">
        <v>3400</v>
      </c>
      <c r="AI313" s="98"/>
      <c r="AJ313" s="98"/>
      <c r="AK313" s="98"/>
      <c r="AL313" s="98"/>
      <c r="AM313" s="98"/>
      <c r="AN313" s="98"/>
      <c r="AO313" s="98"/>
      <c r="AP313" s="98"/>
      <c r="AQ313" s="98"/>
      <c r="AS313" s="98"/>
      <c r="AT313" s="112"/>
      <c r="AU313" s="116"/>
      <c r="AV313" s="113"/>
    </row>
    <row r="314" spans="1:48" s="70" customFormat="1" x14ac:dyDescent="0.25">
      <c r="A314" s="70" t="s">
        <v>3401</v>
      </c>
      <c r="B314" s="70" t="s">
        <v>1206</v>
      </c>
      <c r="C314" s="70" t="s">
        <v>1922</v>
      </c>
      <c r="D314" s="70">
        <v>0.47</v>
      </c>
      <c r="E314" s="70">
        <v>1.7003999999999999</v>
      </c>
      <c r="F314" s="70">
        <v>0.28000000000000003</v>
      </c>
      <c r="G314" s="70">
        <v>88</v>
      </c>
      <c r="H314" s="70">
        <v>0.2</v>
      </c>
      <c r="AB314" s="70" t="s">
        <v>3250</v>
      </c>
      <c r="AC314" s="70" t="s">
        <v>3399</v>
      </c>
      <c r="AD314" s="70" t="s">
        <v>3401</v>
      </c>
      <c r="AI314" s="98"/>
      <c r="AJ314" s="98"/>
      <c r="AK314" s="98"/>
      <c r="AL314" s="98"/>
      <c r="AM314" s="98"/>
      <c r="AN314" s="98"/>
      <c r="AO314" s="98"/>
      <c r="AP314" s="98"/>
      <c r="AQ314" s="98"/>
      <c r="AS314" s="98"/>
      <c r="AT314" s="112"/>
      <c r="AU314" s="116"/>
      <c r="AV314" s="113"/>
    </row>
    <row r="315" spans="1:48" s="70" customFormat="1" x14ac:dyDescent="0.25">
      <c r="A315" s="70" t="s">
        <v>3402</v>
      </c>
      <c r="B315" s="70" t="s">
        <v>1206</v>
      </c>
      <c r="C315" s="70" t="s">
        <v>1922</v>
      </c>
      <c r="D315" s="70">
        <v>0.5</v>
      </c>
      <c r="E315" s="70">
        <v>0.48959999999999998</v>
      </c>
      <c r="F315" s="70">
        <v>1.03</v>
      </c>
      <c r="G315" s="70">
        <v>24.96</v>
      </c>
      <c r="H315" s="70">
        <v>0.31</v>
      </c>
      <c r="AB315" s="70" t="s">
        <v>3250</v>
      </c>
      <c r="AC315" s="70" t="s">
        <v>3399</v>
      </c>
      <c r="AD315" s="70" t="s">
        <v>3402</v>
      </c>
      <c r="AI315" s="98"/>
      <c r="AJ315" s="98"/>
      <c r="AK315" s="98"/>
      <c r="AL315" s="98"/>
      <c r="AM315" s="98"/>
      <c r="AN315" s="98"/>
      <c r="AO315" s="98"/>
      <c r="AP315" s="98"/>
      <c r="AQ315" s="98"/>
      <c r="AS315" s="98"/>
      <c r="AT315" s="112"/>
      <c r="AU315" s="116"/>
      <c r="AV315" s="113"/>
    </row>
    <row r="316" spans="1:48" s="70" customFormat="1" x14ac:dyDescent="0.25">
      <c r="A316" s="70" t="s">
        <v>3299</v>
      </c>
      <c r="B316" s="70" t="s">
        <v>1206</v>
      </c>
      <c r="C316" s="70" t="s">
        <v>1920</v>
      </c>
      <c r="D316" s="70">
        <v>0.38</v>
      </c>
      <c r="E316" s="70">
        <v>1.1000399999999999</v>
      </c>
      <c r="F316" s="70">
        <v>0.32</v>
      </c>
      <c r="G316" s="70">
        <v>40</v>
      </c>
      <c r="H316" s="70">
        <v>0.27</v>
      </c>
      <c r="AB316" s="70" t="s">
        <v>3250</v>
      </c>
      <c r="AC316" s="70" t="s">
        <v>3399</v>
      </c>
      <c r="AD316" s="70" t="s">
        <v>3299</v>
      </c>
      <c r="AI316" s="98"/>
      <c r="AJ316" s="98"/>
      <c r="AK316" s="98"/>
      <c r="AL316" s="98"/>
      <c r="AM316" s="98"/>
      <c r="AN316" s="98"/>
      <c r="AO316" s="98"/>
      <c r="AP316" s="98"/>
      <c r="AQ316" s="98"/>
      <c r="AS316" s="98"/>
      <c r="AT316" s="112"/>
      <c r="AU316" s="116"/>
      <c r="AV316" s="113"/>
    </row>
    <row r="317" spans="1:48" s="70" customFormat="1" x14ac:dyDescent="0.25">
      <c r="A317" s="70" t="s">
        <v>3251</v>
      </c>
      <c r="B317" s="70" t="s">
        <v>1206</v>
      </c>
      <c r="C317" s="70" t="s">
        <v>1920</v>
      </c>
      <c r="D317" s="70">
        <v>0.5</v>
      </c>
      <c r="E317" s="70">
        <v>1.1000399999999999</v>
      </c>
      <c r="F317" s="70">
        <v>0.45</v>
      </c>
      <c r="G317" s="70">
        <v>40</v>
      </c>
      <c r="H317" s="70">
        <v>0.27</v>
      </c>
      <c r="AB317" s="70" t="s">
        <v>3250</v>
      </c>
      <c r="AC317" s="70" t="s">
        <v>3399</v>
      </c>
      <c r="AD317" s="70" t="s">
        <v>3251</v>
      </c>
      <c r="AI317" s="98"/>
      <c r="AJ317" s="98"/>
      <c r="AK317" s="98"/>
      <c r="AL317" s="98"/>
      <c r="AM317" s="98"/>
      <c r="AN317" s="98"/>
      <c r="AO317" s="98"/>
      <c r="AP317" s="98"/>
      <c r="AQ317" s="98"/>
      <c r="AS317" s="98"/>
      <c r="AT317" s="112"/>
      <c r="AU317" s="116"/>
      <c r="AV317" s="113"/>
    </row>
    <row r="318" spans="1:48" s="70" customFormat="1" x14ac:dyDescent="0.25">
      <c r="A318" s="70" t="s">
        <v>3403</v>
      </c>
      <c r="B318" s="70" t="s">
        <v>1206</v>
      </c>
      <c r="C318" s="70" t="s">
        <v>1920</v>
      </c>
      <c r="D318" s="70">
        <v>0.63</v>
      </c>
      <c r="E318" s="70">
        <v>1.1000399999999999</v>
      </c>
      <c r="F318" s="70">
        <v>0.56000000000000005</v>
      </c>
      <c r="G318" s="70">
        <v>40</v>
      </c>
      <c r="H318" s="70">
        <v>0.27</v>
      </c>
      <c r="AB318" s="70" t="s">
        <v>3250</v>
      </c>
      <c r="AC318" s="70" t="s">
        <v>3399</v>
      </c>
      <c r="AD318" s="70" t="s">
        <v>3403</v>
      </c>
      <c r="AI318" s="98"/>
      <c r="AJ318" s="98"/>
      <c r="AK318" s="98"/>
      <c r="AL318" s="98"/>
      <c r="AM318" s="98"/>
      <c r="AN318" s="98"/>
      <c r="AO318" s="98"/>
      <c r="AP318" s="98"/>
      <c r="AQ318" s="98"/>
      <c r="AS318" s="98"/>
      <c r="AT318" s="112"/>
      <c r="AU318" s="116"/>
      <c r="AV318" s="113"/>
    </row>
    <row r="319" spans="1:48" s="70" customFormat="1" x14ac:dyDescent="0.25">
      <c r="A319" s="70" t="s">
        <v>3404</v>
      </c>
      <c r="B319" s="70" t="s">
        <v>1206</v>
      </c>
      <c r="C319" s="70" t="s">
        <v>1920</v>
      </c>
      <c r="D319" s="70">
        <v>0.75</v>
      </c>
      <c r="E319" s="70">
        <v>1.1000399999999999</v>
      </c>
      <c r="F319" s="70">
        <v>0.68</v>
      </c>
      <c r="G319" s="70">
        <v>40</v>
      </c>
      <c r="H319" s="70">
        <v>0.27</v>
      </c>
      <c r="AB319" s="70" t="s">
        <v>3250</v>
      </c>
      <c r="AC319" s="70" t="s">
        <v>3399</v>
      </c>
      <c r="AD319" s="70" t="s">
        <v>3404</v>
      </c>
      <c r="AI319" s="98"/>
      <c r="AJ319" s="98"/>
      <c r="AK319" s="98"/>
      <c r="AL319" s="98"/>
      <c r="AM319" s="98"/>
      <c r="AN319" s="98"/>
      <c r="AO319" s="98"/>
      <c r="AP319" s="98"/>
      <c r="AQ319" s="98"/>
      <c r="AS319" s="98"/>
      <c r="AT319" s="112"/>
      <c r="AU319" s="116"/>
      <c r="AV319" s="113"/>
    </row>
    <row r="320" spans="1:48" s="70" customFormat="1" x14ac:dyDescent="0.25">
      <c r="A320" s="70" t="s">
        <v>3405</v>
      </c>
      <c r="B320" s="70" t="s">
        <v>1206</v>
      </c>
      <c r="C320" s="70" t="s">
        <v>1922</v>
      </c>
      <c r="D320" s="70">
        <v>0.75</v>
      </c>
      <c r="E320" s="70">
        <v>0.72</v>
      </c>
      <c r="F320" s="70">
        <v>1.04</v>
      </c>
      <c r="G320" s="70">
        <v>50</v>
      </c>
      <c r="H320" s="70">
        <v>0.31</v>
      </c>
      <c r="AB320" s="70" t="s">
        <v>3250</v>
      </c>
      <c r="AC320" s="70" t="s">
        <v>3399</v>
      </c>
      <c r="AD320" s="70" t="s">
        <v>3405</v>
      </c>
      <c r="AI320" s="98"/>
      <c r="AJ320" s="98"/>
      <c r="AK320" s="98"/>
      <c r="AL320" s="98"/>
      <c r="AM320" s="98"/>
      <c r="AN320" s="98"/>
      <c r="AO320" s="98"/>
      <c r="AP320" s="98"/>
      <c r="AQ320" s="98"/>
      <c r="AS320" s="98"/>
      <c r="AT320" s="112"/>
      <c r="AU320" s="116"/>
      <c r="AV320" s="113"/>
    </row>
    <row r="321" spans="1:48" s="70" customFormat="1" x14ac:dyDescent="0.25">
      <c r="A321" s="70" t="s">
        <v>3406</v>
      </c>
      <c r="B321" s="70" t="s">
        <v>1206</v>
      </c>
      <c r="C321" s="70" t="s">
        <v>1922</v>
      </c>
      <c r="D321" s="70">
        <v>0.38</v>
      </c>
      <c r="E321" s="70">
        <v>0.72960000000000003</v>
      </c>
      <c r="F321" s="70">
        <v>0.51</v>
      </c>
      <c r="G321" s="70">
        <v>50</v>
      </c>
      <c r="H321" s="70">
        <v>0.31</v>
      </c>
      <c r="AB321" s="70" t="s">
        <v>3250</v>
      </c>
      <c r="AC321" s="70" t="s">
        <v>3399</v>
      </c>
      <c r="AD321" s="70" t="s">
        <v>3406</v>
      </c>
      <c r="AI321" s="98"/>
      <c r="AJ321" s="98"/>
      <c r="AK321" s="98"/>
      <c r="AL321" s="98"/>
      <c r="AM321" s="98"/>
      <c r="AN321" s="98"/>
      <c r="AO321" s="98"/>
      <c r="AP321" s="98"/>
      <c r="AQ321" s="98"/>
      <c r="AS321" s="98"/>
      <c r="AT321" s="112"/>
      <c r="AU321" s="116"/>
      <c r="AV321" s="113"/>
    </row>
    <row r="322" spans="1:48" s="70" customFormat="1" x14ac:dyDescent="0.25">
      <c r="A322" s="70" t="s">
        <v>3407</v>
      </c>
      <c r="B322" s="70" t="s">
        <v>1206</v>
      </c>
      <c r="C322" s="70" t="s">
        <v>1922</v>
      </c>
      <c r="D322" s="70">
        <v>0.5</v>
      </c>
      <c r="E322" s="70">
        <v>0.72960000000000003</v>
      </c>
      <c r="F322" s="70">
        <v>0.68</v>
      </c>
      <c r="G322" s="70">
        <v>50</v>
      </c>
      <c r="H322" s="70">
        <v>0.31</v>
      </c>
      <c r="AB322" s="70" t="s">
        <v>3250</v>
      </c>
      <c r="AC322" s="70" t="s">
        <v>3399</v>
      </c>
      <c r="AD322" s="70" t="s">
        <v>3407</v>
      </c>
      <c r="AI322" s="98"/>
      <c r="AJ322" s="98"/>
      <c r="AK322" s="98"/>
      <c r="AL322" s="98"/>
      <c r="AM322" s="98"/>
      <c r="AN322" s="98"/>
      <c r="AO322" s="98"/>
      <c r="AP322" s="98"/>
      <c r="AQ322" s="98"/>
      <c r="AS322" s="98"/>
      <c r="AT322" s="112"/>
      <c r="AU322" s="116"/>
      <c r="AV322" s="113"/>
    </row>
    <row r="323" spans="1:48" s="70" customFormat="1" x14ac:dyDescent="0.25">
      <c r="A323" s="70" t="s">
        <v>3408</v>
      </c>
      <c r="B323" s="70" t="s">
        <v>1206</v>
      </c>
      <c r="C323" s="70" t="s">
        <v>1922</v>
      </c>
      <c r="D323" s="70">
        <v>0.63</v>
      </c>
      <c r="E323" s="70">
        <v>0.72960000000000003</v>
      </c>
      <c r="F323" s="70">
        <v>0.86</v>
      </c>
      <c r="G323" s="70">
        <v>50</v>
      </c>
      <c r="H323" s="70">
        <v>0.31</v>
      </c>
      <c r="AB323" s="70" t="s">
        <v>3250</v>
      </c>
      <c r="AC323" s="70" t="s">
        <v>3399</v>
      </c>
      <c r="AD323" s="70" t="s">
        <v>3408</v>
      </c>
      <c r="AI323" s="98"/>
      <c r="AJ323" s="98"/>
      <c r="AK323" s="98"/>
      <c r="AL323" s="98"/>
      <c r="AM323" s="98"/>
      <c r="AN323" s="98"/>
      <c r="AO323" s="98"/>
      <c r="AP323" s="98"/>
      <c r="AQ323" s="98"/>
      <c r="AS323" s="98"/>
      <c r="AT323" s="112"/>
      <c r="AU323" s="116"/>
      <c r="AV323" s="113"/>
    </row>
    <row r="324" spans="1:48" s="70" customFormat="1" x14ac:dyDescent="0.25">
      <c r="A324" s="70" t="s">
        <v>3409</v>
      </c>
      <c r="B324" s="70" t="s">
        <v>1206</v>
      </c>
      <c r="C324" s="70" t="s">
        <v>1922</v>
      </c>
      <c r="D324" s="70">
        <v>0.75</v>
      </c>
      <c r="E324" s="70">
        <v>0.72960000000000003</v>
      </c>
      <c r="F324" s="70">
        <v>1.03</v>
      </c>
      <c r="G324" s="70">
        <v>50</v>
      </c>
      <c r="H324" s="70">
        <v>0.31</v>
      </c>
      <c r="AB324" s="70" t="s">
        <v>3250</v>
      </c>
      <c r="AC324" s="70" t="s">
        <v>3399</v>
      </c>
      <c r="AD324" s="70" t="s">
        <v>3409</v>
      </c>
      <c r="AI324" s="98"/>
      <c r="AJ324" s="98"/>
      <c r="AK324" s="98"/>
      <c r="AL324" s="98"/>
      <c r="AM324" s="98"/>
      <c r="AN324" s="98"/>
      <c r="AO324" s="98"/>
      <c r="AP324" s="98"/>
      <c r="AQ324" s="98"/>
      <c r="AS324" s="98"/>
      <c r="AT324" s="112"/>
      <c r="AU324" s="116"/>
      <c r="AV324" s="113"/>
    </row>
    <row r="325" spans="1:48" s="70" customFormat="1" x14ac:dyDescent="0.25">
      <c r="A325" s="70" t="s">
        <v>3410</v>
      </c>
      <c r="B325" s="70" t="s">
        <v>1206</v>
      </c>
      <c r="C325" s="70" t="s">
        <v>1922</v>
      </c>
      <c r="D325" s="70">
        <v>0.75</v>
      </c>
      <c r="E325" s="70">
        <v>1.1799599999999999</v>
      </c>
      <c r="F325" s="70">
        <v>0.64</v>
      </c>
      <c r="G325" s="70">
        <v>50</v>
      </c>
      <c r="H325" s="70">
        <v>0.31</v>
      </c>
      <c r="AB325" s="70" t="s">
        <v>3250</v>
      </c>
      <c r="AC325" s="70" t="s">
        <v>3399</v>
      </c>
      <c r="AD325" s="70" t="s">
        <v>3410</v>
      </c>
      <c r="AI325" s="98"/>
      <c r="AJ325" s="98"/>
      <c r="AK325" s="98"/>
      <c r="AL325" s="98"/>
      <c r="AM325" s="98"/>
      <c r="AN325" s="98"/>
      <c r="AO325" s="98"/>
      <c r="AP325" s="98"/>
      <c r="AQ325" s="98"/>
      <c r="AS325" s="98"/>
      <c r="AT325" s="112"/>
      <c r="AU325" s="116"/>
      <c r="AV325" s="113"/>
    </row>
    <row r="326" spans="1:48" s="70" customFormat="1" x14ac:dyDescent="0.25">
      <c r="A326" s="70" t="s">
        <v>3411</v>
      </c>
      <c r="B326" s="70" t="s">
        <v>1206</v>
      </c>
      <c r="C326" s="70" t="s">
        <v>1922</v>
      </c>
      <c r="D326" s="70">
        <v>6.25E-2</v>
      </c>
      <c r="E326" s="70">
        <v>3.9996</v>
      </c>
      <c r="F326" s="70">
        <v>0</v>
      </c>
      <c r="G326" s="70">
        <v>488.22</v>
      </c>
      <c r="H326" s="70">
        <v>0.12</v>
      </c>
      <c r="AB326" s="70" t="s">
        <v>3250</v>
      </c>
      <c r="AC326" s="70" t="s">
        <v>3399</v>
      </c>
      <c r="AD326" s="70" t="s">
        <v>3411</v>
      </c>
      <c r="AI326" s="98"/>
      <c r="AJ326" s="98"/>
      <c r="AK326" s="98"/>
      <c r="AL326" s="98"/>
      <c r="AM326" s="98"/>
      <c r="AN326" s="98"/>
      <c r="AO326" s="98"/>
      <c r="AP326" s="98"/>
      <c r="AQ326" s="98"/>
      <c r="AS326" s="98"/>
      <c r="AT326" s="112"/>
      <c r="AU326" s="116"/>
      <c r="AV326" s="113"/>
    </row>
    <row r="327" spans="1:48" s="70" customFormat="1" x14ac:dyDescent="0.25">
      <c r="A327" s="70" t="s">
        <v>3412</v>
      </c>
      <c r="B327" s="70" t="s">
        <v>1206</v>
      </c>
      <c r="C327" s="70" t="s">
        <v>1922</v>
      </c>
      <c r="D327" s="70">
        <v>6.25E-2</v>
      </c>
      <c r="E327" s="70">
        <v>3.9996</v>
      </c>
      <c r="F327" s="70">
        <v>0</v>
      </c>
      <c r="G327" s="70">
        <v>488.22</v>
      </c>
      <c r="H327" s="70">
        <v>0.12</v>
      </c>
      <c r="AB327" s="70" t="s">
        <v>3250</v>
      </c>
      <c r="AC327" s="70" t="s">
        <v>3399</v>
      </c>
      <c r="AD327" s="70" t="s">
        <v>3412</v>
      </c>
      <c r="AI327" s="98"/>
      <c r="AJ327" s="98"/>
      <c r="AK327" s="98"/>
      <c r="AL327" s="98"/>
      <c r="AM327" s="98"/>
      <c r="AN327" s="98"/>
      <c r="AO327" s="98"/>
      <c r="AP327" s="98"/>
      <c r="AQ327" s="98"/>
      <c r="AS327" s="98"/>
      <c r="AT327" s="112"/>
      <c r="AU327" s="116"/>
      <c r="AV327" s="113"/>
    </row>
    <row r="328" spans="1:48" s="70" customFormat="1" x14ac:dyDescent="0.25">
      <c r="A328" s="70" t="s">
        <v>3413</v>
      </c>
      <c r="B328" s="70" t="s">
        <v>1206</v>
      </c>
      <c r="C328" s="70" t="s">
        <v>1920</v>
      </c>
      <c r="D328" s="70">
        <v>0.5</v>
      </c>
      <c r="E328" s="70">
        <v>0.62039999999999995</v>
      </c>
      <c r="F328" s="70">
        <v>0.8</v>
      </c>
      <c r="G328" s="70">
        <v>41</v>
      </c>
      <c r="H328" s="70">
        <v>0.45</v>
      </c>
      <c r="AB328" s="70" t="s">
        <v>3250</v>
      </c>
      <c r="AC328" s="70" t="s">
        <v>3399</v>
      </c>
      <c r="AD328" s="70" t="s">
        <v>3413</v>
      </c>
      <c r="AI328" s="98"/>
      <c r="AJ328" s="98"/>
      <c r="AK328" s="98"/>
      <c r="AL328" s="98"/>
      <c r="AM328" s="98"/>
      <c r="AN328" s="98"/>
      <c r="AO328" s="98"/>
      <c r="AP328" s="98"/>
      <c r="AQ328" s="98"/>
      <c r="AS328" s="98"/>
      <c r="AT328" s="112"/>
      <c r="AU328" s="116"/>
      <c r="AV328" s="113"/>
    </row>
    <row r="329" spans="1:48" s="70" customFormat="1" x14ac:dyDescent="0.25">
      <c r="A329" s="70" t="s">
        <v>3414</v>
      </c>
      <c r="B329" s="70" t="s">
        <v>1206</v>
      </c>
      <c r="C329" s="70" t="s">
        <v>1920</v>
      </c>
      <c r="D329" s="70">
        <v>0.63</v>
      </c>
      <c r="E329" s="70">
        <v>0.75959999999999905</v>
      </c>
      <c r="F329" s="70">
        <v>0.82</v>
      </c>
      <c r="G329" s="70">
        <v>41</v>
      </c>
      <c r="H329" s="70">
        <v>0.45</v>
      </c>
      <c r="AB329" s="70" t="s">
        <v>3250</v>
      </c>
      <c r="AC329" s="70" t="s">
        <v>3399</v>
      </c>
      <c r="AD329" s="70" t="s">
        <v>3414</v>
      </c>
      <c r="AI329" s="98"/>
      <c r="AJ329" s="98"/>
      <c r="AK329" s="98"/>
      <c r="AL329" s="98"/>
      <c r="AM329" s="98"/>
      <c r="AN329" s="98"/>
      <c r="AO329" s="98"/>
      <c r="AP329" s="98"/>
      <c r="AQ329" s="98"/>
      <c r="AS329" s="98"/>
      <c r="AT329" s="112"/>
      <c r="AU329" s="116"/>
      <c r="AV329" s="113"/>
    </row>
    <row r="330" spans="1:48" s="70" customFormat="1" x14ac:dyDescent="0.25">
      <c r="A330" s="70" t="s">
        <v>3415</v>
      </c>
      <c r="B330" s="70" t="s">
        <v>1206</v>
      </c>
      <c r="C330" s="70" t="s">
        <v>1920</v>
      </c>
      <c r="D330" s="70">
        <v>0.75</v>
      </c>
      <c r="E330" s="70">
        <v>0.90959999999999996</v>
      </c>
      <c r="F330" s="70">
        <v>0.83</v>
      </c>
      <c r="G330" s="70">
        <v>41</v>
      </c>
      <c r="H330" s="70">
        <v>0.45</v>
      </c>
      <c r="AB330" s="70" t="s">
        <v>3250</v>
      </c>
      <c r="AC330" s="70" t="s">
        <v>3399</v>
      </c>
      <c r="AD330" s="70" t="s">
        <v>3415</v>
      </c>
      <c r="AI330" s="98"/>
      <c r="AJ330" s="98"/>
      <c r="AK330" s="98"/>
      <c r="AL330" s="98"/>
      <c r="AM330" s="98"/>
      <c r="AN330" s="98"/>
      <c r="AO330" s="98"/>
      <c r="AP330" s="98"/>
      <c r="AQ330" s="98"/>
      <c r="AS330" s="98"/>
      <c r="AT330" s="112"/>
      <c r="AU330" s="116"/>
      <c r="AV330" s="113"/>
    </row>
    <row r="331" spans="1:48" s="70" customFormat="1" x14ac:dyDescent="0.25">
      <c r="A331" s="70" t="s">
        <v>3416</v>
      </c>
      <c r="B331" s="70" t="s">
        <v>1206</v>
      </c>
      <c r="C331" s="70" t="s">
        <v>1920</v>
      </c>
      <c r="D331" s="70">
        <v>0.25</v>
      </c>
      <c r="E331" s="70">
        <v>0.8004</v>
      </c>
      <c r="F331" s="70">
        <v>0.31</v>
      </c>
      <c r="G331" s="70">
        <v>30</v>
      </c>
      <c r="H331" s="70">
        <v>0.45</v>
      </c>
      <c r="AB331" s="70" t="s">
        <v>3250</v>
      </c>
      <c r="AC331" s="70" t="s">
        <v>3399</v>
      </c>
      <c r="AD331" s="70" t="s">
        <v>3416</v>
      </c>
      <c r="AI331" s="98"/>
      <c r="AJ331" s="98"/>
      <c r="AK331" s="98"/>
      <c r="AL331" s="98"/>
      <c r="AM331" s="98"/>
      <c r="AN331" s="98"/>
      <c r="AO331" s="98"/>
      <c r="AP331" s="98"/>
      <c r="AQ331" s="98"/>
      <c r="AS331" s="98"/>
      <c r="AT331" s="112"/>
      <c r="AU331" s="116"/>
      <c r="AV331" s="113"/>
    </row>
    <row r="332" spans="1:48" s="70" customFormat="1" x14ac:dyDescent="0.25">
      <c r="A332" s="70" t="s">
        <v>3417</v>
      </c>
      <c r="B332" s="70" t="s">
        <v>1206</v>
      </c>
      <c r="C332" s="70" t="s">
        <v>1920</v>
      </c>
      <c r="D332" s="70">
        <v>0.38</v>
      </c>
      <c r="E332" s="70">
        <v>0.8004</v>
      </c>
      <c r="F332" s="70">
        <v>0.47</v>
      </c>
      <c r="G332" s="70">
        <v>30</v>
      </c>
      <c r="H332" s="70">
        <v>0.45</v>
      </c>
      <c r="AB332" s="70" t="s">
        <v>3250</v>
      </c>
      <c r="AC332" s="70" t="s">
        <v>3399</v>
      </c>
      <c r="AD332" s="70" t="s">
        <v>3417</v>
      </c>
      <c r="AI332" s="98"/>
      <c r="AJ332" s="98"/>
      <c r="AK332" s="98"/>
      <c r="AL332" s="98"/>
      <c r="AM332" s="98"/>
      <c r="AN332" s="98"/>
      <c r="AO332" s="98"/>
      <c r="AP332" s="98"/>
      <c r="AQ332" s="98"/>
      <c r="AS332" s="98"/>
      <c r="AT332" s="112"/>
      <c r="AU332" s="116"/>
      <c r="AV332" s="113"/>
    </row>
    <row r="333" spans="1:48" s="70" customFormat="1" x14ac:dyDescent="0.25">
      <c r="A333" s="70" t="s">
        <v>3418</v>
      </c>
      <c r="B333" s="70" t="s">
        <v>1206</v>
      </c>
      <c r="C333" s="70" t="s">
        <v>1920</v>
      </c>
      <c r="D333" s="70">
        <v>0.5</v>
      </c>
      <c r="E333" s="70">
        <v>0.8004</v>
      </c>
      <c r="F333" s="70">
        <v>0.63</v>
      </c>
      <c r="G333" s="70">
        <v>30</v>
      </c>
      <c r="H333" s="70">
        <v>0.45</v>
      </c>
      <c r="AB333" s="70" t="s">
        <v>3250</v>
      </c>
      <c r="AC333" s="70" t="s">
        <v>3399</v>
      </c>
      <c r="AD333" s="70" t="s">
        <v>3418</v>
      </c>
      <c r="AI333" s="98"/>
      <c r="AJ333" s="98"/>
      <c r="AK333" s="98"/>
      <c r="AL333" s="98"/>
      <c r="AM333" s="98"/>
      <c r="AN333" s="98"/>
      <c r="AO333" s="98"/>
      <c r="AP333" s="98"/>
      <c r="AQ333" s="98"/>
      <c r="AS333" s="98"/>
      <c r="AT333" s="112"/>
      <c r="AU333" s="116"/>
      <c r="AV333" s="113"/>
    </row>
    <row r="334" spans="1:48" s="70" customFormat="1" x14ac:dyDescent="0.25">
      <c r="A334" s="70" t="s">
        <v>3297</v>
      </c>
      <c r="B334" s="70" t="s">
        <v>1206</v>
      </c>
      <c r="C334" s="70" t="s">
        <v>1920</v>
      </c>
      <c r="D334" s="70">
        <v>0.63</v>
      </c>
      <c r="E334" s="70">
        <v>0.8004</v>
      </c>
      <c r="F334" s="70">
        <v>0.78</v>
      </c>
      <c r="G334" s="70">
        <v>30</v>
      </c>
      <c r="H334" s="70">
        <v>0.45</v>
      </c>
      <c r="AB334" s="70" t="s">
        <v>3250</v>
      </c>
      <c r="AC334" s="70" t="s">
        <v>3399</v>
      </c>
      <c r="AD334" s="70" t="s">
        <v>3297</v>
      </c>
      <c r="AI334" s="98"/>
      <c r="AJ334" s="98"/>
      <c r="AK334" s="98"/>
      <c r="AL334" s="98"/>
      <c r="AM334" s="98"/>
      <c r="AN334" s="98"/>
      <c r="AO334" s="98"/>
      <c r="AP334" s="98"/>
      <c r="AQ334" s="98"/>
      <c r="AS334" s="98"/>
      <c r="AT334" s="112"/>
      <c r="AU334" s="116"/>
      <c r="AV334" s="113"/>
    </row>
    <row r="335" spans="1:48" s="70" customFormat="1" x14ac:dyDescent="0.25">
      <c r="A335" s="70" t="s">
        <v>3419</v>
      </c>
      <c r="B335" s="70" t="s">
        <v>1206</v>
      </c>
      <c r="C335" s="70" t="s">
        <v>1920</v>
      </c>
      <c r="D335" s="70">
        <v>0.75</v>
      </c>
      <c r="E335" s="70">
        <v>0.8004</v>
      </c>
      <c r="F335" s="70">
        <v>0.94</v>
      </c>
      <c r="G335" s="70">
        <v>30</v>
      </c>
      <c r="H335" s="70">
        <v>0.45</v>
      </c>
      <c r="AB335" s="70" t="s">
        <v>3250</v>
      </c>
      <c r="AC335" s="70" t="s">
        <v>3399</v>
      </c>
      <c r="AD335" s="70" t="s">
        <v>3419</v>
      </c>
      <c r="AI335" s="98"/>
      <c r="AJ335" s="98"/>
      <c r="AK335" s="98"/>
      <c r="AL335" s="98"/>
      <c r="AM335" s="98"/>
      <c r="AN335" s="98"/>
      <c r="AO335" s="98"/>
      <c r="AP335" s="98"/>
      <c r="AQ335" s="98"/>
      <c r="AS335" s="98"/>
      <c r="AT335" s="112"/>
      <c r="AU335" s="116"/>
      <c r="AV335" s="113"/>
    </row>
    <row r="336" spans="1:48" s="70" customFormat="1" x14ac:dyDescent="0.25">
      <c r="A336" s="70" t="s">
        <v>3420</v>
      </c>
      <c r="B336" s="70" t="s">
        <v>1206</v>
      </c>
      <c r="C336" s="70" t="s">
        <v>1920</v>
      </c>
      <c r="D336" s="70">
        <v>1</v>
      </c>
      <c r="E336" s="70">
        <v>0.8004</v>
      </c>
      <c r="F336" s="70">
        <v>1.25</v>
      </c>
      <c r="G336" s="70">
        <v>30</v>
      </c>
      <c r="H336" s="70">
        <v>0.45</v>
      </c>
      <c r="AB336" s="70" t="s">
        <v>3250</v>
      </c>
      <c r="AC336" s="70" t="s">
        <v>3399</v>
      </c>
      <c r="AD336" s="70" t="s">
        <v>3420</v>
      </c>
      <c r="AI336" s="98"/>
      <c r="AJ336" s="98"/>
      <c r="AK336" s="98"/>
      <c r="AL336" s="98"/>
      <c r="AM336" s="98"/>
      <c r="AN336" s="98"/>
      <c r="AO336" s="98"/>
      <c r="AP336" s="98"/>
      <c r="AQ336" s="98"/>
      <c r="AS336" s="98"/>
      <c r="AT336" s="112"/>
      <c r="AU336" s="116"/>
      <c r="AV336" s="113"/>
    </row>
    <row r="337" spans="1:48" s="70" customFormat="1" x14ac:dyDescent="0.25">
      <c r="A337" s="70" t="s">
        <v>3421</v>
      </c>
      <c r="B337" s="70" t="s">
        <v>1206</v>
      </c>
      <c r="C337" s="70" t="s">
        <v>1923</v>
      </c>
      <c r="D337" s="70">
        <v>0.25</v>
      </c>
      <c r="E337" s="70">
        <v>1.1903999999999999</v>
      </c>
      <c r="F337" s="70">
        <v>0.21</v>
      </c>
      <c r="G337" s="70">
        <v>120</v>
      </c>
      <c r="H337" s="70">
        <v>0.24</v>
      </c>
      <c r="AB337" s="70" t="s">
        <v>3250</v>
      </c>
      <c r="AC337" s="70" t="s">
        <v>3399</v>
      </c>
      <c r="AD337" s="70" t="s">
        <v>3421</v>
      </c>
      <c r="AI337" s="98"/>
      <c r="AJ337" s="98"/>
      <c r="AK337" s="98"/>
      <c r="AL337" s="98"/>
      <c r="AM337" s="98"/>
      <c r="AN337" s="98"/>
      <c r="AO337" s="98"/>
      <c r="AP337" s="98"/>
      <c r="AQ337" s="98"/>
      <c r="AS337" s="98"/>
      <c r="AT337" s="112"/>
      <c r="AU337" s="116"/>
      <c r="AV337" s="113"/>
    </row>
    <row r="338" spans="1:48" s="70" customFormat="1" x14ac:dyDescent="0.25">
      <c r="A338" s="70" t="s">
        <v>3422</v>
      </c>
      <c r="B338" s="70" t="s">
        <v>1206</v>
      </c>
      <c r="C338" s="70" t="s">
        <v>1923</v>
      </c>
      <c r="D338" s="70">
        <v>0.25</v>
      </c>
      <c r="E338" s="70">
        <v>1.6703999999999899</v>
      </c>
      <c r="F338" s="70">
        <v>0.15</v>
      </c>
      <c r="G338" s="70">
        <v>70</v>
      </c>
      <c r="H338" s="70">
        <v>0.36</v>
      </c>
      <c r="AB338" s="70" t="s">
        <v>3250</v>
      </c>
      <c r="AC338" s="70" t="s">
        <v>3399</v>
      </c>
      <c r="AD338" s="70" t="s">
        <v>3422</v>
      </c>
      <c r="AI338" s="98"/>
      <c r="AJ338" s="98"/>
      <c r="AK338" s="98"/>
      <c r="AL338" s="98"/>
      <c r="AM338" s="98"/>
      <c r="AN338" s="98"/>
      <c r="AO338" s="98"/>
      <c r="AP338" s="98"/>
      <c r="AQ338" s="98"/>
      <c r="AS338" s="98"/>
      <c r="AT338" s="112"/>
      <c r="AU338" s="116"/>
      <c r="AV338" s="113"/>
    </row>
    <row r="339" spans="1:48" s="70" customFormat="1" x14ac:dyDescent="0.25">
      <c r="A339" s="70" t="s">
        <v>3423</v>
      </c>
      <c r="B339" s="70" t="s">
        <v>1206</v>
      </c>
      <c r="C339" s="70" t="s">
        <v>1919</v>
      </c>
      <c r="D339" s="70">
        <v>0.5</v>
      </c>
      <c r="E339" s="70">
        <v>0.56999999999999995</v>
      </c>
      <c r="F339" s="70">
        <v>0.87</v>
      </c>
      <c r="G339" s="70">
        <v>22</v>
      </c>
      <c r="H339" s="70">
        <v>0.31</v>
      </c>
      <c r="AB339" s="70" t="s">
        <v>3250</v>
      </c>
      <c r="AC339" s="70" t="s">
        <v>3399</v>
      </c>
      <c r="AD339" s="70" t="s">
        <v>3423</v>
      </c>
      <c r="AI339" s="98"/>
      <c r="AJ339" s="98"/>
      <c r="AK339" s="98"/>
      <c r="AL339" s="98"/>
      <c r="AM339" s="98"/>
      <c r="AN339" s="98"/>
      <c r="AO339" s="98"/>
      <c r="AP339" s="98"/>
      <c r="AQ339" s="98"/>
      <c r="AS339" s="98"/>
      <c r="AT339" s="112"/>
      <c r="AU339" s="116"/>
      <c r="AV339" s="113"/>
    </row>
    <row r="340" spans="1:48" s="70" customFormat="1" x14ac:dyDescent="0.25">
      <c r="A340" s="70" t="s">
        <v>3424</v>
      </c>
      <c r="B340" s="70" t="s">
        <v>1206</v>
      </c>
      <c r="C340" s="70" t="s">
        <v>1919</v>
      </c>
      <c r="D340" s="70">
        <v>0.31</v>
      </c>
      <c r="E340" s="70">
        <v>0.21959999999999999</v>
      </c>
      <c r="F340" s="70">
        <v>1.4</v>
      </c>
      <c r="G340" s="70">
        <v>22</v>
      </c>
      <c r="H340" s="70">
        <v>0.31</v>
      </c>
      <c r="AB340" s="70" t="s">
        <v>3250</v>
      </c>
      <c r="AC340" s="70" t="s">
        <v>3399</v>
      </c>
      <c r="AD340" s="70" t="s">
        <v>3424</v>
      </c>
      <c r="AI340" s="98"/>
      <c r="AJ340" s="98"/>
      <c r="AK340" s="98"/>
      <c r="AL340" s="98"/>
      <c r="AM340" s="98"/>
      <c r="AN340" s="98"/>
      <c r="AO340" s="98"/>
      <c r="AP340" s="98"/>
      <c r="AQ340" s="98"/>
      <c r="AS340" s="98"/>
      <c r="AT340" s="112"/>
      <c r="AU340" s="116"/>
      <c r="AV340" s="113"/>
    </row>
    <row r="341" spans="1:48" s="70" customFormat="1" x14ac:dyDescent="0.25">
      <c r="A341" s="70" t="s">
        <v>3425</v>
      </c>
      <c r="B341" s="70" t="s">
        <v>1206</v>
      </c>
      <c r="C341" s="70" t="s">
        <v>1923</v>
      </c>
      <c r="D341" s="70">
        <v>0.75</v>
      </c>
      <c r="E341" s="70">
        <v>0.83040000000000003</v>
      </c>
      <c r="F341" s="70">
        <v>0.9</v>
      </c>
      <c r="G341" s="70">
        <v>36.94</v>
      </c>
      <c r="H341" s="70">
        <v>0.31</v>
      </c>
      <c r="AB341" s="70" t="s">
        <v>3250</v>
      </c>
      <c r="AC341" s="70" t="s">
        <v>3399</v>
      </c>
      <c r="AD341" s="70" t="s">
        <v>3425</v>
      </c>
      <c r="AI341" s="98"/>
      <c r="AJ341" s="98"/>
      <c r="AK341" s="98"/>
      <c r="AL341" s="98"/>
      <c r="AM341" s="98"/>
      <c r="AN341" s="98"/>
      <c r="AO341" s="98"/>
      <c r="AP341" s="98"/>
      <c r="AQ341" s="98"/>
      <c r="AS341" s="98"/>
      <c r="AT341" s="112"/>
      <c r="AU341" s="116"/>
      <c r="AV341" s="113"/>
    </row>
    <row r="342" spans="1:48" s="70" customFormat="1" x14ac:dyDescent="0.25">
      <c r="A342" s="70" t="s">
        <v>3426</v>
      </c>
      <c r="B342" s="70" t="s">
        <v>1206</v>
      </c>
      <c r="C342" s="70" t="s">
        <v>1923</v>
      </c>
      <c r="D342" s="70">
        <v>0.75</v>
      </c>
      <c r="E342" s="70">
        <v>0.8004</v>
      </c>
      <c r="F342" s="70">
        <v>0.94</v>
      </c>
      <c r="G342" s="70">
        <v>22</v>
      </c>
      <c r="H342" s="70">
        <v>0.31</v>
      </c>
      <c r="AB342" s="70" t="s">
        <v>3250</v>
      </c>
      <c r="AC342" s="70" t="s">
        <v>3399</v>
      </c>
      <c r="AD342" s="70" t="s">
        <v>3426</v>
      </c>
      <c r="AI342" s="98"/>
      <c r="AJ342" s="98"/>
      <c r="AK342" s="98"/>
      <c r="AL342" s="98"/>
      <c r="AM342" s="98"/>
      <c r="AN342" s="98"/>
      <c r="AO342" s="98"/>
      <c r="AP342" s="98"/>
      <c r="AQ342" s="98"/>
      <c r="AS342" s="98"/>
      <c r="AT342" s="112"/>
      <c r="AU342" s="116"/>
      <c r="AV342" s="113"/>
    </row>
    <row r="343" spans="1:48" s="70" customFormat="1" x14ac:dyDescent="0.25">
      <c r="A343" s="70" t="s">
        <v>3427</v>
      </c>
      <c r="B343" s="70" t="s">
        <v>1206</v>
      </c>
      <c r="C343" s="70" t="s">
        <v>1923</v>
      </c>
      <c r="D343" s="70">
        <v>0.5</v>
      </c>
      <c r="E343" s="70">
        <v>0.33960000000000001</v>
      </c>
      <c r="F343" s="70">
        <v>1.46</v>
      </c>
      <c r="G343" s="70">
        <v>70</v>
      </c>
      <c r="H343" s="70">
        <v>0.35</v>
      </c>
      <c r="AB343" s="70" t="s">
        <v>3250</v>
      </c>
      <c r="AC343" s="70" t="s">
        <v>3399</v>
      </c>
      <c r="AD343" s="70" t="s">
        <v>3427</v>
      </c>
      <c r="AI343" s="98"/>
      <c r="AJ343" s="98"/>
      <c r="AK343" s="98"/>
      <c r="AL343" s="98"/>
      <c r="AM343" s="98"/>
      <c r="AN343" s="98"/>
      <c r="AO343" s="98"/>
      <c r="AP343" s="98"/>
      <c r="AQ343" s="98"/>
      <c r="AS343" s="98"/>
      <c r="AT343" s="112"/>
      <c r="AU343" s="116"/>
      <c r="AV343" s="113"/>
    </row>
    <row r="344" spans="1:48" s="70" customFormat="1" x14ac:dyDescent="0.25">
      <c r="A344" s="70" t="s">
        <v>3428</v>
      </c>
      <c r="B344" s="70" t="s">
        <v>1206</v>
      </c>
      <c r="C344" s="70" t="s">
        <v>1921</v>
      </c>
      <c r="D344" s="70">
        <v>0.75</v>
      </c>
      <c r="E344" s="70">
        <v>0.71040000000000003</v>
      </c>
      <c r="F344" s="70">
        <v>1.05</v>
      </c>
      <c r="G344" s="70">
        <v>22</v>
      </c>
      <c r="H344" s="70">
        <v>0.28000000000000003</v>
      </c>
      <c r="AB344" s="70" t="s">
        <v>3250</v>
      </c>
      <c r="AC344" s="70" t="s">
        <v>3399</v>
      </c>
      <c r="AD344" s="70" t="s">
        <v>3428</v>
      </c>
      <c r="AI344" s="98"/>
      <c r="AJ344" s="98"/>
      <c r="AK344" s="98"/>
      <c r="AL344" s="98"/>
      <c r="AM344" s="98"/>
      <c r="AN344" s="98"/>
      <c r="AO344" s="98"/>
      <c r="AP344" s="98"/>
      <c r="AQ344" s="98"/>
      <c r="AS344" s="98"/>
      <c r="AT344" s="112"/>
      <c r="AU344" s="116"/>
      <c r="AV344" s="113"/>
    </row>
    <row r="345" spans="1:48" s="70" customFormat="1" x14ac:dyDescent="0.25">
      <c r="A345" s="70" t="s">
        <v>3429</v>
      </c>
      <c r="B345" s="70" t="s">
        <v>1206</v>
      </c>
      <c r="C345" s="70" t="s">
        <v>1922</v>
      </c>
      <c r="D345" s="70">
        <v>1</v>
      </c>
      <c r="E345" s="70">
        <v>0.24959999999999999</v>
      </c>
      <c r="F345" s="70">
        <v>4</v>
      </c>
      <c r="G345" s="70">
        <v>1.5</v>
      </c>
      <c r="H345" s="70">
        <v>0.35</v>
      </c>
      <c r="AB345" s="70" t="s">
        <v>3250</v>
      </c>
      <c r="AC345" s="70" t="s">
        <v>3399</v>
      </c>
      <c r="AD345" s="70" t="s">
        <v>3429</v>
      </c>
      <c r="AI345" s="98"/>
      <c r="AJ345" s="98"/>
      <c r="AK345" s="98"/>
      <c r="AL345" s="98"/>
      <c r="AM345" s="98"/>
      <c r="AN345" s="98"/>
      <c r="AO345" s="98"/>
      <c r="AP345" s="98"/>
      <c r="AQ345" s="98"/>
      <c r="AS345" s="98"/>
      <c r="AT345" s="112"/>
      <c r="AU345" s="116"/>
      <c r="AV345" s="113"/>
    </row>
    <row r="346" spans="1:48" s="70" customFormat="1" x14ac:dyDescent="0.25">
      <c r="A346" s="70" t="s">
        <v>3430</v>
      </c>
      <c r="B346" s="70" t="s">
        <v>1206</v>
      </c>
      <c r="C346" s="70" t="s">
        <v>1920</v>
      </c>
      <c r="D346" s="70">
        <v>0.06</v>
      </c>
      <c r="E346" s="70">
        <v>2.0004</v>
      </c>
      <c r="F346" s="70">
        <v>0.03</v>
      </c>
      <c r="G346" s="70">
        <v>70</v>
      </c>
      <c r="H346" s="70">
        <v>0.3</v>
      </c>
      <c r="AB346" s="70" t="s">
        <v>3250</v>
      </c>
      <c r="AC346" s="70" t="s">
        <v>3431</v>
      </c>
      <c r="AD346" s="70" t="s">
        <v>3430</v>
      </c>
      <c r="AI346" s="98"/>
      <c r="AJ346" s="98"/>
      <c r="AK346" s="98"/>
      <c r="AL346" s="98"/>
      <c r="AM346" s="98"/>
      <c r="AN346" s="98"/>
      <c r="AO346" s="98"/>
      <c r="AP346" s="98"/>
      <c r="AQ346" s="98"/>
      <c r="AS346" s="98"/>
      <c r="AT346" s="112"/>
      <c r="AU346" s="116"/>
      <c r="AV346" s="113"/>
    </row>
    <row r="347" spans="1:48" s="70" customFormat="1" x14ac:dyDescent="0.25">
      <c r="A347" s="70" t="s">
        <v>3432</v>
      </c>
      <c r="B347" s="70" t="s">
        <v>1206</v>
      </c>
      <c r="C347" s="70" t="s">
        <v>1923</v>
      </c>
      <c r="D347" s="70">
        <v>0.13</v>
      </c>
      <c r="E347" s="70">
        <v>8.3003999999999998</v>
      </c>
      <c r="F347" s="70">
        <v>0.02</v>
      </c>
      <c r="G347" s="70">
        <v>141</v>
      </c>
      <c r="H347" s="70">
        <v>0.3</v>
      </c>
      <c r="AB347" s="70" t="s">
        <v>3250</v>
      </c>
      <c r="AC347" s="70" t="s">
        <v>3431</v>
      </c>
      <c r="AD347" s="70" t="s">
        <v>3432</v>
      </c>
      <c r="AI347" s="98"/>
      <c r="AJ347" s="98"/>
      <c r="AK347" s="98"/>
      <c r="AL347" s="98"/>
      <c r="AM347" s="98"/>
      <c r="AN347" s="98"/>
      <c r="AO347" s="98"/>
      <c r="AP347" s="98"/>
      <c r="AQ347" s="98"/>
      <c r="AS347" s="98"/>
      <c r="AT347" s="112"/>
      <c r="AU347" s="116"/>
      <c r="AV347" s="113"/>
    </row>
    <row r="348" spans="1:48" s="70" customFormat="1" x14ac:dyDescent="0.25">
      <c r="A348" s="70" t="s">
        <v>3433</v>
      </c>
      <c r="B348" s="70" t="s">
        <v>1206</v>
      </c>
      <c r="C348" s="70" t="s">
        <v>1921</v>
      </c>
      <c r="D348" s="70">
        <v>0.13</v>
      </c>
      <c r="E348" s="70">
        <v>2.0796000000000001</v>
      </c>
      <c r="F348" s="70">
        <v>0.06</v>
      </c>
      <c r="G348" s="70">
        <v>22</v>
      </c>
      <c r="H348" s="70">
        <v>0.3</v>
      </c>
      <c r="AB348" s="70" t="s">
        <v>3250</v>
      </c>
      <c r="AC348" s="70" t="s">
        <v>3431</v>
      </c>
      <c r="AD348" s="70" t="s">
        <v>3433</v>
      </c>
      <c r="AI348" s="98"/>
      <c r="AJ348" s="98"/>
      <c r="AK348" s="98"/>
      <c r="AL348" s="98"/>
      <c r="AM348" s="98"/>
      <c r="AN348" s="98"/>
      <c r="AO348" s="98"/>
      <c r="AP348" s="98"/>
      <c r="AQ348" s="98"/>
      <c r="AS348" s="98"/>
      <c r="AT348" s="112"/>
      <c r="AU348" s="116"/>
      <c r="AV348" s="113"/>
    </row>
    <row r="349" spans="1:48" s="70" customFormat="1" x14ac:dyDescent="0.25">
      <c r="A349" s="70" t="s">
        <v>3434</v>
      </c>
      <c r="B349" s="70" t="s">
        <v>1206</v>
      </c>
      <c r="C349" s="70" t="s">
        <v>1921</v>
      </c>
      <c r="D349" s="70">
        <v>0.25</v>
      </c>
      <c r="E349" s="70">
        <v>2.0796000000000001</v>
      </c>
      <c r="F349" s="70">
        <v>0.12</v>
      </c>
      <c r="G349" s="70">
        <v>22</v>
      </c>
      <c r="H349" s="70">
        <v>0.3</v>
      </c>
      <c r="AB349" s="70" t="s">
        <v>3250</v>
      </c>
      <c r="AC349" s="70" t="s">
        <v>3431</v>
      </c>
      <c r="AD349" s="70" t="s">
        <v>3434</v>
      </c>
      <c r="AI349" s="98"/>
      <c r="AJ349" s="98"/>
      <c r="AK349" s="98"/>
      <c r="AL349" s="98"/>
      <c r="AM349" s="98"/>
      <c r="AN349" s="98"/>
      <c r="AO349" s="98"/>
      <c r="AP349" s="98"/>
      <c r="AQ349" s="98"/>
      <c r="AS349" s="98"/>
      <c r="AT349" s="112"/>
      <c r="AU349" s="116"/>
      <c r="AV349" s="113"/>
    </row>
    <row r="350" spans="1:48" s="70" customFormat="1" x14ac:dyDescent="0.25">
      <c r="A350" s="70" t="s">
        <v>3435</v>
      </c>
      <c r="B350" s="70" t="s">
        <v>1206</v>
      </c>
      <c r="C350" s="70" t="s">
        <v>1921</v>
      </c>
      <c r="D350" s="70">
        <v>0.63</v>
      </c>
      <c r="E350" s="70">
        <v>62.499600000000001</v>
      </c>
      <c r="F350" s="70">
        <v>0.01</v>
      </c>
      <c r="G350" s="70">
        <v>30</v>
      </c>
      <c r="H350" s="70">
        <v>0.3</v>
      </c>
      <c r="AB350" s="70" t="s">
        <v>3250</v>
      </c>
      <c r="AC350" s="70" t="s">
        <v>3431</v>
      </c>
      <c r="AD350" s="70" t="s">
        <v>3435</v>
      </c>
      <c r="AI350" s="98"/>
      <c r="AJ350" s="98"/>
      <c r="AK350" s="98"/>
      <c r="AL350" s="98"/>
      <c r="AM350" s="98"/>
      <c r="AN350" s="98"/>
      <c r="AO350" s="98"/>
      <c r="AP350" s="98"/>
      <c r="AQ350" s="98"/>
      <c r="AS350" s="98"/>
      <c r="AT350" s="112"/>
      <c r="AU350" s="116"/>
      <c r="AV350" s="113"/>
    </row>
    <row r="351" spans="1:48" s="70" customFormat="1" x14ac:dyDescent="0.25">
      <c r="A351" s="70" t="s">
        <v>3436</v>
      </c>
      <c r="B351" s="70" t="s">
        <v>1206</v>
      </c>
      <c r="C351" s="70" t="s">
        <v>1919</v>
      </c>
      <c r="D351" s="70">
        <v>2</v>
      </c>
      <c r="E351" s="70">
        <v>3.6803999999999899</v>
      </c>
      <c r="F351" s="70">
        <v>0.54</v>
      </c>
      <c r="G351" s="70">
        <v>79.87</v>
      </c>
      <c r="H351" s="70">
        <v>0.2</v>
      </c>
      <c r="AB351" s="70" t="s">
        <v>3250</v>
      </c>
      <c r="AC351" s="70" t="s">
        <v>3437</v>
      </c>
      <c r="AD351" s="70" t="s">
        <v>3436</v>
      </c>
      <c r="AI351" s="98"/>
      <c r="AJ351" s="98"/>
      <c r="AK351" s="98"/>
      <c r="AL351" s="98"/>
      <c r="AM351" s="98"/>
      <c r="AN351" s="98"/>
      <c r="AO351" s="98"/>
      <c r="AP351" s="98"/>
      <c r="AQ351" s="98"/>
      <c r="AS351" s="98"/>
      <c r="AT351" s="112"/>
      <c r="AU351" s="116"/>
      <c r="AV351" s="113"/>
    </row>
    <row r="352" spans="1:48" s="70" customFormat="1" x14ac:dyDescent="0.25">
      <c r="A352" s="70" t="s">
        <v>3438</v>
      </c>
      <c r="B352" s="70" t="s">
        <v>1206</v>
      </c>
      <c r="C352" s="70" t="s">
        <v>1919</v>
      </c>
      <c r="D352" s="70">
        <v>4</v>
      </c>
      <c r="E352" s="70">
        <v>3.6803999999999899</v>
      </c>
      <c r="F352" s="70">
        <v>1.0900000000000001</v>
      </c>
      <c r="G352" s="70">
        <v>79.87</v>
      </c>
      <c r="H352" s="70">
        <v>0.2</v>
      </c>
      <c r="AB352" s="70" t="s">
        <v>3250</v>
      </c>
      <c r="AC352" s="70" t="s">
        <v>3437</v>
      </c>
      <c r="AD352" s="70" t="s">
        <v>3438</v>
      </c>
      <c r="AI352" s="98"/>
      <c r="AJ352" s="98"/>
      <c r="AK352" s="98"/>
      <c r="AL352" s="98"/>
      <c r="AM352" s="98"/>
      <c r="AN352" s="98"/>
      <c r="AO352" s="98"/>
      <c r="AP352" s="98"/>
      <c r="AQ352" s="98"/>
      <c r="AS352" s="98"/>
      <c r="AT352" s="112"/>
      <c r="AU352" s="116"/>
      <c r="AV352" s="113"/>
    </row>
    <row r="353" spans="1:48" s="70" customFormat="1" x14ac:dyDescent="0.25">
      <c r="A353" s="70" t="s">
        <v>3439</v>
      </c>
      <c r="B353" s="70" t="s">
        <v>1206</v>
      </c>
      <c r="C353" s="70" t="s">
        <v>1919</v>
      </c>
      <c r="D353" s="70">
        <v>6</v>
      </c>
      <c r="E353" s="70">
        <v>3.6803999999999899</v>
      </c>
      <c r="F353" s="70">
        <v>1.63</v>
      </c>
      <c r="G353" s="70">
        <v>79.87</v>
      </c>
      <c r="H353" s="70">
        <v>0.2</v>
      </c>
      <c r="AB353" s="70" t="s">
        <v>3250</v>
      </c>
      <c r="AC353" s="70" t="s">
        <v>3437</v>
      </c>
      <c r="AD353" s="70" t="s">
        <v>3439</v>
      </c>
      <c r="AI353" s="98"/>
      <c r="AJ353" s="98"/>
      <c r="AK353" s="98"/>
      <c r="AL353" s="98"/>
      <c r="AM353" s="98"/>
      <c r="AN353" s="98"/>
      <c r="AO353" s="98"/>
      <c r="AP353" s="98"/>
      <c r="AQ353" s="98"/>
      <c r="AS353" s="98"/>
      <c r="AT353" s="112"/>
      <c r="AU353" s="116"/>
      <c r="AV353" s="113"/>
    </row>
    <row r="354" spans="1:48" s="70" customFormat="1" x14ac:dyDescent="0.25">
      <c r="A354" s="70" t="s">
        <v>3440</v>
      </c>
      <c r="B354" s="70" t="s">
        <v>1206</v>
      </c>
      <c r="C354" s="70" t="s">
        <v>1919</v>
      </c>
      <c r="D354" s="70">
        <v>8</v>
      </c>
      <c r="E354" s="70">
        <v>3.6803999999999899</v>
      </c>
      <c r="F354" s="70">
        <v>2.17</v>
      </c>
      <c r="G354" s="70">
        <v>79.87</v>
      </c>
      <c r="H354" s="70">
        <v>0.2</v>
      </c>
      <c r="AB354" s="70" t="s">
        <v>3250</v>
      </c>
      <c r="AC354" s="70" t="s">
        <v>3437</v>
      </c>
      <c r="AD354" s="70" t="s">
        <v>3440</v>
      </c>
      <c r="AI354" s="98"/>
      <c r="AJ354" s="98"/>
      <c r="AK354" s="98"/>
      <c r="AL354" s="98"/>
      <c r="AM354" s="98"/>
      <c r="AN354" s="98"/>
      <c r="AO354" s="98"/>
      <c r="AP354" s="98"/>
      <c r="AQ354" s="98"/>
      <c r="AS354" s="98"/>
      <c r="AT354" s="112"/>
      <c r="AU354" s="116"/>
      <c r="AV354" s="113"/>
    </row>
    <row r="355" spans="1:48" s="70" customFormat="1" x14ac:dyDescent="0.25">
      <c r="A355" s="70" t="s">
        <v>3441</v>
      </c>
      <c r="B355" s="70" t="s">
        <v>1206</v>
      </c>
      <c r="C355" s="70" t="s">
        <v>1919</v>
      </c>
      <c r="D355" s="70">
        <v>10</v>
      </c>
      <c r="E355" s="70">
        <v>3.6803999999999899</v>
      </c>
      <c r="F355" s="70">
        <v>2.72</v>
      </c>
      <c r="G355" s="70">
        <v>79.87</v>
      </c>
      <c r="H355" s="70">
        <v>0.2</v>
      </c>
      <c r="AB355" s="70" t="s">
        <v>3250</v>
      </c>
      <c r="AC355" s="70" t="s">
        <v>3437</v>
      </c>
      <c r="AD355" s="70" t="s">
        <v>3441</v>
      </c>
      <c r="AI355" s="98"/>
      <c r="AJ355" s="98"/>
      <c r="AK355" s="98"/>
      <c r="AL355" s="98"/>
      <c r="AM355" s="98"/>
      <c r="AN355" s="98"/>
      <c r="AO355" s="98"/>
      <c r="AP355" s="98"/>
      <c r="AQ355" s="98"/>
      <c r="AS355" s="98"/>
      <c r="AT355" s="112"/>
      <c r="AU355" s="116"/>
      <c r="AV355" s="113"/>
    </row>
    <row r="356" spans="1:48" s="70" customFormat="1" x14ac:dyDescent="0.25">
      <c r="A356" s="70" t="s">
        <v>3442</v>
      </c>
      <c r="B356" s="70" t="s">
        <v>1206</v>
      </c>
      <c r="C356" s="70" t="s">
        <v>1919</v>
      </c>
      <c r="D356" s="70">
        <v>2</v>
      </c>
      <c r="E356" s="70">
        <v>13.53</v>
      </c>
      <c r="F356" s="70">
        <v>0.15</v>
      </c>
      <c r="G356" s="70">
        <v>139.78</v>
      </c>
      <c r="H356" s="70">
        <v>0.22</v>
      </c>
      <c r="AB356" s="70" t="s">
        <v>3250</v>
      </c>
      <c r="AC356" s="70" t="s">
        <v>3437</v>
      </c>
      <c r="AD356" s="70" t="s">
        <v>3442</v>
      </c>
      <c r="AI356" s="98"/>
      <c r="AJ356" s="98"/>
      <c r="AK356" s="98"/>
      <c r="AL356" s="98"/>
      <c r="AM356" s="98"/>
      <c r="AN356" s="98"/>
      <c r="AO356" s="98"/>
      <c r="AP356" s="98"/>
      <c r="AQ356" s="98"/>
      <c r="AS356" s="98"/>
      <c r="AT356" s="112"/>
      <c r="AU356" s="116"/>
      <c r="AV356" s="113"/>
    </row>
    <row r="357" spans="1:48" s="70" customFormat="1" x14ac:dyDescent="0.25">
      <c r="A357" s="70" t="s">
        <v>3264</v>
      </c>
      <c r="B357" s="70" t="s">
        <v>1206</v>
      </c>
      <c r="C357" s="70" t="s">
        <v>1919</v>
      </c>
      <c r="D357" s="70">
        <v>4</v>
      </c>
      <c r="E357" s="70">
        <v>13.53</v>
      </c>
      <c r="F357" s="70">
        <v>0.3</v>
      </c>
      <c r="G357" s="70">
        <v>139.78</v>
      </c>
      <c r="H357" s="70">
        <v>0.22</v>
      </c>
      <c r="AB357" s="70" t="s">
        <v>3250</v>
      </c>
      <c r="AC357" s="70" t="s">
        <v>3437</v>
      </c>
      <c r="AD357" s="70" t="s">
        <v>3264</v>
      </c>
      <c r="AI357" s="98"/>
      <c r="AJ357" s="98"/>
      <c r="AK357" s="98"/>
      <c r="AL357" s="98"/>
      <c r="AM357" s="98"/>
      <c r="AN357" s="98"/>
      <c r="AO357" s="98"/>
      <c r="AP357" s="98"/>
      <c r="AQ357" s="98"/>
      <c r="AS357" s="98"/>
      <c r="AT357" s="112"/>
      <c r="AU357" s="116"/>
      <c r="AV357" s="113"/>
    </row>
    <row r="358" spans="1:48" s="70" customFormat="1" x14ac:dyDescent="0.25">
      <c r="A358" s="70" t="s">
        <v>3443</v>
      </c>
      <c r="B358" s="70" t="s">
        <v>1206</v>
      </c>
      <c r="C358" s="70" t="s">
        <v>1919</v>
      </c>
      <c r="D358" s="70">
        <v>6</v>
      </c>
      <c r="E358" s="70">
        <v>13.53</v>
      </c>
      <c r="F358" s="70">
        <v>0.44</v>
      </c>
      <c r="G358" s="70">
        <v>139.78</v>
      </c>
      <c r="H358" s="70">
        <v>0.22</v>
      </c>
      <c r="AB358" s="70" t="s">
        <v>3250</v>
      </c>
      <c r="AC358" s="70" t="s">
        <v>3437</v>
      </c>
      <c r="AD358" s="70" t="s">
        <v>3443</v>
      </c>
      <c r="AI358" s="98"/>
      <c r="AJ358" s="98"/>
      <c r="AK358" s="98"/>
      <c r="AL358" s="98"/>
      <c r="AM358" s="98"/>
      <c r="AN358" s="98"/>
      <c r="AO358" s="98"/>
      <c r="AP358" s="98"/>
      <c r="AQ358" s="98"/>
      <c r="AS358" s="98"/>
      <c r="AT358" s="112"/>
      <c r="AU358" s="116"/>
      <c r="AV358" s="113"/>
    </row>
    <row r="359" spans="1:48" s="70" customFormat="1" x14ac:dyDescent="0.25">
      <c r="A359" s="70" t="s">
        <v>3277</v>
      </c>
      <c r="B359" s="70" t="s">
        <v>1206</v>
      </c>
      <c r="C359" s="70" t="s">
        <v>1919</v>
      </c>
      <c r="D359" s="70">
        <v>8</v>
      </c>
      <c r="E359" s="70">
        <v>13.53</v>
      </c>
      <c r="F359" s="70">
        <v>0.59</v>
      </c>
      <c r="G359" s="70">
        <v>139.78</v>
      </c>
      <c r="H359" s="70">
        <v>0.22</v>
      </c>
      <c r="AB359" s="70" t="s">
        <v>3250</v>
      </c>
      <c r="AC359" s="70" t="s">
        <v>3437</v>
      </c>
      <c r="AD359" s="70" t="s">
        <v>3277</v>
      </c>
      <c r="AI359" s="98"/>
      <c r="AJ359" s="98"/>
      <c r="AK359" s="98"/>
      <c r="AL359" s="98"/>
      <c r="AM359" s="98"/>
      <c r="AN359" s="98"/>
      <c r="AO359" s="98"/>
      <c r="AP359" s="98"/>
      <c r="AQ359" s="98"/>
      <c r="AS359" s="98"/>
      <c r="AT359" s="112"/>
      <c r="AU359" s="116"/>
      <c r="AV359" s="113"/>
    </row>
    <row r="360" spans="1:48" s="70" customFormat="1" x14ac:dyDescent="0.25">
      <c r="A360" s="70" t="s">
        <v>3444</v>
      </c>
      <c r="B360" s="70" t="s">
        <v>1206</v>
      </c>
      <c r="C360" s="70" t="s">
        <v>1919</v>
      </c>
      <c r="D360" s="70">
        <v>10</v>
      </c>
      <c r="E360" s="70">
        <v>13.53</v>
      </c>
      <c r="F360" s="70">
        <v>0.74</v>
      </c>
      <c r="G360" s="70">
        <v>139.78</v>
      </c>
      <c r="H360" s="70">
        <v>0.22</v>
      </c>
      <c r="AB360" s="70" t="s">
        <v>3250</v>
      </c>
      <c r="AC360" s="70" t="s">
        <v>3437</v>
      </c>
      <c r="AD360" s="70" t="s">
        <v>3444</v>
      </c>
      <c r="AI360" s="98"/>
      <c r="AJ360" s="98"/>
      <c r="AK360" s="98"/>
      <c r="AL360" s="98"/>
      <c r="AM360" s="98"/>
      <c r="AN360" s="98"/>
      <c r="AO360" s="98"/>
      <c r="AP360" s="98"/>
      <c r="AQ360" s="98"/>
      <c r="AS360" s="98"/>
      <c r="AT360" s="112"/>
      <c r="AU360" s="116"/>
      <c r="AV360" s="113"/>
    </row>
    <row r="361" spans="1:48" s="70" customFormat="1" x14ac:dyDescent="0.25">
      <c r="A361" s="70" t="s">
        <v>3445</v>
      </c>
      <c r="B361" s="70" t="s">
        <v>1206</v>
      </c>
      <c r="C361" s="70" t="s">
        <v>1919</v>
      </c>
      <c r="D361" s="70">
        <v>13.5</v>
      </c>
      <c r="E361" s="70">
        <v>15.8604</v>
      </c>
      <c r="F361" s="70">
        <v>0.85099999999999998</v>
      </c>
      <c r="G361" s="70">
        <v>133.44</v>
      </c>
      <c r="H361" s="70">
        <v>0.11</v>
      </c>
      <c r="AB361" s="70" t="s">
        <v>3250</v>
      </c>
      <c r="AC361" s="70" t="s">
        <v>3446</v>
      </c>
      <c r="AD361" s="70" t="s">
        <v>3445</v>
      </c>
      <c r="AI361" s="98"/>
      <c r="AJ361" s="98"/>
      <c r="AK361" s="98"/>
      <c r="AL361" s="98"/>
      <c r="AM361" s="98"/>
      <c r="AN361" s="98"/>
      <c r="AO361" s="98"/>
      <c r="AP361" s="98"/>
      <c r="AQ361" s="98"/>
      <c r="AS361" s="98"/>
      <c r="AT361" s="112"/>
      <c r="AU361" s="116"/>
      <c r="AV361" s="113"/>
    </row>
    <row r="362" spans="1:48" s="70" customFormat="1" x14ac:dyDescent="0.25">
      <c r="A362" s="70" t="s">
        <v>3447</v>
      </c>
      <c r="B362" s="70" t="s">
        <v>1206</v>
      </c>
      <c r="C362" s="70" t="s">
        <v>1919</v>
      </c>
      <c r="D362" s="70">
        <v>14</v>
      </c>
      <c r="E362" s="70">
        <v>14.750400000000001</v>
      </c>
      <c r="F362" s="70">
        <v>0.94899999999999995</v>
      </c>
      <c r="G362" s="70">
        <v>128.71</v>
      </c>
      <c r="H362" s="70">
        <v>0.11</v>
      </c>
      <c r="AB362" s="70" t="s">
        <v>3250</v>
      </c>
      <c r="AC362" s="70" t="s">
        <v>3446</v>
      </c>
      <c r="AD362" s="70" t="s">
        <v>3447</v>
      </c>
      <c r="AI362" s="98"/>
      <c r="AJ362" s="98"/>
      <c r="AK362" s="98"/>
      <c r="AL362" s="98"/>
      <c r="AM362" s="98"/>
      <c r="AN362" s="98"/>
      <c r="AO362" s="98"/>
      <c r="AP362" s="98"/>
      <c r="AQ362" s="98"/>
      <c r="AS362" s="98"/>
      <c r="AT362" s="112"/>
      <c r="AU362" s="116"/>
      <c r="AV362" s="113"/>
    </row>
    <row r="363" spans="1:48" s="70" customFormat="1" x14ac:dyDescent="0.25">
      <c r="A363" s="70" t="s">
        <v>3448</v>
      </c>
      <c r="B363" s="70" t="s">
        <v>1206</v>
      </c>
      <c r="C363" s="70" t="s">
        <v>1919</v>
      </c>
      <c r="D363" s="70">
        <v>15</v>
      </c>
      <c r="E363" s="70">
        <v>11.990399999999999</v>
      </c>
      <c r="F363" s="70">
        <v>1.2509999999999999</v>
      </c>
      <c r="G363" s="70">
        <v>120.2</v>
      </c>
      <c r="H363" s="70">
        <v>0.12</v>
      </c>
      <c r="AB363" s="70" t="s">
        <v>3250</v>
      </c>
      <c r="AC363" s="70" t="s">
        <v>3446</v>
      </c>
      <c r="AD363" s="70" t="s">
        <v>3448</v>
      </c>
      <c r="AI363" s="98"/>
      <c r="AJ363" s="98"/>
      <c r="AK363" s="98"/>
      <c r="AL363" s="98"/>
      <c r="AM363" s="98"/>
      <c r="AN363" s="98"/>
      <c r="AO363" s="98"/>
      <c r="AP363" s="98"/>
      <c r="AQ363" s="98"/>
      <c r="AS363" s="98"/>
      <c r="AT363" s="112"/>
      <c r="AU363" s="116"/>
      <c r="AV363" s="113"/>
    </row>
    <row r="364" spans="1:48" s="70" customFormat="1" x14ac:dyDescent="0.25">
      <c r="A364" s="70" t="s">
        <v>3449</v>
      </c>
      <c r="B364" s="70" t="s">
        <v>1206</v>
      </c>
      <c r="C364" s="70" t="s">
        <v>1919</v>
      </c>
      <c r="D364" s="70">
        <v>16</v>
      </c>
      <c r="E364" s="70">
        <v>10.340400000000001</v>
      </c>
      <c r="F364" s="70">
        <v>1.548</v>
      </c>
      <c r="G364" s="70">
        <v>112.75</v>
      </c>
      <c r="H364" s="70">
        <v>0.12</v>
      </c>
      <c r="AB364" s="70" t="s">
        <v>3250</v>
      </c>
      <c r="AC364" s="70" t="s">
        <v>3446</v>
      </c>
      <c r="AD364" s="70" t="s">
        <v>3449</v>
      </c>
      <c r="AI364" s="98"/>
      <c r="AJ364" s="98"/>
      <c r="AK364" s="98"/>
      <c r="AL364" s="98"/>
      <c r="AM364" s="98"/>
      <c r="AN364" s="98"/>
      <c r="AO364" s="98"/>
      <c r="AP364" s="98"/>
      <c r="AQ364" s="98"/>
      <c r="AS364" s="98"/>
      <c r="AT364" s="112"/>
      <c r="AU364" s="116"/>
      <c r="AV364" s="113"/>
    </row>
    <row r="365" spans="1:48" s="70" customFormat="1" x14ac:dyDescent="0.25">
      <c r="A365" s="70" t="s">
        <v>3450</v>
      </c>
      <c r="B365" s="70" t="s">
        <v>1206</v>
      </c>
      <c r="C365" s="70" t="s">
        <v>1919</v>
      </c>
      <c r="D365" s="70">
        <v>18</v>
      </c>
      <c r="E365" s="70">
        <v>8.3604000000000003</v>
      </c>
      <c r="F365" s="70">
        <v>2.153</v>
      </c>
      <c r="G365" s="70">
        <v>100.33</v>
      </c>
      <c r="H365" s="70">
        <v>0.13</v>
      </c>
      <c r="AB365" s="70" t="s">
        <v>3250</v>
      </c>
      <c r="AC365" s="70" t="s">
        <v>3446</v>
      </c>
      <c r="AD365" s="70" t="s">
        <v>3450</v>
      </c>
      <c r="AI365" s="98"/>
      <c r="AJ365" s="98"/>
      <c r="AK365" s="98"/>
      <c r="AL365" s="98"/>
      <c r="AM365" s="98"/>
      <c r="AN365" s="98"/>
      <c r="AO365" s="98"/>
      <c r="AP365" s="98"/>
      <c r="AQ365" s="98"/>
      <c r="AS365" s="98"/>
      <c r="AT365" s="112"/>
      <c r="AU365" s="116"/>
      <c r="AV365" s="113"/>
    </row>
    <row r="366" spans="1:48" s="70" customFormat="1" x14ac:dyDescent="0.25">
      <c r="A366" s="70" t="s">
        <v>3451</v>
      </c>
      <c r="B366" s="70" t="s">
        <v>1206</v>
      </c>
      <c r="C366" s="70" t="s">
        <v>1919</v>
      </c>
      <c r="D366" s="70">
        <v>13.5</v>
      </c>
      <c r="E366" s="70">
        <v>15.8604</v>
      </c>
      <c r="F366" s="70">
        <v>0.85099999999999998</v>
      </c>
      <c r="G366" s="70">
        <v>133.44</v>
      </c>
      <c r="H366" s="70">
        <v>0.11</v>
      </c>
      <c r="AB366" s="70" t="s">
        <v>3250</v>
      </c>
      <c r="AC366" s="70" t="s">
        <v>3446</v>
      </c>
      <c r="AD366" s="70" t="s">
        <v>3451</v>
      </c>
      <c r="AI366" s="98"/>
      <c r="AJ366" s="98"/>
      <c r="AK366" s="98"/>
      <c r="AL366" s="98"/>
      <c r="AM366" s="98"/>
      <c r="AN366" s="98"/>
      <c r="AO366" s="98"/>
      <c r="AP366" s="98"/>
      <c r="AQ366" s="98"/>
      <c r="AS366" s="98"/>
      <c r="AT366" s="112"/>
      <c r="AU366" s="116"/>
      <c r="AV366" s="113"/>
    </row>
    <row r="367" spans="1:48" s="70" customFormat="1" x14ac:dyDescent="0.25">
      <c r="A367" s="70" t="s">
        <v>3452</v>
      </c>
      <c r="B367" s="70" t="s">
        <v>1206</v>
      </c>
      <c r="C367" s="70" t="s">
        <v>1919</v>
      </c>
      <c r="D367" s="70">
        <v>14</v>
      </c>
      <c r="E367" s="70">
        <v>25.179600000000001</v>
      </c>
      <c r="F367" s="70">
        <v>0.55600000000000005</v>
      </c>
      <c r="G367" s="70">
        <v>128.71</v>
      </c>
      <c r="H367" s="70">
        <v>0.11</v>
      </c>
      <c r="AB367" s="70" t="s">
        <v>3250</v>
      </c>
      <c r="AC367" s="70" t="s">
        <v>3446</v>
      </c>
      <c r="AD367" s="70" t="s">
        <v>3452</v>
      </c>
      <c r="AI367" s="98"/>
      <c r="AJ367" s="98"/>
      <c r="AK367" s="98"/>
      <c r="AL367" s="98"/>
      <c r="AM367" s="98"/>
      <c r="AN367" s="98"/>
      <c r="AO367" s="98"/>
      <c r="AP367" s="98"/>
      <c r="AQ367" s="98"/>
      <c r="AS367" s="98"/>
      <c r="AT367" s="112"/>
      <c r="AU367" s="116"/>
      <c r="AV367" s="113"/>
    </row>
    <row r="368" spans="1:48" s="70" customFormat="1" x14ac:dyDescent="0.25">
      <c r="A368" s="70" t="s">
        <v>3453</v>
      </c>
      <c r="B368" s="70" t="s">
        <v>1206</v>
      </c>
      <c r="C368" s="70" t="s">
        <v>1919</v>
      </c>
      <c r="D368" s="70">
        <v>15</v>
      </c>
      <c r="E368" s="70">
        <v>31.509599999999999</v>
      </c>
      <c r="F368" s="70">
        <v>0.47599999999999998</v>
      </c>
      <c r="G368" s="70">
        <v>120.2</v>
      </c>
      <c r="H368" s="70">
        <v>0.12</v>
      </c>
      <c r="AB368" s="70" t="s">
        <v>3250</v>
      </c>
      <c r="AC368" s="70" t="s">
        <v>3446</v>
      </c>
      <c r="AD368" s="70" t="s">
        <v>3453</v>
      </c>
      <c r="AI368" s="98"/>
      <c r="AJ368" s="98"/>
      <c r="AK368" s="98"/>
      <c r="AL368" s="98"/>
      <c r="AM368" s="98"/>
      <c r="AN368" s="98"/>
      <c r="AO368" s="98"/>
      <c r="AP368" s="98"/>
      <c r="AQ368" s="98"/>
      <c r="AS368" s="98"/>
      <c r="AT368" s="112"/>
      <c r="AU368" s="116"/>
      <c r="AV368" s="113"/>
    </row>
    <row r="369" spans="1:48" s="70" customFormat="1" x14ac:dyDescent="0.25">
      <c r="A369" s="70" t="s">
        <v>3454</v>
      </c>
      <c r="B369" s="70" t="s">
        <v>1206</v>
      </c>
      <c r="C369" s="70" t="s">
        <v>1919</v>
      </c>
      <c r="D369" s="70">
        <v>16</v>
      </c>
      <c r="E369" s="70">
        <v>38.369999999999997</v>
      </c>
      <c r="F369" s="70">
        <v>0.41699999999999998</v>
      </c>
      <c r="G369" s="70">
        <v>112.75</v>
      </c>
      <c r="H369" s="70">
        <v>0.12</v>
      </c>
      <c r="AB369" s="70" t="s">
        <v>3250</v>
      </c>
      <c r="AC369" s="70" t="s">
        <v>3446</v>
      </c>
      <c r="AD369" s="70" t="s">
        <v>3454</v>
      </c>
      <c r="AI369" s="98"/>
      <c r="AJ369" s="98"/>
      <c r="AK369" s="98"/>
      <c r="AL369" s="98"/>
      <c r="AM369" s="98"/>
      <c r="AN369" s="98"/>
      <c r="AO369" s="98"/>
      <c r="AP369" s="98"/>
      <c r="AQ369" s="98"/>
      <c r="AS369" s="98"/>
      <c r="AT369" s="112"/>
      <c r="AU369" s="116"/>
      <c r="AV369" s="113"/>
    </row>
    <row r="370" spans="1:48" s="70" customFormat="1" x14ac:dyDescent="0.25">
      <c r="A370" s="70" t="s">
        <v>3455</v>
      </c>
      <c r="B370" s="70" t="s">
        <v>1206</v>
      </c>
      <c r="C370" s="70" t="s">
        <v>1919</v>
      </c>
      <c r="D370" s="70">
        <v>18</v>
      </c>
      <c r="E370" s="70">
        <v>54.050399999999897</v>
      </c>
      <c r="F370" s="70">
        <v>0.33300000000000002</v>
      </c>
      <c r="G370" s="70">
        <v>100.33</v>
      </c>
      <c r="H370" s="70">
        <v>0.13</v>
      </c>
      <c r="AB370" s="70" t="s">
        <v>3250</v>
      </c>
      <c r="AC370" s="70" t="s">
        <v>3446</v>
      </c>
      <c r="AD370" s="70" t="s">
        <v>3455</v>
      </c>
      <c r="AI370" s="98"/>
      <c r="AJ370" s="98"/>
      <c r="AK370" s="98"/>
      <c r="AL370" s="98"/>
      <c r="AM370" s="98"/>
      <c r="AN370" s="98"/>
      <c r="AO370" s="98"/>
      <c r="AP370" s="98"/>
      <c r="AQ370" s="98"/>
      <c r="AS370" s="98"/>
      <c r="AT370" s="112"/>
      <c r="AU370" s="116"/>
      <c r="AV370" s="113"/>
    </row>
    <row r="371" spans="1:48" s="70" customFormat="1" x14ac:dyDescent="0.25">
      <c r="A371" s="70" t="s">
        <v>3456</v>
      </c>
      <c r="B371" s="70" t="s">
        <v>1206</v>
      </c>
      <c r="C371" s="70" t="s">
        <v>1919</v>
      </c>
      <c r="D371" s="70">
        <v>13.5</v>
      </c>
      <c r="E371" s="70">
        <v>10.7904</v>
      </c>
      <c r="F371" s="70">
        <v>1.2509999999999999</v>
      </c>
      <c r="G371" s="70">
        <v>133.44</v>
      </c>
      <c r="H371" s="70">
        <v>0.11</v>
      </c>
      <c r="AB371" s="70" t="s">
        <v>3250</v>
      </c>
      <c r="AC371" s="70" t="s">
        <v>3446</v>
      </c>
      <c r="AD371" s="70" t="s">
        <v>3456</v>
      </c>
      <c r="AI371" s="98"/>
      <c r="AJ371" s="98"/>
      <c r="AK371" s="98"/>
      <c r="AL371" s="98"/>
      <c r="AM371" s="98"/>
      <c r="AN371" s="98"/>
      <c r="AO371" s="98"/>
      <c r="AP371" s="98"/>
      <c r="AQ371" s="98"/>
      <c r="AS371" s="98"/>
      <c r="AT371" s="112"/>
      <c r="AU371" s="116"/>
      <c r="AV371" s="113"/>
    </row>
    <row r="372" spans="1:48" s="70" customFormat="1" x14ac:dyDescent="0.25">
      <c r="A372" s="70" t="s">
        <v>3457</v>
      </c>
      <c r="B372" s="70" t="s">
        <v>1206</v>
      </c>
      <c r="C372" s="70" t="s">
        <v>1919</v>
      </c>
      <c r="D372" s="70">
        <v>14</v>
      </c>
      <c r="E372" s="70">
        <v>9.66</v>
      </c>
      <c r="F372" s="70">
        <v>1.4490000000000001</v>
      </c>
      <c r="G372" s="70">
        <v>128.71</v>
      </c>
      <c r="H372" s="70">
        <v>0.11</v>
      </c>
      <c r="AB372" s="70" t="s">
        <v>3250</v>
      </c>
      <c r="AC372" s="70" t="s">
        <v>3446</v>
      </c>
      <c r="AD372" s="70" t="s">
        <v>3457</v>
      </c>
      <c r="AI372" s="98"/>
      <c r="AJ372" s="98"/>
      <c r="AK372" s="98"/>
      <c r="AL372" s="98"/>
      <c r="AM372" s="98"/>
      <c r="AN372" s="98"/>
      <c r="AO372" s="98"/>
      <c r="AP372" s="98"/>
      <c r="AQ372" s="98"/>
      <c r="AS372" s="98"/>
      <c r="AT372" s="112"/>
      <c r="AU372" s="116"/>
      <c r="AV372" s="113"/>
    </row>
    <row r="373" spans="1:48" s="70" customFormat="1" x14ac:dyDescent="0.25">
      <c r="A373" s="70" t="s">
        <v>3458</v>
      </c>
      <c r="B373" s="70" t="s">
        <v>1206</v>
      </c>
      <c r="C373" s="70" t="s">
        <v>1919</v>
      </c>
      <c r="D373" s="70">
        <v>15</v>
      </c>
      <c r="E373" s="70">
        <v>7.32</v>
      </c>
      <c r="F373" s="70">
        <v>2.0489999999999999</v>
      </c>
      <c r="G373" s="70">
        <v>120.2</v>
      </c>
      <c r="H373" s="70">
        <v>0.11</v>
      </c>
      <c r="AB373" s="70" t="s">
        <v>3250</v>
      </c>
      <c r="AC373" s="70" t="s">
        <v>3446</v>
      </c>
      <c r="AD373" s="70" t="s">
        <v>3458</v>
      </c>
      <c r="AI373" s="98"/>
      <c r="AJ373" s="98"/>
      <c r="AK373" s="98"/>
      <c r="AL373" s="98"/>
      <c r="AM373" s="98"/>
      <c r="AN373" s="98"/>
      <c r="AO373" s="98"/>
      <c r="AP373" s="98"/>
      <c r="AQ373" s="98"/>
      <c r="AS373" s="98"/>
      <c r="AT373" s="112"/>
      <c r="AU373" s="116"/>
      <c r="AV373" s="113"/>
    </row>
    <row r="374" spans="1:48" s="70" customFormat="1" x14ac:dyDescent="0.25">
      <c r="A374" s="70" t="s">
        <v>3459</v>
      </c>
      <c r="B374" s="70" t="s">
        <v>1206</v>
      </c>
      <c r="C374" s="70" t="s">
        <v>1919</v>
      </c>
      <c r="D374" s="70">
        <v>16</v>
      </c>
      <c r="E374" s="70">
        <v>6.0396000000000001</v>
      </c>
      <c r="F374" s="70">
        <v>2.6469999999999998</v>
      </c>
      <c r="G374" s="70">
        <v>112.75</v>
      </c>
      <c r="H374" s="70">
        <v>0.11</v>
      </c>
      <c r="AB374" s="70" t="s">
        <v>3250</v>
      </c>
      <c r="AC374" s="70" t="s">
        <v>3446</v>
      </c>
      <c r="AD374" s="70" t="s">
        <v>3459</v>
      </c>
      <c r="AI374" s="98"/>
      <c r="AJ374" s="98"/>
      <c r="AK374" s="98"/>
      <c r="AL374" s="98"/>
      <c r="AM374" s="98"/>
      <c r="AN374" s="98"/>
      <c r="AO374" s="98"/>
      <c r="AP374" s="98"/>
      <c r="AQ374" s="98"/>
      <c r="AS374" s="98"/>
      <c r="AT374" s="112"/>
      <c r="AU374" s="116"/>
      <c r="AV374" s="113"/>
    </row>
    <row r="375" spans="1:48" s="70" customFormat="1" x14ac:dyDescent="0.25">
      <c r="A375" s="70" t="s">
        <v>3460</v>
      </c>
      <c r="B375" s="70" t="s">
        <v>1206</v>
      </c>
      <c r="C375" s="70" t="s">
        <v>1919</v>
      </c>
      <c r="D375" s="70">
        <v>18</v>
      </c>
      <c r="E375" s="70">
        <v>4.7904</v>
      </c>
      <c r="F375" s="70">
        <v>3.758</v>
      </c>
      <c r="G375" s="70">
        <v>100.33</v>
      </c>
      <c r="H375" s="70">
        <v>0.12</v>
      </c>
      <c r="AB375" s="70" t="s">
        <v>3250</v>
      </c>
      <c r="AC375" s="70" t="s">
        <v>3446</v>
      </c>
      <c r="AD375" s="70" t="s">
        <v>3460</v>
      </c>
      <c r="AI375" s="98"/>
      <c r="AJ375" s="98"/>
      <c r="AK375" s="98"/>
      <c r="AL375" s="98"/>
      <c r="AM375" s="98"/>
      <c r="AN375" s="98"/>
      <c r="AO375" s="98"/>
      <c r="AP375" s="98"/>
      <c r="AQ375" s="98"/>
      <c r="AS375" s="98"/>
      <c r="AT375" s="112"/>
      <c r="AU375" s="116"/>
      <c r="AV375" s="113"/>
    </row>
    <row r="376" spans="1:48" s="70" customFormat="1" x14ac:dyDescent="0.25">
      <c r="A376" s="70" t="s">
        <v>3461</v>
      </c>
      <c r="B376" s="70" t="s">
        <v>1206</v>
      </c>
      <c r="C376" s="70" t="s">
        <v>1919</v>
      </c>
      <c r="D376" s="70">
        <v>13.5</v>
      </c>
      <c r="E376" s="70">
        <v>11.739599999999999</v>
      </c>
      <c r="F376" s="70">
        <v>1.1499999999999999</v>
      </c>
      <c r="G376" s="70">
        <v>133.44</v>
      </c>
      <c r="H376" s="70">
        <v>0.11</v>
      </c>
      <c r="AB376" s="70" t="s">
        <v>3250</v>
      </c>
      <c r="AC376" s="70" t="s">
        <v>3446</v>
      </c>
      <c r="AD376" s="70" t="s">
        <v>3461</v>
      </c>
      <c r="AI376" s="98"/>
      <c r="AJ376" s="98"/>
      <c r="AK376" s="98"/>
      <c r="AL376" s="98"/>
      <c r="AM376" s="98"/>
      <c r="AN376" s="98"/>
      <c r="AO376" s="98"/>
      <c r="AP376" s="98"/>
      <c r="AQ376" s="98"/>
      <c r="AS376" s="98"/>
      <c r="AT376" s="112"/>
      <c r="AU376" s="116"/>
      <c r="AV376" s="113"/>
    </row>
    <row r="377" spans="1:48" s="70" customFormat="1" x14ac:dyDescent="0.25">
      <c r="A377" s="70" t="s">
        <v>3462</v>
      </c>
      <c r="B377" s="70" t="s">
        <v>1206</v>
      </c>
      <c r="C377" s="70" t="s">
        <v>1919</v>
      </c>
      <c r="D377" s="70">
        <v>14</v>
      </c>
      <c r="E377" s="70">
        <v>9.66</v>
      </c>
      <c r="F377" s="70">
        <v>1.4490000000000001</v>
      </c>
      <c r="G377" s="70">
        <v>128.71</v>
      </c>
      <c r="H377" s="70">
        <v>0.11</v>
      </c>
      <c r="AB377" s="70" t="s">
        <v>3250</v>
      </c>
      <c r="AC377" s="70" t="s">
        <v>3446</v>
      </c>
      <c r="AD377" s="70" t="s">
        <v>3462</v>
      </c>
      <c r="AI377" s="98"/>
      <c r="AJ377" s="98"/>
      <c r="AK377" s="98"/>
      <c r="AL377" s="98"/>
      <c r="AM377" s="98"/>
      <c r="AN377" s="98"/>
      <c r="AO377" s="98"/>
      <c r="AP377" s="98"/>
      <c r="AQ377" s="98"/>
      <c r="AS377" s="98"/>
      <c r="AT377" s="112"/>
      <c r="AU377" s="116"/>
      <c r="AV377" s="113"/>
    </row>
    <row r="378" spans="1:48" s="70" customFormat="1" x14ac:dyDescent="0.25">
      <c r="A378" s="70" t="s">
        <v>3463</v>
      </c>
      <c r="B378" s="70" t="s">
        <v>1206</v>
      </c>
      <c r="C378" s="70" t="s">
        <v>1919</v>
      </c>
      <c r="D378" s="70">
        <v>15</v>
      </c>
      <c r="E378" s="70">
        <v>7.6896000000000004</v>
      </c>
      <c r="F378" s="70">
        <v>1.9510000000000001</v>
      </c>
      <c r="G378" s="70">
        <v>120.2</v>
      </c>
      <c r="H378" s="70">
        <v>0.11</v>
      </c>
      <c r="AB378" s="70" t="s">
        <v>3250</v>
      </c>
      <c r="AC378" s="70" t="s">
        <v>3446</v>
      </c>
      <c r="AD378" s="70" t="s">
        <v>3463</v>
      </c>
      <c r="AI378" s="98"/>
      <c r="AJ378" s="98"/>
      <c r="AK378" s="98"/>
      <c r="AL378" s="98"/>
      <c r="AM378" s="98"/>
      <c r="AN378" s="98"/>
      <c r="AO378" s="98"/>
      <c r="AP378" s="98"/>
      <c r="AQ378" s="98"/>
      <c r="AS378" s="98"/>
      <c r="AT378" s="112"/>
      <c r="AU378" s="116"/>
      <c r="AV378" s="113"/>
    </row>
    <row r="379" spans="1:48" s="70" customFormat="1" x14ac:dyDescent="0.25">
      <c r="A379" s="70" t="s">
        <v>3464</v>
      </c>
      <c r="B379" s="70" t="s">
        <v>1206</v>
      </c>
      <c r="C379" s="70" t="s">
        <v>1919</v>
      </c>
      <c r="D379" s="70">
        <v>16</v>
      </c>
      <c r="E379" s="70">
        <v>6.5304000000000002</v>
      </c>
      <c r="F379" s="70">
        <v>2.4500000000000002</v>
      </c>
      <c r="G379" s="70">
        <v>112.75</v>
      </c>
      <c r="H379" s="70">
        <v>0.11</v>
      </c>
      <c r="AB379" s="70" t="s">
        <v>3250</v>
      </c>
      <c r="AC379" s="70" t="s">
        <v>3446</v>
      </c>
      <c r="AD379" s="70" t="s">
        <v>3464</v>
      </c>
      <c r="AI379" s="98"/>
      <c r="AJ379" s="98"/>
      <c r="AK379" s="98"/>
      <c r="AL379" s="98"/>
      <c r="AM379" s="98"/>
      <c r="AN379" s="98"/>
      <c r="AO379" s="98"/>
      <c r="AP379" s="98"/>
      <c r="AQ379" s="98"/>
      <c r="AS379" s="98"/>
      <c r="AT379" s="112"/>
      <c r="AU379" s="116"/>
      <c r="AV379" s="113"/>
    </row>
    <row r="380" spans="1:48" s="70" customFormat="1" x14ac:dyDescent="0.25">
      <c r="A380" s="70" t="s">
        <v>3465</v>
      </c>
      <c r="B380" s="70" t="s">
        <v>1206</v>
      </c>
      <c r="C380" s="70" t="s">
        <v>1919</v>
      </c>
      <c r="D380" s="70">
        <v>18</v>
      </c>
      <c r="E380" s="70">
        <v>5.0603999999999996</v>
      </c>
      <c r="F380" s="70">
        <v>3.5550000000000002</v>
      </c>
      <c r="G380" s="70">
        <v>100.33</v>
      </c>
      <c r="H380" s="70">
        <v>0.12</v>
      </c>
      <c r="AB380" s="70" t="s">
        <v>3250</v>
      </c>
      <c r="AC380" s="70" t="s">
        <v>3446</v>
      </c>
      <c r="AD380" s="70" t="s">
        <v>3465</v>
      </c>
      <c r="AI380" s="98"/>
      <c r="AJ380" s="98"/>
      <c r="AK380" s="98"/>
      <c r="AL380" s="98"/>
      <c r="AM380" s="98"/>
      <c r="AN380" s="98"/>
      <c r="AO380" s="98"/>
      <c r="AP380" s="98"/>
      <c r="AQ380" s="98"/>
      <c r="AS380" s="98"/>
      <c r="AT380" s="112"/>
      <c r="AU380" s="116"/>
      <c r="AV380" s="113"/>
    </row>
    <row r="381" spans="1:48" s="70" customFormat="1" x14ac:dyDescent="0.25">
      <c r="A381" s="70" t="s">
        <v>3466</v>
      </c>
      <c r="B381" s="70" t="s">
        <v>1206</v>
      </c>
      <c r="C381" s="70" t="s">
        <v>1919</v>
      </c>
      <c r="D381" s="70">
        <v>13.5</v>
      </c>
      <c r="E381" s="70">
        <v>1.8395999999999999</v>
      </c>
      <c r="F381" s="70">
        <v>7.3470000000000004</v>
      </c>
      <c r="G381" s="70">
        <v>133.44</v>
      </c>
      <c r="H381" s="70">
        <v>0.11</v>
      </c>
      <c r="AB381" s="70" t="s">
        <v>3250</v>
      </c>
      <c r="AC381" s="70" t="s">
        <v>3446</v>
      </c>
      <c r="AD381" s="70" t="s">
        <v>3466</v>
      </c>
      <c r="AI381" s="98"/>
      <c r="AJ381" s="98"/>
      <c r="AK381" s="98"/>
      <c r="AL381" s="98"/>
      <c r="AM381" s="98"/>
      <c r="AN381" s="98"/>
      <c r="AO381" s="98"/>
      <c r="AP381" s="98"/>
      <c r="AQ381" s="98"/>
      <c r="AS381" s="98"/>
      <c r="AT381" s="112"/>
      <c r="AU381" s="116"/>
      <c r="AV381" s="113"/>
    </row>
    <row r="382" spans="1:48" s="70" customFormat="1" x14ac:dyDescent="0.25">
      <c r="A382" s="70" t="s">
        <v>3467</v>
      </c>
      <c r="B382" s="70" t="s">
        <v>1206</v>
      </c>
      <c r="C382" s="70" t="s">
        <v>1919</v>
      </c>
      <c r="D382" s="70">
        <v>14</v>
      </c>
      <c r="E382" s="70">
        <v>1.4496</v>
      </c>
      <c r="F382" s="70">
        <v>9.68</v>
      </c>
      <c r="G382" s="70">
        <v>128.71</v>
      </c>
      <c r="H382" s="70">
        <v>0.11</v>
      </c>
      <c r="AB382" s="70" t="s">
        <v>3250</v>
      </c>
      <c r="AC382" s="70" t="s">
        <v>3446</v>
      </c>
      <c r="AD382" s="70" t="s">
        <v>3467</v>
      </c>
      <c r="AI382" s="98"/>
      <c r="AJ382" s="98"/>
      <c r="AK382" s="98"/>
      <c r="AL382" s="98"/>
      <c r="AM382" s="98"/>
      <c r="AN382" s="98"/>
      <c r="AO382" s="98"/>
      <c r="AP382" s="98"/>
      <c r="AQ382" s="98"/>
      <c r="AS382" s="98"/>
      <c r="AT382" s="112"/>
      <c r="AU382" s="116"/>
      <c r="AV382" s="113"/>
    </row>
    <row r="383" spans="1:48" s="70" customFormat="1" x14ac:dyDescent="0.25">
      <c r="A383" s="70" t="s">
        <v>3468</v>
      </c>
      <c r="B383" s="70" t="s">
        <v>1206</v>
      </c>
      <c r="C383" s="70" t="s">
        <v>1919</v>
      </c>
      <c r="D383" s="70">
        <v>15</v>
      </c>
      <c r="E383" s="70">
        <v>1.0499999999999901</v>
      </c>
      <c r="F383" s="70">
        <v>14.302</v>
      </c>
      <c r="G383" s="70">
        <v>120.2</v>
      </c>
      <c r="H383" s="70">
        <v>0.11</v>
      </c>
      <c r="AB383" s="70" t="s">
        <v>3250</v>
      </c>
      <c r="AC383" s="70" t="s">
        <v>3446</v>
      </c>
      <c r="AD383" s="70" t="s">
        <v>3468</v>
      </c>
      <c r="AI383" s="98"/>
      <c r="AJ383" s="98"/>
      <c r="AK383" s="98"/>
      <c r="AL383" s="98"/>
      <c r="AM383" s="98"/>
      <c r="AN383" s="98"/>
      <c r="AO383" s="98"/>
      <c r="AP383" s="98"/>
      <c r="AQ383" s="98"/>
      <c r="AS383" s="98"/>
      <c r="AT383" s="112"/>
      <c r="AU383" s="116"/>
      <c r="AV383" s="113"/>
    </row>
    <row r="384" spans="1:48" s="70" customFormat="1" x14ac:dyDescent="0.25">
      <c r="A384" s="70" t="s">
        <v>3469</v>
      </c>
      <c r="B384" s="70" t="s">
        <v>1206</v>
      </c>
      <c r="C384" s="70" t="s">
        <v>1919</v>
      </c>
      <c r="D384" s="70">
        <v>16</v>
      </c>
      <c r="E384" s="70">
        <v>0.84960000000000002</v>
      </c>
      <c r="F384" s="70">
        <v>18.829999999999998</v>
      </c>
      <c r="G384" s="70">
        <v>112.75</v>
      </c>
      <c r="H384" s="70">
        <v>0.11</v>
      </c>
      <c r="AB384" s="70" t="s">
        <v>3250</v>
      </c>
      <c r="AC384" s="70" t="s">
        <v>3446</v>
      </c>
      <c r="AD384" s="70" t="s">
        <v>3469</v>
      </c>
      <c r="AI384" s="98"/>
      <c r="AJ384" s="98"/>
      <c r="AK384" s="98"/>
      <c r="AL384" s="98"/>
      <c r="AM384" s="98"/>
      <c r="AN384" s="98"/>
      <c r="AO384" s="98"/>
      <c r="AP384" s="98"/>
      <c r="AQ384" s="98"/>
      <c r="AS384" s="98"/>
      <c r="AT384" s="112"/>
      <c r="AU384" s="116"/>
      <c r="AV384" s="113"/>
    </row>
    <row r="385" spans="1:48" s="70" customFormat="1" x14ac:dyDescent="0.25">
      <c r="A385" s="70" t="s">
        <v>3470</v>
      </c>
      <c r="B385" s="70" t="s">
        <v>1206</v>
      </c>
      <c r="C385" s="70" t="s">
        <v>1919</v>
      </c>
      <c r="D385" s="70">
        <v>18</v>
      </c>
      <c r="E385" s="70">
        <v>0.63</v>
      </c>
      <c r="F385" s="70">
        <v>28.562000000000001</v>
      </c>
      <c r="G385" s="70">
        <v>100.33</v>
      </c>
      <c r="H385" s="70">
        <v>0.11</v>
      </c>
      <c r="AB385" s="70" t="s">
        <v>3250</v>
      </c>
      <c r="AC385" s="70" t="s">
        <v>3446</v>
      </c>
      <c r="AD385" s="70" t="s">
        <v>3470</v>
      </c>
      <c r="AI385" s="98"/>
      <c r="AJ385" s="98"/>
      <c r="AK385" s="98"/>
      <c r="AL385" s="98"/>
      <c r="AM385" s="98"/>
      <c r="AN385" s="98"/>
      <c r="AO385" s="98"/>
      <c r="AP385" s="98"/>
      <c r="AQ385" s="98"/>
      <c r="AS385" s="98"/>
      <c r="AT385" s="112"/>
      <c r="AU385" s="116"/>
      <c r="AV385" s="113"/>
    </row>
    <row r="386" spans="1:48" s="70" customFormat="1" x14ac:dyDescent="0.25">
      <c r="A386" s="70" t="s">
        <v>3471</v>
      </c>
      <c r="B386" s="70" t="s">
        <v>1206</v>
      </c>
      <c r="C386" s="70" t="s">
        <v>1919</v>
      </c>
      <c r="D386" s="70">
        <v>13.5</v>
      </c>
      <c r="E386" s="70">
        <v>2.5703999999999998</v>
      </c>
      <c r="F386" s="70">
        <v>5.2480000000000002</v>
      </c>
      <c r="G386" s="70">
        <v>133.44</v>
      </c>
      <c r="H386" s="70">
        <v>0.11</v>
      </c>
      <c r="AB386" s="70" t="s">
        <v>3250</v>
      </c>
      <c r="AC386" s="70" t="s">
        <v>3446</v>
      </c>
      <c r="AD386" s="70" t="s">
        <v>3471</v>
      </c>
      <c r="AI386" s="98"/>
      <c r="AJ386" s="98"/>
      <c r="AK386" s="98"/>
      <c r="AL386" s="98"/>
      <c r="AM386" s="98"/>
      <c r="AN386" s="98"/>
      <c r="AO386" s="98"/>
      <c r="AP386" s="98"/>
      <c r="AQ386" s="98"/>
      <c r="AS386" s="98"/>
      <c r="AT386" s="112"/>
      <c r="AU386" s="116"/>
      <c r="AV386" s="113"/>
    </row>
    <row r="387" spans="1:48" s="70" customFormat="1" x14ac:dyDescent="0.25">
      <c r="A387" s="70" t="s">
        <v>3472</v>
      </c>
      <c r="B387" s="70" t="s">
        <v>1206</v>
      </c>
      <c r="C387" s="70" t="s">
        <v>1919</v>
      </c>
      <c r="D387" s="70">
        <v>14</v>
      </c>
      <c r="E387" s="70">
        <v>2.0099999999999998</v>
      </c>
      <c r="F387" s="70">
        <v>6.9630000000000001</v>
      </c>
      <c r="G387" s="70">
        <v>128.71</v>
      </c>
      <c r="H387" s="70">
        <v>0.11</v>
      </c>
      <c r="AB387" s="70" t="s">
        <v>3250</v>
      </c>
      <c r="AC387" s="70" t="s">
        <v>3446</v>
      </c>
      <c r="AD387" s="70" t="s">
        <v>3472</v>
      </c>
      <c r="AI387" s="98"/>
      <c r="AJ387" s="98"/>
      <c r="AK387" s="98"/>
      <c r="AL387" s="98"/>
      <c r="AM387" s="98"/>
      <c r="AN387" s="98"/>
      <c r="AO387" s="98"/>
      <c r="AP387" s="98"/>
      <c r="AQ387" s="98"/>
      <c r="AS387" s="98"/>
      <c r="AT387" s="112"/>
      <c r="AU387" s="116"/>
      <c r="AV387" s="113"/>
    </row>
    <row r="388" spans="1:48" s="70" customFormat="1" x14ac:dyDescent="0.25">
      <c r="A388" s="70" t="s">
        <v>3473</v>
      </c>
      <c r="B388" s="70" t="s">
        <v>1206</v>
      </c>
      <c r="C388" s="70" t="s">
        <v>1919</v>
      </c>
      <c r="D388" s="70">
        <v>15</v>
      </c>
      <c r="E388" s="70">
        <v>1.4796</v>
      </c>
      <c r="F388" s="70">
        <v>10.138999999999999</v>
      </c>
      <c r="G388" s="70">
        <v>120.2</v>
      </c>
      <c r="H388" s="70">
        <v>0.11</v>
      </c>
      <c r="AB388" s="70" t="s">
        <v>3250</v>
      </c>
      <c r="AC388" s="70" t="s">
        <v>3446</v>
      </c>
      <c r="AD388" s="70" t="s">
        <v>3473</v>
      </c>
      <c r="AI388" s="98"/>
      <c r="AJ388" s="98"/>
      <c r="AK388" s="98"/>
      <c r="AL388" s="98"/>
      <c r="AM388" s="98"/>
      <c r="AN388" s="98"/>
      <c r="AO388" s="98"/>
      <c r="AP388" s="98"/>
      <c r="AQ388" s="98"/>
      <c r="AS388" s="98"/>
      <c r="AT388" s="112"/>
      <c r="AU388" s="116"/>
      <c r="AV388" s="113"/>
    </row>
    <row r="389" spans="1:48" s="70" customFormat="1" x14ac:dyDescent="0.25">
      <c r="A389" s="70" t="s">
        <v>3474</v>
      </c>
      <c r="B389" s="70" t="s">
        <v>1206</v>
      </c>
      <c r="C389" s="70" t="s">
        <v>1919</v>
      </c>
      <c r="D389" s="70">
        <v>16</v>
      </c>
      <c r="E389" s="70">
        <v>1.1903999999999999</v>
      </c>
      <c r="F389" s="70">
        <v>13.436</v>
      </c>
      <c r="G389" s="70">
        <v>112.75</v>
      </c>
      <c r="H389" s="70">
        <v>0.11</v>
      </c>
      <c r="AB389" s="70" t="s">
        <v>3250</v>
      </c>
      <c r="AC389" s="70" t="s">
        <v>3446</v>
      </c>
      <c r="AD389" s="70" t="s">
        <v>3474</v>
      </c>
      <c r="AI389" s="98"/>
      <c r="AJ389" s="98"/>
      <c r="AK389" s="98"/>
      <c r="AL389" s="98"/>
      <c r="AM389" s="98"/>
      <c r="AN389" s="98"/>
      <c r="AO389" s="98"/>
      <c r="AP389" s="98"/>
      <c r="AQ389" s="98"/>
      <c r="AS389" s="98"/>
      <c r="AT389" s="112"/>
      <c r="AU389" s="116"/>
      <c r="AV389" s="113"/>
    </row>
    <row r="390" spans="1:48" s="70" customFormat="1" x14ac:dyDescent="0.25">
      <c r="A390" s="70" t="s">
        <v>3475</v>
      </c>
      <c r="B390" s="70" t="s">
        <v>1206</v>
      </c>
      <c r="C390" s="70" t="s">
        <v>1919</v>
      </c>
      <c r="D390" s="70">
        <v>18</v>
      </c>
      <c r="E390" s="70">
        <v>0.89999999999999902</v>
      </c>
      <c r="F390" s="70">
        <v>19.983000000000001</v>
      </c>
      <c r="G390" s="70">
        <v>100.33</v>
      </c>
      <c r="H390" s="70">
        <v>0.11</v>
      </c>
      <c r="AB390" s="70" t="s">
        <v>3250</v>
      </c>
      <c r="AC390" s="70" t="s">
        <v>3446</v>
      </c>
      <c r="AD390" s="70" t="s">
        <v>3475</v>
      </c>
      <c r="AI390" s="98"/>
      <c r="AJ390" s="98"/>
      <c r="AK390" s="98"/>
      <c r="AL390" s="98"/>
      <c r="AM390" s="98"/>
      <c r="AN390" s="98"/>
      <c r="AO390" s="98"/>
      <c r="AP390" s="98"/>
      <c r="AQ390" s="98"/>
      <c r="AS390" s="98"/>
      <c r="AT390" s="112"/>
      <c r="AU390" s="116"/>
      <c r="AV390" s="113"/>
    </row>
    <row r="391" spans="1:48" s="70" customFormat="1" x14ac:dyDescent="0.25">
      <c r="A391" s="70" t="s">
        <v>3476</v>
      </c>
      <c r="B391" s="70" t="s">
        <v>1206</v>
      </c>
      <c r="C391" s="70" t="s">
        <v>1920</v>
      </c>
      <c r="D391" s="70">
        <v>0.38</v>
      </c>
      <c r="E391" s="70">
        <v>0.39</v>
      </c>
      <c r="F391" s="70">
        <v>0.95</v>
      </c>
      <c r="G391" s="70">
        <v>18</v>
      </c>
      <c r="H391" s="70">
        <v>0.19</v>
      </c>
      <c r="AB391" s="70" t="s">
        <v>3250</v>
      </c>
      <c r="AC391" s="70" t="s">
        <v>3477</v>
      </c>
      <c r="AD391" s="70" t="s">
        <v>3476</v>
      </c>
      <c r="AI391" s="98"/>
      <c r="AJ391" s="98"/>
      <c r="AK391" s="98"/>
      <c r="AL391" s="98"/>
      <c r="AM391" s="98"/>
      <c r="AN391" s="98"/>
      <c r="AO391" s="98"/>
      <c r="AP391" s="98"/>
      <c r="AQ391" s="98"/>
      <c r="AS391" s="98"/>
      <c r="AT391" s="112"/>
      <c r="AU391" s="116"/>
      <c r="AV391" s="113"/>
    </row>
    <row r="392" spans="1:48" s="70" customFormat="1" x14ac:dyDescent="0.25">
      <c r="A392" s="70" t="s">
        <v>3478</v>
      </c>
      <c r="B392" s="70" t="s">
        <v>1206</v>
      </c>
      <c r="C392" s="70" t="s">
        <v>1920</v>
      </c>
      <c r="D392" s="70">
        <v>0.5</v>
      </c>
      <c r="E392" s="70">
        <v>0.39960000000000001</v>
      </c>
      <c r="F392" s="70">
        <v>1.26</v>
      </c>
      <c r="G392" s="70">
        <v>18</v>
      </c>
      <c r="H392" s="70">
        <v>0.19</v>
      </c>
      <c r="AB392" s="70" t="s">
        <v>3250</v>
      </c>
      <c r="AC392" s="70" t="s">
        <v>3477</v>
      </c>
      <c r="AD392" s="70" t="s">
        <v>3478</v>
      </c>
      <c r="AI392" s="98"/>
      <c r="AJ392" s="98"/>
      <c r="AK392" s="98"/>
      <c r="AL392" s="98"/>
      <c r="AM392" s="98"/>
      <c r="AN392" s="98"/>
      <c r="AO392" s="98"/>
      <c r="AP392" s="98"/>
      <c r="AQ392" s="98"/>
      <c r="AS392" s="98"/>
      <c r="AT392" s="112"/>
      <c r="AU392" s="116"/>
      <c r="AV392" s="113"/>
    </row>
    <row r="393" spans="1:48" s="70" customFormat="1" x14ac:dyDescent="0.25">
      <c r="A393" s="70" t="s">
        <v>3479</v>
      </c>
      <c r="B393" s="70" t="s">
        <v>1206</v>
      </c>
      <c r="C393" s="70" t="s">
        <v>1920</v>
      </c>
      <c r="D393" s="70">
        <v>0.75</v>
      </c>
      <c r="E393" s="70">
        <v>0.39960000000000001</v>
      </c>
      <c r="F393" s="70">
        <v>1.89</v>
      </c>
      <c r="G393" s="70">
        <v>18</v>
      </c>
      <c r="H393" s="70">
        <v>0.19</v>
      </c>
      <c r="AB393" s="70" t="s">
        <v>3250</v>
      </c>
      <c r="AC393" s="70" t="s">
        <v>3477</v>
      </c>
      <c r="AD393" s="70" t="s">
        <v>3479</v>
      </c>
      <c r="AI393" s="98"/>
      <c r="AJ393" s="98"/>
      <c r="AK393" s="98"/>
      <c r="AL393" s="98"/>
      <c r="AM393" s="98"/>
      <c r="AN393" s="98"/>
      <c r="AO393" s="98"/>
      <c r="AP393" s="98"/>
      <c r="AQ393" s="98"/>
      <c r="AS393" s="98"/>
      <c r="AT393" s="112"/>
      <c r="AU393" s="116"/>
      <c r="AV393" s="113"/>
    </row>
    <row r="394" spans="1:48" s="70" customFormat="1" x14ac:dyDescent="0.25">
      <c r="A394" s="70" t="s">
        <v>3361</v>
      </c>
      <c r="B394" s="70" t="s">
        <v>1206</v>
      </c>
      <c r="C394" s="70" t="s">
        <v>1921</v>
      </c>
      <c r="D394" s="70">
        <v>0.75</v>
      </c>
      <c r="E394" s="70">
        <v>0.31559999999999999</v>
      </c>
      <c r="F394" s="70">
        <v>2.38</v>
      </c>
      <c r="G394" s="70">
        <v>18</v>
      </c>
      <c r="H394" s="70">
        <v>0.33</v>
      </c>
      <c r="AB394" s="70" t="s">
        <v>3250</v>
      </c>
      <c r="AC394" s="70" t="s">
        <v>3477</v>
      </c>
      <c r="AD394" s="70" t="s">
        <v>3361</v>
      </c>
      <c r="AI394" s="98"/>
      <c r="AJ394" s="98"/>
      <c r="AK394" s="98"/>
      <c r="AL394" s="98"/>
      <c r="AM394" s="98"/>
      <c r="AN394" s="98"/>
      <c r="AO394" s="98"/>
      <c r="AP394" s="98"/>
      <c r="AQ394" s="98"/>
      <c r="AS394" s="98"/>
      <c r="AT394" s="112"/>
      <c r="AU394" s="116"/>
      <c r="AV394" s="113"/>
    </row>
    <row r="395" spans="1:48" s="70" customFormat="1" x14ac:dyDescent="0.25">
      <c r="A395" s="70" t="s">
        <v>3480</v>
      </c>
      <c r="B395" s="70" t="s">
        <v>1206</v>
      </c>
      <c r="C395" s="70" t="s">
        <v>1919</v>
      </c>
      <c r="D395" s="70">
        <v>0.25</v>
      </c>
      <c r="E395" s="70">
        <v>0.51</v>
      </c>
      <c r="F395" s="70">
        <v>0.49</v>
      </c>
      <c r="G395" s="70">
        <v>29</v>
      </c>
      <c r="H395" s="70">
        <v>0.45</v>
      </c>
      <c r="AB395" s="70" t="s">
        <v>3250</v>
      </c>
      <c r="AC395" s="70" t="s">
        <v>3477</v>
      </c>
      <c r="AD395" s="70" t="s">
        <v>3480</v>
      </c>
      <c r="AI395" s="98"/>
      <c r="AJ395" s="98"/>
      <c r="AK395" s="98"/>
      <c r="AL395" s="98"/>
      <c r="AM395" s="98"/>
      <c r="AN395" s="98"/>
      <c r="AO395" s="98"/>
      <c r="AP395" s="98"/>
      <c r="AQ395" s="98"/>
      <c r="AS395" s="98"/>
      <c r="AT395" s="112"/>
      <c r="AU395" s="116"/>
      <c r="AV395" s="113"/>
    </row>
    <row r="396" spans="1:48" s="70" customFormat="1" x14ac:dyDescent="0.25">
      <c r="A396" s="70" t="s">
        <v>3481</v>
      </c>
      <c r="B396" s="70" t="s">
        <v>1206</v>
      </c>
      <c r="C396" s="70" t="s">
        <v>1920</v>
      </c>
      <c r="D396" s="70">
        <v>1</v>
      </c>
      <c r="E396" s="70">
        <v>0.33960000000000001</v>
      </c>
      <c r="F396" s="70">
        <v>2.94</v>
      </c>
      <c r="G396" s="70">
        <v>119</v>
      </c>
      <c r="H396" s="70">
        <v>0.48</v>
      </c>
      <c r="AB396" s="70" t="s">
        <v>3250</v>
      </c>
      <c r="AC396" s="70" t="s">
        <v>3477</v>
      </c>
      <c r="AD396" s="70" t="s">
        <v>3481</v>
      </c>
      <c r="AI396" s="98"/>
      <c r="AJ396" s="98"/>
      <c r="AK396" s="98"/>
      <c r="AL396" s="98"/>
      <c r="AM396" s="98"/>
      <c r="AN396" s="98"/>
      <c r="AO396" s="98"/>
      <c r="AP396" s="98"/>
      <c r="AQ396" s="98"/>
      <c r="AS396" s="98"/>
      <c r="AT396" s="112"/>
      <c r="AU396" s="116"/>
      <c r="AV396" s="113"/>
    </row>
    <row r="397" spans="1:48" s="70" customFormat="1" x14ac:dyDescent="0.25">
      <c r="A397" s="70" t="s">
        <v>3482</v>
      </c>
      <c r="B397" s="70" t="s">
        <v>1206</v>
      </c>
      <c r="C397" s="70" t="s">
        <v>1923</v>
      </c>
      <c r="D397" s="70">
        <v>0.5</v>
      </c>
      <c r="E397" s="70">
        <v>11.0304</v>
      </c>
      <c r="F397" s="70">
        <v>0.05</v>
      </c>
      <c r="G397" s="70">
        <v>119.81</v>
      </c>
      <c r="H397" s="70">
        <v>0.3</v>
      </c>
      <c r="AB397" s="70" t="s">
        <v>3250</v>
      </c>
      <c r="AC397" s="70" t="s">
        <v>3477</v>
      </c>
      <c r="AD397" s="70" t="s">
        <v>3482</v>
      </c>
      <c r="AI397" s="98"/>
      <c r="AJ397" s="98"/>
      <c r="AK397" s="98"/>
      <c r="AL397" s="98"/>
      <c r="AM397" s="98"/>
      <c r="AN397" s="98"/>
      <c r="AO397" s="98"/>
      <c r="AP397" s="98"/>
      <c r="AQ397" s="98"/>
      <c r="AS397" s="98"/>
      <c r="AT397" s="112"/>
      <c r="AU397" s="116"/>
      <c r="AV397" s="113"/>
    </row>
    <row r="398" spans="1:48" s="70" customFormat="1" x14ac:dyDescent="0.25">
      <c r="A398" s="70" t="s">
        <v>3483</v>
      </c>
      <c r="B398" s="70" t="s">
        <v>1206</v>
      </c>
      <c r="C398" s="70" t="s">
        <v>1921</v>
      </c>
      <c r="D398" s="70">
        <v>1</v>
      </c>
      <c r="E398" s="70">
        <v>12.500400000000001</v>
      </c>
      <c r="F398" s="70">
        <v>0.08</v>
      </c>
      <c r="G398" s="70">
        <v>160</v>
      </c>
      <c r="H398" s="70">
        <v>0.19</v>
      </c>
      <c r="AB398" s="70" t="s">
        <v>3250</v>
      </c>
      <c r="AC398" s="70" t="s">
        <v>3477</v>
      </c>
      <c r="AD398" s="70" t="s">
        <v>3483</v>
      </c>
      <c r="AI398" s="98"/>
      <c r="AJ398" s="98"/>
      <c r="AK398" s="98"/>
      <c r="AL398" s="98"/>
      <c r="AM398" s="98"/>
      <c r="AN398" s="98"/>
      <c r="AO398" s="98"/>
      <c r="AP398" s="98"/>
      <c r="AQ398" s="98"/>
      <c r="AS398" s="98"/>
      <c r="AT398" s="112"/>
      <c r="AU398" s="116"/>
      <c r="AV398" s="113"/>
    </row>
    <row r="399" spans="1:48" s="70" customFormat="1" x14ac:dyDescent="0.25">
      <c r="A399" s="70" t="s">
        <v>3484</v>
      </c>
      <c r="B399" s="70" t="s">
        <v>1206</v>
      </c>
      <c r="C399" s="70" t="s">
        <v>1922</v>
      </c>
      <c r="D399" s="70">
        <v>9</v>
      </c>
      <c r="E399" s="70">
        <v>0.47039999999999998</v>
      </c>
      <c r="F399" s="70">
        <v>19.13</v>
      </c>
      <c r="G399" s="70">
        <v>100.33</v>
      </c>
      <c r="H399" s="70">
        <v>0.23</v>
      </c>
      <c r="AB399" s="70" t="s">
        <v>3250</v>
      </c>
      <c r="AC399" s="70" t="s">
        <v>3485</v>
      </c>
      <c r="AD399" s="70" t="s">
        <v>3484</v>
      </c>
      <c r="AI399" s="98"/>
      <c r="AJ399" s="98"/>
      <c r="AK399" s="98"/>
      <c r="AL399" s="98"/>
      <c r="AM399" s="98"/>
      <c r="AN399" s="98"/>
      <c r="AO399" s="98"/>
      <c r="AP399" s="98"/>
      <c r="AQ399" s="98"/>
      <c r="AS399" s="98"/>
      <c r="AT399" s="112"/>
      <c r="AU399" s="116"/>
      <c r="AV399" s="113"/>
    </row>
    <row r="400" spans="1:48" s="70" customFormat="1" x14ac:dyDescent="0.25">
      <c r="A400" s="70" t="s">
        <v>3486</v>
      </c>
      <c r="B400" s="70" t="s">
        <v>1206</v>
      </c>
      <c r="C400" s="70" t="s">
        <v>1922</v>
      </c>
      <c r="D400" s="70">
        <v>11</v>
      </c>
      <c r="E400" s="70">
        <v>0.56999999999999995</v>
      </c>
      <c r="F400" s="70">
        <v>19.318000000000001</v>
      </c>
      <c r="G400" s="70">
        <v>109.36</v>
      </c>
      <c r="H400" s="70">
        <v>0.22</v>
      </c>
      <c r="AB400" s="70" t="s">
        <v>3250</v>
      </c>
      <c r="AC400" s="70" t="s">
        <v>3485</v>
      </c>
      <c r="AD400" s="70" t="s">
        <v>3486</v>
      </c>
      <c r="AI400" s="98"/>
      <c r="AJ400" s="98"/>
      <c r="AK400" s="98"/>
      <c r="AL400" s="98"/>
      <c r="AM400" s="98"/>
      <c r="AN400" s="98"/>
      <c r="AO400" s="98"/>
      <c r="AP400" s="98"/>
      <c r="AQ400" s="98"/>
      <c r="AS400" s="98"/>
      <c r="AT400" s="112"/>
      <c r="AU400" s="116"/>
      <c r="AV400" s="113"/>
    </row>
    <row r="401" spans="1:48" s="70" customFormat="1" x14ac:dyDescent="0.25">
      <c r="A401" s="70" t="s">
        <v>3487</v>
      </c>
      <c r="B401" s="70" t="s">
        <v>1206</v>
      </c>
      <c r="C401" s="70" t="s">
        <v>1922</v>
      </c>
      <c r="D401" s="70">
        <v>10</v>
      </c>
      <c r="E401" s="70">
        <v>0.44040000000000001</v>
      </c>
      <c r="F401" s="70">
        <v>22.72</v>
      </c>
      <c r="G401" s="70">
        <v>90.4</v>
      </c>
      <c r="H401" s="70">
        <v>0.23</v>
      </c>
      <c r="AB401" s="70" t="s">
        <v>3250</v>
      </c>
      <c r="AC401" s="70" t="s">
        <v>3485</v>
      </c>
      <c r="AD401" s="70" t="s">
        <v>3487</v>
      </c>
      <c r="AI401" s="98"/>
      <c r="AJ401" s="98"/>
      <c r="AK401" s="98"/>
      <c r="AL401" s="98"/>
      <c r="AM401" s="98"/>
      <c r="AN401" s="98"/>
      <c r="AO401" s="98"/>
      <c r="AP401" s="98"/>
      <c r="AQ401" s="98"/>
      <c r="AS401" s="98"/>
      <c r="AT401" s="112"/>
      <c r="AU401" s="116"/>
      <c r="AV401" s="113"/>
    </row>
    <row r="402" spans="1:48" s="70" customFormat="1" x14ac:dyDescent="0.25">
      <c r="A402" s="70" t="s">
        <v>3488</v>
      </c>
      <c r="B402" s="70" t="s">
        <v>1206</v>
      </c>
      <c r="C402" s="70" t="s">
        <v>1922</v>
      </c>
      <c r="D402" s="70">
        <v>12</v>
      </c>
      <c r="E402" s="70">
        <v>0.51959999999999995</v>
      </c>
      <c r="F402" s="70">
        <v>23.09</v>
      </c>
      <c r="G402" s="70">
        <v>100.33</v>
      </c>
      <c r="H402" s="70">
        <v>0.22</v>
      </c>
      <c r="AB402" s="70" t="s">
        <v>3250</v>
      </c>
      <c r="AC402" s="70" t="s">
        <v>3485</v>
      </c>
      <c r="AD402" s="70" t="s">
        <v>3488</v>
      </c>
      <c r="AI402" s="98"/>
      <c r="AJ402" s="98"/>
      <c r="AK402" s="98"/>
      <c r="AL402" s="98"/>
      <c r="AM402" s="98"/>
      <c r="AN402" s="98"/>
      <c r="AO402" s="98"/>
      <c r="AP402" s="98"/>
      <c r="AQ402" s="98"/>
      <c r="AS402" s="98"/>
      <c r="AT402" s="112"/>
      <c r="AU402" s="116"/>
      <c r="AV402" s="113"/>
    </row>
    <row r="403" spans="1:48" s="70" customFormat="1" x14ac:dyDescent="0.25">
      <c r="A403" s="70" t="s">
        <v>3489</v>
      </c>
      <c r="B403" s="70" t="s">
        <v>1206</v>
      </c>
      <c r="C403" s="70" t="s">
        <v>1922</v>
      </c>
      <c r="D403" s="70">
        <v>15</v>
      </c>
      <c r="E403" s="70">
        <v>0.35039999999999999</v>
      </c>
      <c r="F403" s="70">
        <v>42.81</v>
      </c>
      <c r="G403" s="70">
        <v>60.6</v>
      </c>
      <c r="H403" s="70">
        <v>0.23</v>
      </c>
      <c r="AB403" s="70" t="s">
        <v>3250</v>
      </c>
      <c r="AC403" s="70" t="s">
        <v>3485</v>
      </c>
      <c r="AD403" s="70" t="s">
        <v>3489</v>
      </c>
      <c r="AI403" s="98"/>
      <c r="AJ403" s="98"/>
      <c r="AK403" s="98"/>
      <c r="AL403" s="98"/>
      <c r="AM403" s="98"/>
      <c r="AN403" s="98"/>
      <c r="AO403" s="98"/>
      <c r="AP403" s="98"/>
      <c r="AQ403" s="98"/>
      <c r="AS403" s="98"/>
      <c r="AT403" s="112"/>
      <c r="AU403" s="116"/>
      <c r="AV403" s="113"/>
    </row>
    <row r="404" spans="1:48" s="70" customFormat="1" x14ac:dyDescent="0.25">
      <c r="A404" s="70" t="s">
        <v>3490</v>
      </c>
      <c r="B404" s="70" t="s">
        <v>1206</v>
      </c>
      <c r="C404" s="70" t="s">
        <v>1922</v>
      </c>
      <c r="D404" s="70">
        <v>17</v>
      </c>
      <c r="E404" s="70">
        <v>0.39960000000000001</v>
      </c>
      <c r="F404" s="70">
        <v>42.54</v>
      </c>
      <c r="G404" s="70">
        <v>71.12</v>
      </c>
      <c r="H404" s="70">
        <v>0.22</v>
      </c>
      <c r="AB404" s="70" t="s">
        <v>3250</v>
      </c>
      <c r="AC404" s="70" t="s">
        <v>3485</v>
      </c>
      <c r="AD404" s="70" t="s">
        <v>3490</v>
      </c>
      <c r="AI404" s="98"/>
      <c r="AJ404" s="98"/>
      <c r="AK404" s="98"/>
      <c r="AL404" s="98"/>
      <c r="AM404" s="98"/>
      <c r="AN404" s="98"/>
      <c r="AO404" s="98"/>
      <c r="AP404" s="98"/>
      <c r="AQ404" s="98"/>
      <c r="AS404" s="98"/>
      <c r="AT404" s="112"/>
      <c r="AU404" s="116"/>
      <c r="AV404" s="113"/>
    </row>
    <row r="405" spans="1:48" s="70" customFormat="1" x14ac:dyDescent="0.25">
      <c r="A405" s="70" t="s">
        <v>3491</v>
      </c>
      <c r="B405" s="70" t="s">
        <v>1206</v>
      </c>
      <c r="C405" s="70" t="s">
        <v>1922</v>
      </c>
      <c r="D405" s="70">
        <v>10</v>
      </c>
      <c r="E405" s="70">
        <v>0.60959999999999903</v>
      </c>
      <c r="F405" s="70">
        <v>16.399999999999999</v>
      </c>
      <c r="G405" s="70">
        <v>90.4</v>
      </c>
      <c r="H405" s="70">
        <v>0.23</v>
      </c>
      <c r="AB405" s="70" t="s">
        <v>3250</v>
      </c>
      <c r="AC405" s="70" t="s">
        <v>3485</v>
      </c>
      <c r="AD405" s="70" t="s">
        <v>3491</v>
      </c>
      <c r="AI405" s="98"/>
      <c r="AJ405" s="98"/>
      <c r="AK405" s="98"/>
      <c r="AL405" s="98"/>
      <c r="AM405" s="98"/>
      <c r="AN405" s="98"/>
      <c r="AO405" s="98"/>
      <c r="AP405" s="98"/>
      <c r="AQ405" s="98"/>
      <c r="AS405" s="98"/>
      <c r="AT405" s="112"/>
      <c r="AU405" s="116"/>
      <c r="AV405" s="113"/>
    </row>
    <row r="406" spans="1:48" s="70" customFormat="1" x14ac:dyDescent="0.25">
      <c r="A406" s="70" t="s">
        <v>3492</v>
      </c>
      <c r="B406" s="70" t="s">
        <v>1206</v>
      </c>
      <c r="C406" s="70" t="s">
        <v>1922</v>
      </c>
      <c r="D406" s="70">
        <v>12</v>
      </c>
      <c r="E406" s="70">
        <v>0.72</v>
      </c>
      <c r="F406" s="70">
        <v>16.670000000000002</v>
      </c>
      <c r="G406" s="70">
        <v>100.33</v>
      </c>
      <c r="H406" s="70">
        <v>0.22</v>
      </c>
      <c r="AB406" s="70" t="s">
        <v>3250</v>
      </c>
      <c r="AC406" s="70" t="s">
        <v>3485</v>
      </c>
      <c r="AD406" s="70" t="s">
        <v>3492</v>
      </c>
      <c r="AI406" s="98"/>
      <c r="AJ406" s="98"/>
      <c r="AK406" s="98"/>
      <c r="AL406" s="98"/>
      <c r="AM406" s="98"/>
      <c r="AN406" s="98"/>
      <c r="AO406" s="98"/>
      <c r="AP406" s="98"/>
      <c r="AQ406" s="98"/>
      <c r="AS406" s="98"/>
      <c r="AT406" s="112"/>
      <c r="AU406" s="116"/>
      <c r="AV406" s="113"/>
    </row>
    <row r="407" spans="1:48" s="70" customFormat="1" x14ac:dyDescent="0.25">
      <c r="A407" s="70" t="s">
        <v>3493</v>
      </c>
      <c r="B407" s="70" t="s">
        <v>1206</v>
      </c>
      <c r="C407" s="70" t="s">
        <v>1922</v>
      </c>
      <c r="D407" s="70">
        <v>12</v>
      </c>
      <c r="E407" s="70">
        <v>0.50039999999999996</v>
      </c>
      <c r="F407" s="70">
        <v>23.98</v>
      </c>
      <c r="G407" s="70">
        <v>75.5</v>
      </c>
      <c r="H407" s="70">
        <v>0.23</v>
      </c>
      <c r="AB407" s="70" t="s">
        <v>3250</v>
      </c>
      <c r="AC407" s="70" t="s">
        <v>3485</v>
      </c>
      <c r="AD407" s="70" t="s">
        <v>3493</v>
      </c>
      <c r="AI407" s="98"/>
      <c r="AJ407" s="98"/>
      <c r="AK407" s="98"/>
      <c r="AL407" s="98"/>
      <c r="AM407" s="98"/>
      <c r="AN407" s="98"/>
      <c r="AO407" s="98"/>
      <c r="AP407" s="98"/>
      <c r="AQ407" s="98"/>
      <c r="AS407" s="98"/>
      <c r="AT407" s="112"/>
      <c r="AU407" s="116"/>
      <c r="AV407" s="113"/>
    </row>
    <row r="408" spans="1:48" s="70" customFormat="1" x14ac:dyDescent="0.25">
      <c r="A408" s="70" t="s">
        <v>3494</v>
      </c>
      <c r="B408" s="70" t="s">
        <v>1206</v>
      </c>
      <c r="C408" s="70" t="s">
        <v>1922</v>
      </c>
      <c r="D408" s="70">
        <v>14</v>
      </c>
      <c r="E408" s="70">
        <v>0.56999999999999995</v>
      </c>
      <c r="F408" s="70">
        <v>24.550999999999998</v>
      </c>
      <c r="G408" s="70">
        <v>86.14</v>
      </c>
      <c r="H408" s="70">
        <v>0.22</v>
      </c>
      <c r="AB408" s="70" t="s">
        <v>3250</v>
      </c>
      <c r="AC408" s="70" t="s">
        <v>3485</v>
      </c>
      <c r="AD408" s="70" t="s">
        <v>3494</v>
      </c>
      <c r="AI408" s="98"/>
      <c r="AJ408" s="98"/>
      <c r="AK408" s="98"/>
      <c r="AL408" s="98"/>
      <c r="AM408" s="98"/>
      <c r="AN408" s="98"/>
      <c r="AO408" s="98"/>
      <c r="AP408" s="98"/>
      <c r="AQ408" s="98"/>
      <c r="AS408" s="98"/>
      <c r="AT408" s="112"/>
      <c r="AU408" s="116"/>
      <c r="AV408" s="113"/>
    </row>
    <row r="409" spans="1:48" s="70" customFormat="1" x14ac:dyDescent="0.25">
      <c r="A409" s="70" t="s">
        <v>3495</v>
      </c>
      <c r="B409" s="70" t="s">
        <v>1206</v>
      </c>
      <c r="C409" s="70" t="s">
        <v>1922</v>
      </c>
      <c r="D409" s="70">
        <v>14</v>
      </c>
      <c r="E409" s="70">
        <v>0.42959999999999998</v>
      </c>
      <c r="F409" s="70">
        <v>32.590000000000003</v>
      </c>
      <c r="G409" s="70">
        <v>64.86</v>
      </c>
      <c r="H409" s="70">
        <v>0.23</v>
      </c>
      <c r="AB409" s="70" t="s">
        <v>3250</v>
      </c>
      <c r="AC409" s="70" t="s">
        <v>3485</v>
      </c>
      <c r="AD409" s="70" t="s">
        <v>3495</v>
      </c>
      <c r="AI409" s="98"/>
      <c r="AJ409" s="98"/>
      <c r="AK409" s="98"/>
      <c r="AL409" s="98"/>
      <c r="AM409" s="98"/>
      <c r="AN409" s="98"/>
      <c r="AO409" s="98"/>
      <c r="AP409" s="98"/>
      <c r="AQ409" s="98"/>
      <c r="AS409" s="98"/>
      <c r="AT409" s="112"/>
      <c r="AU409" s="116"/>
      <c r="AV409" s="113"/>
    </row>
    <row r="410" spans="1:48" s="70" customFormat="1" x14ac:dyDescent="0.25">
      <c r="A410" s="70" t="s">
        <v>3496</v>
      </c>
      <c r="B410" s="70" t="s">
        <v>1206</v>
      </c>
      <c r="C410" s="70" t="s">
        <v>1922</v>
      </c>
      <c r="D410" s="70">
        <v>16</v>
      </c>
      <c r="E410" s="70">
        <v>0.50039999999999996</v>
      </c>
      <c r="F410" s="70">
        <v>31.97</v>
      </c>
      <c r="G410" s="70">
        <v>75.5</v>
      </c>
      <c r="H410" s="70">
        <v>0.22</v>
      </c>
      <c r="AB410" s="70" t="s">
        <v>3250</v>
      </c>
      <c r="AC410" s="70" t="s">
        <v>3485</v>
      </c>
      <c r="AD410" s="70" t="s">
        <v>3496</v>
      </c>
      <c r="AI410" s="98"/>
      <c r="AJ410" s="98"/>
      <c r="AK410" s="98"/>
      <c r="AL410" s="98"/>
      <c r="AM410" s="98"/>
      <c r="AN410" s="98"/>
      <c r="AO410" s="98"/>
      <c r="AP410" s="98"/>
      <c r="AQ410" s="98"/>
      <c r="AS410" s="98"/>
      <c r="AT410" s="112"/>
      <c r="AU410" s="116"/>
      <c r="AV410" s="113"/>
    </row>
    <row r="411" spans="1:48" s="70" customFormat="1" x14ac:dyDescent="0.25">
      <c r="A411" s="70" t="s">
        <v>3497</v>
      </c>
      <c r="B411" s="70" t="s">
        <v>1206</v>
      </c>
      <c r="C411" s="70" t="s">
        <v>1922</v>
      </c>
      <c r="D411" s="70">
        <v>10</v>
      </c>
      <c r="E411" s="70">
        <v>0.47039999999999998</v>
      </c>
      <c r="F411" s="70">
        <v>21.26</v>
      </c>
      <c r="G411" s="70">
        <v>90.4</v>
      </c>
      <c r="H411" s="70">
        <v>0.23</v>
      </c>
      <c r="AB411" s="70" t="s">
        <v>3250</v>
      </c>
      <c r="AC411" s="70" t="s">
        <v>3485</v>
      </c>
      <c r="AD411" s="70" t="s">
        <v>3497</v>
      </c>
      <c r="AI411" s="98"/>
      <c r="AJ411" s="98"/>
      <c r="AK411" s="98"/>
      <c r="AL411" s="98"/>
      <c r="AM411" s="98"/>
      <c r="AN411" s="98"/>
      <c r="AO411" s="98"/>
      <c r="AP411" s="98"/>
      <c r="AQ411" s="98"/>
      <c r="AS411" s="98"/>
      <c r="AT411" s="112"/>
      <c r="AU411" s="116"/>
      <c r="AV411" s="113"/>
    </row>
    <row r="412" spans="1:48" s="70" customFormat="1" x14ac:dyDescent="0.25">
      <c r="A412" s="70" t="s">
        <v>3498</v>
      </c>
      <c r="B412" s="70" t="s">
        <v>1206</v>
      </c>
      <c r="C412" s="70" t="s">
        <v>1922</v>
      </c>
      <c r="D412" s="70">
        <v>12</v>
      </c>
      <c r="E412" s="70">
        <v>0.56999999999999995</v>
      </c>
      <c r="F412" s="70">
        <v>21.05</v>
      </c>
      <c r="G412" s="70">
        <v>100.33</v>
      </c>
      <c r="H412" s="70">
        <v>0.22</v>
      </c>
      <c r="AB412" s="70" t="s">
        <v>3250</v>
      </c>
      <c r="AC412" s="70" t="s">
        <v>3485</v>
      </c>
      <c r="AD412" s="70" t="s">
        <v>3498</v>
      </c>
      <c r="AI412" s="98"/>
      <c r="AJ412" s="98"/>
      <c r="AK412" s="98"/>
      <c r="AL412" s="98"/>
      <c r="AM412" s="98"/>
      <c r="AN412" s="98"/>
      <c r="AO412" s="98"/>
      <c r="AP412" s="98"/>
      <c r="AQ412" s="98"/>
      <c r="AS412" s="98"/>
      <c r="AT412" s="112"/>
      <c r="AU412" s="116"/>
      <c r="AV412" s="113"/>
    </row>
    <row r="413" spans="1:48" s="70" customFormat="1" x14ac:dyDescent="0.25">
      <c r="A413" s="70" t="s">
        <v>3499</v>
      </c>
      <c r="B413" s="70" t="s">
        <v>1206</v>
      </c>
      <c r="C413" s="70" t="s">
        <v>1922</v>
      </c>
      <c r="D413" s="70">
        <v>12</v>
      </c>
      <c r="E413" s="70">
        <v>0.39</v>
      </c>
      <c r="F413" s="70">
        <v>30.77</v>
      </c>
      <c r="G413" s="70">
        <v>75.5</v>
      </c>
      <c r="H413" s="70">
        <v>0.23</v>
      </c>
      <c r="AB413" s="70" t="s">
        <v>3250</v>
      </c>
      <c r="AC413" s="70" t="s">
        <v>3485</v>
      </c>
      <c r="AD413" s="70" t="s">
        <v>3499</v>
      </c>
      <c r="AI413" s="98"/>
      <c r="AJ413" s="98"/>
      <c r="AK413" s="98"/>
      <c r="AL413" s="98"/>
      <c r="AM413" s="98"/>
      <c r="AN413" s="98"/>
      <c r="AO413" s="98"/>
      <c r="AP413" s="98"/>
      <c r="AQ413" s="98"/>
      <c r="AS413" s="98"/>
      <c r="AT413" s="112"/>
      <c r="AU413" s="116"/>
      <c r="AV413" s="113"/>
    </row>
    <row r="414" spans="1:48" s="70" customFormat="1" x14ac:dyDescent="0.25">
      <c r="A414" s="70" t="s">
        <v>3500</v>
      </c>
      <c r="B414" s="70" t="s">
        <v>1206</v>
      </c>
      <c r="C414" s="70" t="s">
        <v>1922</v>
      </c>
      <c r="D414" s="70">
        <v>14</v>
      </c>
      <c r="E414" s="70">
        <v>0.44999999999999901</v>
      </c>
      <c r="F414" s="70">
        <v>31.11</v>
      </c>
      <c r="G414" s="70">
        <v>86.14</v>
      </c>
      <c r="H414" s="70">
        <v>0.22</v>
      </c>
      <c r="AB414" s="70" t="s">
        <v>3250</v>
      </c>
      <c r="AC414" s="70" t="s">
        <v>3485</v>
      </c>
      <c r="AD414" s="70" t="s">
        <v>3500</v>
      </c>
      <c r="AI414" s="98"/>
      <c r="AJ414" s="98"/>
      <c r="AK414" s="98"/>
      <c r="AL414" s="98"/>
      <c r="AM414" s="98"/>
      <c r="AN414" s="98"/>
      <c r="AO414" s="98"/>
      <c r="AP414" s="98"/>
      <c r="AQ414" s="98"/>
      <c r="AS414" s="98"/>
      <c r="AT414" s="112"/>
      <c r="AU414" s="116"/>
      <c r="AV414" s="113"/>
    </row>
    <row r="415" spans="1:48" s="70" customFormat="1" x14ac:dyDescent="0.25">
      <c r="A415" s="70" t="s">
        <v>3501</v>
      </c>
      <c r="B415" s="70" t="s">
        <v>1206</v>
      </c>
      <c r="C415" s="70" t="s">
        <v>1922</v>
      </c>
      <c r="D415" s="70">
        <v>14</v>
      </c>
      <c r="E415" s="70">
        <v>0.35039999999999999</v>
      </c>
      <c r="F415" s="70">
        <v>39.950000000000003</v>
      </c>
      <c r="G415" s="70">
        <v>64.86</v>
      </c>
      <c r="H415" s="70">
        <v>0.23</v>
      </c>
      <c r="AB415" s="70" t="s">
        <v>3250</v>
      </c>
      <c r="AC415" s="70" t="s">
        <v>3485</v>
      </c>
      <c r="AD415" s="70" t="s">
        <v>3501</v>
      </c>
      <c r="AI415" s="98"/>
      <c r="AJ415" s="98"/>
      <c r="AK415" s="98"/>
      <c r="AL415" s="98"/>
      <c r="AM415" s="98"/>
      <c r="AN415" s="98"/>
      <c r="AO415" s="98"/>
      <c r="AP415" s="98"/>
      <c r="AQ415" s="98"/>
      <c r="AS415" s="98"/>
      <c r="AT415" s="112"/>
      <c r="AU415" s="116"/>
      <c r="AV415" s="113"/>
    </row>
    <row r="416" spans="1:48" s="70" customFormat="1" x14ac:dyDescent="0.25">
      <c r="A416" s="70" t="s">
        <v>3502</v>
      </c>
      <c r="B416" s="70" t="s">
        <v>1206</v>
      </c>
      <c r="C416" s="70" t="s">
        <v>1922</v>
      </c>
      <c r="D416" s="70">
        <v>16</v>
      </c>
      <c r="E416" s="70">
        <v>0.39</v>
      </c>
      <c r="F416" s="70">
        <v>41.03</v>
      </c>
      <c r="G416" s="70">
        <v>75.5</v>
      </c>
      <c r="H416" s="70">
        <v>0.22</v>
      </c>
      <c r="AB416" s="70" t="s">
        <v>3250</v>
      </c>
      <c r="AC416" s="70" t="s">
        <v>3485</v>
      </c>
      <c r="AD416" s="70" t="s">
        <v>3502</v>
      </c>
      <c r="AI416" s="98"/>
      <c r="AJ416" s="98"/>
      <c r="AK416" s="98"/>
      <c r="AL416" s="98"/>
      <c r="AM416" s="98"/>
      <c r="AN416" s="98"/>
      <c r="AO416" s="98"/>
      <c r="AP416" s="98"/>
      <c r="AQ416" s="98"/>
      <c r="AS416" s="98"/>
      <c r="AT416" s="112"/>
      <c r="AU416" s="116"/>
      <c r="AV416" s="113"/>
    </row>
    <row r="417" spans="1:48" s="70" customFormat="1" x14ac:dyDescent="0.25">
      <c r="A417" s="70" t="s">
        <v>3503</v>
      </c>
      <c r="B417" s="70" t="s">
        <v>1206</v>
      </c>
      <c r="C417" s="70" t="s">
        <v>1919</v>
      </c>
      <c r="D417" s="70">
        <v>3.5</v>
      </c>
      <c r="E417" s="70">
        <v>0.3</v>
      </c>
      <c r="F417" s="70">
        <v>11.67</v>
      </c>
      <c r="G417" s="70">
        <v>0.7</v>
      </c>
      <c r="H417" s="70">
        <v>0.2</v>
      </c>
      <c r="AB417" s="70" t="s">
        <v>3250</v>
      </c>
      <c r="AC417" s="70" t="s">
        <v>3504</v>
      </c>
      <c r="AD417" s="70" t="s">
        <v>3503</v>
      </c>
      <c r="AI417" s="98"/>
      <c r="AJ417" s="98"/>
      <c r="AK417" s="98"/>
      <c r="AL417" s="98"/>
      <c r="AM417" s="98"/>
      <c r="AN417" s="98"/>
      <c r="AO417" s="98"/>
      <c r="AP417" s="98"/>
      <c r="AQ417" s="98"/>
      <c r="AS417" s="98"/>
      <c r="AT417" s="112"/>
      <c r="AU417" s="116"/>
      <c r="AV417" s="113"/>
    </row>
    <row r="418" spans="1:48" s="70" customFormat="1" x14ac:dyDescent="0.25">
      <c r="A418" s="70" t="s">
        <v>3505</v>
      </c>
      <c r="B418" s="70" t="s">
        <v>1206</v>
      </c>
      <c r="C418" s="70" t="s">
        <v>1919</v>
      </c>
      <c r="D418" s="70">
        <v>4</v>
      </c>
      <c r="E418" s="70">
        <v>0.3</v>
      </c>
      <c r="F418" s="70">
        <v>13.33</v>
      </c>
      <c r="G418" s="70">
        <v>0.7</v>
      </c>
      <c r="H418" s="70">
        <v>0.2</v>
      </c>
      <c r="AB418" s="70" t="s">
        <v>3250</v>
      </c>
      <c r="AC418" s="70" t="s">
        <v>3504</v>
      </c>
      <c r="AD418" s="70" t="s">
        <v>3505</v>
      </c>
      <c r="AI418" s="98"/>
      <c r="AJ418" s="98"/>
      <c r="AK418" s="98"/>
      <c r="AL418" s="98"/>
      <c r="AM418" s="98"/>
      <c r="AN418" s="98"/>
      <c r="AO418" s="98"/>
      <c r="AP418" s="98"/>
      <c r="AQ418" s="98"/>
      <c r="AS418" s="98"/>
      <c r="AT418" s="112"/>
      <c r="AU418" s="116"/>
      <c r="AV418" s="113"/>
    </row>
    <row r="419" spans="1:48" s="70" customFormat="1" x14ac:dyDescent="0.25">
      <c r="A419" s="70" t="s">
        <v>3506</v>
      </c>
      <c r="B419" s="70" t="s">
        <v>1206</v>
      </c>
      <c r="C419" s="70" t="s">
        <v>1919</v>
      </c>
      <c r="D419" s="70">
        <v>4.5</v>
      </c>
      <c r="E419" s="70">
        <v>0.3</v>
      </c>
      <c r="F419" s="70">
        <v>15</v>
      </c>
      <c r="G419" s="70">
        <v>0.7</v>
      </c>
      <c r="H419" s="70">
        <v>0.2</v>
      </c>
      <c r="AB419" s="70" t="s">
        <v>3250</v>
      </c>
      <c r="AC419" s="70" t="s">
        <v>3504</v>
      </c>
      <c r="AD419" s="70" t="s">
        <v>3506</v>
      </c>
      <c r="AI419" s="98"/>
      <c r="AJ419" s="98"/>
      <c r="AK419" s="98"/>
      <c r="AL419" s="98"/>
      <c r="AM419" s="98"/>
      <c r="AN419" s="98"/>
      <c r="AO419" s="98"/>
      <c r="AP419" s="98"/>
      <c r="AQ419" s="98"/>
      <c r="AS419" s="98"/>
      <c r="AT419" s="112"/>
      <c r="AU419" s="116"/>
      <c r="AV419" s="113"/>
    </row>
    <row r="420" spans="1:48" s="70" customFormat="1" x14ac:dyDescent="0.25">
      <c r="A420" s="70" t="s">
        <v>3507</v>
      </c>
      <c r="B420" s="70" t="s">
        <v>1206</v>
      </c>
      <c r="C420" s="70" t="s">
        <v>1919</v>
      </c>
      <c r="D420" s="70">
        <v>5</v>
      </c>
      <c r="E420" s="70">
        <v>0.3</v>
      </c>
      <c r="F420" s="70">
        <v>16.670000000000002</v>
      </c>
      <c r="G420" s="70">
        <v>0.7</v>
      </c>
      <c r="H420" s="70">
        <v>0.2</v>
      </c>
      <c r="AB420" s="70" t="s">
        <v>3250</v>
      </c>
      <c r="AC420" s="70" t="s">
        <v>3504</v>
      </c>
      <c r="AD420" s="70" t="s">
        <v>3507</v>
      </c>
      <c r="AI420" s="98"/>
      <c r="AJ420" s="98"/>
      <c r="AK420" s="98"/>
      <c r="AL420" s="98"/>
      <c r="AM420" s="98"/>
      <c r="AN420" s="98"/>
      <c r="AO420" s="98"/>
      <c r="AP420" s="98"/>
      <c r="AQ420" s="98"/>
      <c r="AS420" s="98"/>
      <c r="AT420" s="112"/>
      <c r="AU420" s="116"/>
      <c r="AV420" s="113"/>
    </row>
    <row r="421" spans="1:48" s="70" customFormat="1" x14ac:dyDescent="0.25">
      <c r="A421" s="70" t="s">
        <v>3508</v>
      </c>
      <c r="B421" s="70" t="s">
        <v>1206</v>
      </c>
      <c r="C421" s="70" t="s">
        <v>1919</v>
      </c>
      <c r="D421" s="70">
        <v>5.5</v>
      </c>
      <c r="E421" s="70">
        <v>0.3</v>
      </c>
      <c r="F421" s="70">
        <v>18.329999999999998</v>
      </c>
      <c r="G421" s="70">
        <v>0.7</v>
      </c>
      <c r="H421" s="70">
        <v>0.2</v>
      </c>
      <c r="AB421" s="70" t="s">
        <v>3250</v>
      </c>
      <c r="AC421" s="70" t="s">
        <v>3504</v>
      </c>
      <c r="AD421" s="70" t="s">
        <v>3508</v>
      </c>
      <c r="AI421" s="98"/>
      <c r="AJ421" s="98"/>
      <c r="AK421" s="98"/>
      <c r="AL421" s="98"/>
      <c r="AM421" s="98"/>
      <c r="AN421" s="98"/>
      <c r="AO421" s="98"/>
      <c r="AP421" s="98"/>
      <c r="AQ421" s="98"/>
      <c r="AS421" s="98"/>
      <c r="AT421" s="112"/>
      <c r="AU421" s="116"/>
      <c r="AV421" s="113"/>
    </row>
    <row r="422" spans="1:48" s="70" customFormat="1" x14ac:dyDescent="0.25">
      <c r="A422" s="70" t="s">
        <v>3509</v>
      </c>
      <c r="B422" s="70" t="s">
        <v>1206</v>
      </c>
      <c r="C422" s="70" t="s">
        <v>1919</v>
      </c>
      <c r="D422" s="70">
        <v>6</v>
      </c>
      <c r="E422" s="70">
        <v>0.3</v>
      </c>
      <c r="F422" s="70">
        <v>20</v>
      </c>
      <c r="G422" s="70">
        <v>0.7</v>
      </c>
      <c r="H422" s="70">
        <v>0.2</v>
      </c>
      <c r="AB422" s="70" t="s">
        <v>3250</v>
      </c>
      <c r="AC422" s="70" t="s">
        <v>3504</v>
      </c>
      <c r="AD422" s="70" t="s">
        <v>3509</v>
      </c>
      <c r="AI422" s="98"/>
      <c r="AJ422" s="98"/>
      <c r="AK422" s="98"/>
      <c r="AL422" s="98"/>
      <c r="AM422" s="98"/>
      <c r="AN422" s="98"/>
      <c r="AO422" s="98"/>
      <c r="AP422" s="98"/>
      <c r="AQ422" s="98"/>
      <c r="AS422" s="98"/>
      <c r="AT422" s="112"/>
      <c r="AU422" s="116"/>
      <c r="AV422" s="113"/>
    </row>
    <row r="423" spans="1:48" s="70" customFormat="1" x14ac:dyDescent="0.25">
      <c r="A423" s="70" t="s">
        <v>3510</v>
      </c>
      <c r="B423" s="70" t="s">
        <v>1206</v>
      </c>
      <c r="C423" s="70" t="s">
        <v>1919</v>
      </c>
      <c r="D423" s="70">
        <v>6.5</v>
      </c>
      <c r="E423" s="70">
        <v>0.3</v>
      </c>
      <c r="F423" s="70">
        <v>21.67</v>
      </c>
      <c r="G423" s="70">
        <v>0.7</v>
      </c>
      <c r="H423" s="70">
        <v>0.2</v>
      </c>
      <c r="AB423" s="70" t="s">
        <v>3250</v>
      </c>
      <c r="AC423" s="70" t="s">
        <v>3504</v>
      </c>
      <c r="AD423" s="70" t="s">
        <v>3510</v>
      </c>
      <c r="AI423" s="98"/>
      <c r="AJ423" s="98"/>
      <c r="AK423" s="98"/>
      <c r="AL423" s="98"/>
      <c r="AM423" s="98"/>
      <c r="AN423" s="98"/>
      <c r="AO423" s="98"/>
      <c r="AP423" s="98"/>
      <c r="AQ423" s="98"/>
      <c r="AS423" s="98"/>
      <c r="AT423" s="112"/>
      <c r="AU423" s="116"/>
      <c r="AV423" s="113"/>
    </row>
    <row r="424" spans="1:48" s="70" customFormat="1" x14ac:dyDescent="0.25">
      <c r="A424" s="70" t="s">
        <v>3511</v>
      </c>
      <c r="B424" s="70" t="s">
        <v>1206</v>
      </c>
      <c r="C424" s="70" t="s">
        <v>1921</v>
      </c>
      <c r="D424" s="70">
        <v>3.5</v>
      </c>
      <c r="E424" s="70">
        <v>0.1704</v>
      </c>
      <c r="F424" s="70">
        <v>20.54</v>
      </c>
      <c r="G424" s="70">
        <v>1.5</v>
      </c>
      <c r="H424" s="70">
        <v>0.38</v>
      </c>
      <c r="AB424" s="70" t="s">
        <v>3250</v>
      </c>
      <c r="AC424" s="70" t="s">
        <v>3512</v>
      </c>
      <c r="AD424" s="70" t="s">
        <v>3511</v>
      </c>
      <c r="AI424" s="98"/>
      <c r="AJ424" s="98"/>
      <c r="AK424" s="98"/>
      <c r="AL424" s="98"/>
      <c r="AM424" s="98"/>
      <c r="AN424" s="98"/>
      <c r="AO424" s="98"/>
      <c r="AP424" s="98"/>
      <c r="AQ424" s="98"/>
      <c r="AS424" s="98"/>
      <c r="AT424" s="112"/>
      <c r="AU424" s="116"/>
      <c r="AV424" s="113"/>
    </row>
    <row r="425" spans="1:48" s="70" customFormat="1" x14ac:dyDescent="0.25">
      <c r="A425" s="70" t="s">
        <v>3513</v>
      </c>
      <c r="B425" s="70" t="s">
        <v>1206</v>
      </c>
      <c r="C425" s="70" t="s">
        <v>1921</v>
      </c>
      <c r="D425" s="70">
        <v>4</v>
      </c>
      <c r="E425" s="70">
        <v>0.1704</v>
      </c>
      <c r="F425" s="70">
        <v>23.47</v>
      </c>
      <c r="G425" s="70">
        <v>1.5</v>
      </c>
      <c r="H425" s="70">
        <v>0.38</v>
      </c>
      <c r="AB425" s="70" t="s">
        <v>3250</v>
      </c>
      <c r="AC425" s="70" t="s">
        <v>3512</v>
      </c>
      <c r="AD425" s="70" t="s">
        <v>3513</v>
      </c>
      <c r="AI425" s="98"/>
      <c r="AJ425" s="98"/>
      <c r="AK425" s="98"/>
      <c r="AL425" s="98"/>
      <c r="AM425" s="98"/>
      <c r="AN425" s="98"/>
      <c r="AO425" s="98"/>
      <c r="AP425" s="98"/>
      <c r="AQ425" s="98"/>
      <c r="AS425" s="98"/>
      <c r="AT425" s="112"/>
      <c r="AU425" s="116"/>
      <c r="AV425" s="113"/>
    </row>
    <row r="426" spans="1:48" s="70" customFormat="1" x14ac:dyDescent="0.25">
      <c r="A426" s="70" t="s">
        <v>3514</v>
      </c>
      <c r="B426" s="70" t="s">
        <v>1206</v>
      </c>
      <c r="C426" s="70" t="s">
        <v>1921</v>
      </c>
      <c r="D426" s="70">
        <v>4.5</v>
      </c>
      <c r="E426" s="70">
        <v>0.1704</v>
      </c>
      <c r="F426" s="70">
        <v>26.41</v>
      </c>
      <c r="G426" s="70">
        <v>1.5</v>
      </c>
      <c r="H426" s="70">
        <v>0.38</v>
      </c>
      <c r="AB426" s="70" t="s">
        <v>3250</v>
      </c>
      <c r="AC426" s="70" t="s">
        <v>3512</v>
      </c>
      <c r="AD426" s="70" t="s">
        <v>3514</v>
      </c>
      <c r="AI426" s="98"/>
      <c r="AJ426" s="98"/>
      <c r="AK426" s="98"/>
      <c r="AL426" s="98"/>
      <c r="AM426" s="98"/>
      <c r="AN426" s="98"/>
      <c r="AO426" s="98"/>
      <c r="AP426" s="98"/>
      <c r="AQ426" s="98"/>
      <c r="AS426" s="98"/>
      <c r="AT426" s="112"/>
      <c r="AU426" s="116"/>
      <c r="AV426" s="113"/>
    </row>
    <row r="427" spans="1:48" s="70" customFormat="1" x14ac:dyDescent="0.25">
      <c r="A427" s="70" t="s">
        <v>3515</v>
      </c>
      <c r="B427" s="70" t="s">
        <v>1206</v>
      </c>
      <c r="C427" s="70" t="s">
        <v>1921</v>
      </c>
      <c r="D427" s="70">
        <v>5</v>
      </c>
      <c r="E427" s="70">
        <v>0.1704</v>
      </c>
      <c r="F427" s="70">
        <v>29.34</v>
      </c>
      <c r="G427" s="70">
        <v>1.5</v>
      </c>
      <c r="H427" s="70">
        <v>0.38</v>
      </c>
      <c r="AB427" s="70" t="s">
        <v>3250</v>
      </c>
      <c r="AC427" s="70" t="s">
        <v>3512</v>
      </c>
      <c r="AD427" s="70" t="s">
        <v>3515</v>
      </c>
      <c r="AI427" s="98"/>
      <c r="AJ427" s="98"/>
      <c r="AK427" s="98"/>
      <c r="AL427" s="98"/>
      <c r="AM427" s="98"/>
      <c r="AN427" s="98"/>
      <c r="AO427" s="98"/>
      <c r="AP427" s="98"/>
      <c r="AQ427" s="98"/>
      <c r="AS427" s="98"/>
      <c r="AT427" s="112"/>
      <c r="AU427" s="116"/>
      <c r="AV427" s="113"/>
    </row>
    <row r="428" spans="1:48" s="70" customFormat="1" x14ac:dyDescent="0.25">
      <c r="A428" s="70" t="s">
        <v>3516</v>
      </c>
      <c r="B428" s="70" t="s">
        <v>1206</v>
      </c>
      <c r="C428" s="70" t="s">
        <v>1921</v>
      </c>
      <c r="D428" s="70">
        <v>5.5</v>
      </c>
      <c r="E428" s="70">
        <v>0.1704</v>
      </c>
      <c r="F428" s="70">
        <v>32.28</v>
      </c>
      <c r="G428" s="70">
        <v>1.5</v>
      </c>
      <c r="H428" s="70">
        <v>0.38</v>
      </c>
      <c r="AB428" s="70" t="s">
        <v>3250</v>
      </c>
      <c r="AC428" s="70" t="s">
        <v>3512</v>
      </c>
      <c r="AD428" s="70" t="s">
        <v>3516</v>
      </c>
      <c r="AI428" s="98"/>
      <c r="AJ428" s="98"/>
      <c r="AK428" s="98"/>
      <c r="AL428" s="98"/>
      <c r="AM428" s="98"/>
      <c r="AN428" s="98"/>
      <c r="AO428" s="98"/>
      <c r="AP428" s="98"/>
      <c r="AQ428" s="98"/>
      <c r="AS428" s="98"/>
      <c r="AT428" s="112"/>
      <c r="AU428" s="116"/>
      <c r="AV428" s="113"/>
    </row>
    <row r="429" spans="1:48" s="70" customFormat="1" x14ac:dyDescent="0.25">
      <c r="A429" s="70" t="s">
        <v>3517</v>
      </c>
      <c r="B429" s="70" t="s">
        <v>1206</v>
      </c>
      <c r="C429" s="70" t="s">
        <v>1921</v>
      </c>
      <c r="D429" s="70">
        <v>6</v>
      </c>
      <c r="E429" s="70">
        <v>0.1704</v>
      </c>
      <c r="F429" s="70">
        <v>35.21</v>
      </c>
      <c r="G429" s="70">
        <v>1.5</v>
      </c>
      <c r="H429" s="70">
        <v>0.38</v>
      </c>
      <c r="AB429" s="70" t="s">
        <v>3250</v>
      </c>
      <c r="AC429" s="70" t="s">
        <v>3512</v>
      </c>
      <c r="AD429" s="70" t="s">
        <v>3517</v>
      </c>
      <c r="AI429" s="98"/>
      <c r="AJ429" s="98"/>
      <c r="AK429" s="98"/>
      <c r="AL429" s="98"/>
      <c r="AM429" s="98"/>
      <c r="AN429" s="98"/>
      <c r="AO429" s="98"/>
      <c r="AP429" s="98"/>
      <c r="AQ429" s="98"/>
      <c r="AS429" s="98"/>
      <c r="AT429" s="112"/>
      <c r="AU429" s="116"/>
      <c r="AV429" s="113"/>
    </row>
    <row r="430" spans="1:48" s="70" customFormat="1" x14ac:dyDescent="0.25">
      <c r="A430" s="70" t="s">
        <v>3518</v>
      </c>
      <c r="B430" s="70" t="s">
        <v>1206</v>
      </c>
      <c r="C430" s="70" t="s">
        <v>1921</v>
      </c>
      <c r="D430" s="70">
        <v>6.5</v>
      </c>
      <c r="E430" s="70">
        <v>0.1704</v>
      </c>
      <c r="F430" s="70">
        <v>38.15</v>
      </c>
      <c r="G430" s="70">
        <v>1.5</v>
      </c>
      <c r="H430" s="70">
        <v>0.38</v>
      </c>
      <c r="AB430" s="70" t="s">
        <v>3250</v>
      </c>
      <c r="AC430" s="70" t="s">
        <v>3512</v>
      </c>
      <c r="AD430" s="70" t="s">
        <v>3518</v>
      </c>
      <c r="AI430" s="98"/>
      <c r="AJ430" s="98"/>
      <c r="AK430" s="98"/>
      <c r="AL430" s="98"/>
      <c r="AM430" s="98"/>
      <c r="AN430" s="98"/>
      <c r="AO430" s="98"/>
      <c r="AP430" s="98"/>
      <c r="AQ430" s="98"/>
      <c r="AS430" s="98"/>
      <c r="AT430" s="112"/>
      <c r="AU430" s="116"/>
      <c r="AV430" s="113"/>
    </row>
    <row r="431" spans="1:48" s="70" customFormat="1" x14ac:dyDescent="0.25">
      <c r="A431" s="70" t="s">
        <v>3519</v>
      </c>
      <c r="B431" s="70" t="s">
        <v>1206</v>
      </c>
      <c r="C431" s="70" t="s">
        <v>1920</v>
      </c>
      <c r="D431" s="70">
        <v>0.75</v>
      </c>
      <c r="E431" s="70">
        <v>0.36</v>
      </c>
      <c r="F431" s="70">
        <v>2.08</v>
      </c>
      <c r="G431" s="70">
        <v>1</v>
      </c>
      <c r="H431" s="70">
        <v>0.3</v>
      </c>
      <c r="AB431" s="70" t="s">
        <v>3250</v>
      </c>
      <c r="AC431" s="70" t="s">
        <v>3512</v>
      </c>
      <c r="AD431" s="70" t="s">
        <v>3519</v>
      </c>
      <c r="AI431" s="98"/>
      <c r="AJ431" s="98"/>
      <c r="AK431" s="98"/>
      <c r="AL431" s="98"/>
      <c r="AM431" s="98"/>
      <c r="AN431" s="98"/>
      <c r="AO431" s="98"/>
      <c r="AP431" s="98"/>
      <c r="AQ431" s="98"/>
      <c r="AS431" s="98"/>
      <c r="AT431" s="112"/>
      <c r="AU431" s="116"/>
      <c r="AV431" s="113"/>
    </row>
    <row r="432" spans="1:48" s="70" customFormat="1" x14ac:dyDescent="0.25">
      <c r="A432" s="70" t="s">
        <v>3520</v>
      </c>
      <c r="B432" s="70" t="s">
        <v>1206</v>
      </c>
      <c r="C432" s="70" t="s">
        <v>1920</v>
      </c>
      <c r="D432" s="70">
        <v>1</v>
      </c>
      <c r="E432" s="70">
        <v>0.36</v>
      </c>
      <c r="F432" s="70">
        <v>2.78</v>
      </c>
      <c r="G432" s="70">
        <v>1</v>
      </c>
      <c r="H432" s="70">
        <v>0.3</v>
      </c>
      <c r="AB432" s="70" t="s">
        <v>3250</v>
      </c>
      <c r="AC432" s="70" t="s">
        <v>3512</v>
      </c>
      <c r="AD432" s="70" t="s">
        <v>3520</v>
      </c>
      <c r="AI432" s="98"/>
      <c r="AJ432" s="98"/>
      <c r="AK432" s="98"/>
      <c r="AL432" s="98"/>
      <c r="AM432" s="98"/>
      <c r="AN432" s="98"/>
      <c r="AO432" s="98"/>
      <c r="AP432" s="98"/>
      <c r="AQ432" s="98"/>
      <c r="AS432" s="98"/>
      <c r="AT432" s="112"/>
      <c r="AU432" s="116"/>
      <c r="AV432" s="113"/>
    </row>
    <row r="433" spans="1:48" s="70" customFormat="1" x14ac:dyDescent="0.25">
      <c r="A433" s="70" t="s">
        <v>3521</v>
      </c>
      <c r="B433" s="70" t="s">
        <v>1206</v>
      </c>
      <c r="C433" s="70" t="s">
        <v>1920</v>
      </c>
      <c r="D433" s="70">
        <v>1.5</v>
      </c>
      <c r="E433" s="70">
        <v>0.36</v>
      </c>
      <c r="F433" s="70">
        <v>4.17</v>
      </c>
      <c r="G433" s="70">
        <v>1</v>
      </c>
      <c r="H433" s="70">
        <v>0.3</v>
      </c>
      <c r="AB433" s="70" t="s">
        <v>3250</v>
      </c>
      <c r="AC433" s="70" t="s">
        <v>3512</v>
      </c>
      <c r="AD433" s="70" t="s">
        <v>3521</v>
      </c>
      <c r="AI433" s="98"/>
      <c r="AJ433" s="98"/>
      <c r="AK433" s="98"/>
      <c r="AL433" s="98"/>
      <c r="AM433" s="98"/>
      <c r="AN433" s="98"/>
      <c r="AO433" s="98"/>
      <c r="AP433" s="98"/>
      <c r="AQ433" s="98"/>
      <c r="AS433" s="98"/>
      <c r="AT433" s="112"/>
      <c r="AU433" s="116"/>
      <c r="AV433" s="113"/>
    </row>
    <row r="434" spans="1:48" s="70" customFormat="1" x14ac:dyDescent="0.25">
      <c r="A434" s="70" t="s">
        <v>3522</v>
      </c>
      <c r="B434" s="70" t="s">
        <v>1206</v>
      </c>
      <c r="C434" s="70" t="s">
        <v>1920</v>
      </c>
      <c r="D434" s="70">
        <v>2</v>
      </c>
      <c r="E434" s="70">
        <v>0.36</v>
      </c>
      <c r="F434" s="70">
        <v>5.56</v>
      </c>
      <c r="G434" s="70">
        <v>1</v>
      </c>
      <c r="H434" s="70">
        <v>0.3</v>
      </c>
      <c r="AB434" s="70" t="s">
        <v>3250</v>
      </c>
      <c r="AC434" s="70" t="s">
        <v>3512</v>
      </c>
      <c r="AD434" s="70" t="s">
        <v>3522</v>
      </c>
      <c r="AI434" s="98"/>
      <c r="AJ434" s="98"/>
      <c r="AK434" s="98"/>
      <c r="AL434" s="98"/>
      <c r="AM434" s="98"/>
      <c r="AN434" s="98"/>
      <c r="AO434" s="98"/>
      <c r="AP434" s="98"/>
      <c r="AQ434" s="98"/>
      <c r="AS434" s="98"/>
      <c r="AT434" s="112"/>
      <c r="AU434" s="116"/>
      <c r="AV434" s="113"/>
    </row>
    <row r="435" spans="1:48" s="70" customFormat="1" x14ac:dyDescent="0.25">
      <c r="A435" s="70" t="s">
        <v>3523</v>
      </c>
      <c r="B435" s="70" t="s">
        <v>1206</v>
      </c>
      <c r="C435" s="70" t="s">
        <v>1920</v>
      </c>
      <c r="D435" s="70">
        <v>3</v>
      </c>
      <c r="E435" s="70">
        <v>0.36</v>
      </c>
      <c r="F435" s="70">
        <v>8.33</v>
      </c>
      <c r="G435" s="70">
        <v>1</v>
      </c>
      <c r="H435" s="70">
        <v>0.3</v>
      </c>
      <c r="AB435" s="70" t="s">
        <v>3250</v>
      </c>
      <c r="AC435" s="70" t="s">
        <v>3512</v>
      </c>
      <c r="AD435" s="70" t="s">
        <v>3523</v>
      </c>
      <c r="AI435" s="98"/>
      <c r="AJ435" s="98"/>
      <c r="AK435" s="98"/>
      <c r="AL435" s="98"/>
      <c r="AM435" s="98"/>
      <c r="AN435" s="98"/>
      <c r="AO435" s="98"/>
      <c r="AP435" s="98"/>
      <c r="AQ435" s="98"/>
      <c r="AS435" s="98"/>
      <c r="AT435" s="112"/>
      <c r="AU435" s="116"/>
      <c r="AV435" s="113"/>
    </row>
    <row r="436" spans="1:48" s="70" customFormat="1" x14ac:dyDescent="0.25">
      <c r="A436" s="70" t="s">
        <v>3524</v>
      </c>
      <c r="B436" s="70" t="s">
        <v>1206</v>
      </c>
      <c r="C436" s="70" t="s">
        <v>1920</v>
      </c>
      <c r="D436" s="70">
        <v>4</v>
      </c>
      <c r="E436" s="70">
        <v>0.36</v>
      </c>
      <c r="F436" s="70">
        <v>11.11</v>
      </c>
      <c r="G436" s="70">
        <v>1</v>
      </c>
      <c r="H436" s="70">
        <v>0.3</v>
      </c>
      <c r="AB436" s="70" t="s">
        <v>3250</v>
      </c>
      <c r="AC436" s="70" t="s">
        <v>3512</v>
      </c>
      <c r="AD436" s="70" t="s">
        <v>3524</v>
      </c>
      <c r="AI436" s="98"/>
      <c r="AJ436" s="98"/>
      <c r="AK436" s="98"/>
      <c r="AL436" s="98"/>
      <c r="AM436" s="98"/>
      <c r="AN436" s="98"/>
      <c r="AO436" s="98"/>
      <c r="AP436" s="98"/>
      <c r="AQ436" s="98"/>
      <c r="AS436" s="98"/>
      <c r="AT436" s="112"/>
      <c r="AU436" s="116"/>
      <c r="AV436" s="113"/>
    </row>
    <row r="437" spans="1:48" s="70" customFormat="1" x14ac:dyDescent="0.25">
      <c r="A437" s="70" t="s">
        <v>3525</v>
      </c>
      <c r="B437" s="70" t="s">
        <v>1206</v>
      </c>
      <c r="C437" s="70" t="s">
        <v>1920</v>
      </c>
      <c r="D437" s="70">
        <v>6</v>
      </c>
      <c r="E437" s="70">
        <v>0.36</v>
      </c>
      <c r="F437" s="70">
        <v>16.670000000000002</v>
      </c>
      <c r="G437" s="70">
        <v>1</v>
      </c>
      <c r="H437" s="70">
        <v>0.3</v>
      </c>
      <c r="AB437" s="70" t="s">
        <v>3250</v>
      </c>
      <c r="AC437" s="70" t="s">
        <v>3512</v>
      </c>
      <c r="AD437" s="70" t="s">
        <v>3525</v>
      </c>
      <c r="AI437" s="98"/>
      <c r="AJ437" s="98"/>
      <c r="AK437" s="98"/>
      <c r="AL437" s="98"/>
      <c r="AM437" s="98"/>
      <c r="AN437" s="98"/>
      <c r="AO437" s="98"/>
      <c r="AP437" s="98"/>
      <c r="AQ437" s="98"/>
      <c r="AS437" s="98"/>
      <c r="AT437" s="112"/>
      <c r="AU437" s="116"/>
      <c r="AV437" s="113"/>
    </row>
    <row r="438" spans="1:48" s="70" customFormat="1" x14ac:dyDescent="0.25">
      <c r="A438" s="70" t="s">
        <v>3526</v>
      </c>
      <c r="B438" s="70" t="s">
        <v>1206</v>
      </c>
      <c r="C438" s="70" t="s">
        <v>1920</v>
      </c>
      <c r="D438" s="70">
        <v>0.5</v>
      </c>
      <c r="E438" s="70">
        <v>0.24</v>
      </c>
      <c r="F438" s="70">
        <v>2.08</v>
      </c>
      <c r="G438" s="70">
        <v>1</v>
      </c>
      <c r="H438" s="70">
        <v>0.27</v>
      </c>
      <c r="AB438" s="70" t="s">
        <v>3250</v>
      </c>
      <c r="AC438" s="70" t="s">
        <v>3512</v>
      </c>
      <c r="AD438" s="70" t="s">
        <v>3526</v>
      </c>
      <c r="AI438" s="98"/>
      <c r="AJ438" s="98"/>
      <c r="AK438" s="98"/>
      <c r="AL438" s="98"/>
      <c r="AM438" s="98"/>
      <c r="AN438" s="98"/>
      <c r="AO438" s="98"/>
      <c r="AP438" s="98"/>
      <c r="AQ438" s="98"/>
      <c r="AS438" s="98"/>
      <c r="AT438" s="112"/>
      <c r="AU438" s="116"/>
      <c r="AV438" s="113"/>
    </row>
    <row r="439" spans="1:48" s="70" customFormat="1" x14ac:dyDescent="0.25">
      <c r="A439" s="70" t="s">
        <v>3527</v>
      </c>
      <c r="B439" s="70" t="s">
        <v>1206</v>
      </c>
      <c r="C439" s="70" t="s">
        <v>1920</v>
      </c>
      <c r="D439" s="70">
        <v>0.75</v>
      </c>
      <c r="E439" s="70">
        <v>0.24</v>
      </c>
      <c r="F439" s="70">
        <v>3.13</v>
      </c>
      <c r="G439" s="70">
        <v>1</v>
      </c>
      <c r="H439" s="70">
        <v>0.27</v>
      </c>
      <c r="AB439" s="70" t="s">
        <v>3250</v>
      </c>
      <c r="AC439" s="70" t="s">
        <v>3512</v>
      </c>
      <c r="AD439" s="70" t="s">
        <v>3527</v>
      </c>
      <c r="AI439" s="98"/>
      <c r="AJ439" s="98"/>
      <c r="AK439" s="98"/>
      <c r="AL439" s="98"/>
      <c r="AM439" s="98"/>
      <c r="AN439" s="98"/>
      <c r="AO439" s="98"/>
      <c r="AP439" s="98"/>
      <c r="AQ439" s="98"/>
      <c r="AS439" s="98"/>
      <c r="AT439" s="112"/>
      <c r="AU439" s="116"/>
      <c r="AV439" s="113"/>
    </row>
    <row r="440" spans="1:48" s="70" customFormat="1" x14ac:dyDescent="0.25">
      <c r="A440" s="70" t="s">
        <v>3528</v>
      </c>
      <c r="B440" s="70" t="s">
        <v>1206</v>
      </c>
      <c r="C440" s="70" t="s">
        <v>1920</v>
      </c>
      <c r="D440" s="70">
        <v>1</v>
      </c>
      <c r="E440" s="70">
        <v>0.24</v>
      </c>
      <c r="F440" s="70">
        <v>4.17</v>
      </c>
      <c r="G440" s="70">
        <v>1</v>
      </c>
      <c r="H440" s="70">
        <v>0.27</v>
      </c>
      <c r="AB440" s="70" t="s">
        <v>3250</v>
      </c>
      <c r="AC440" s="70" t="s">
        <v>3512</v>
      </c>
      <c r="AD440" s="70" t="s">
        <v>3528</v>
      </c>
      <c r="AI440" s="98"/>
      <c r="AJ440" s="98"/>
      <c r="AK440" s="98"/>
      <c r="AL440" s="98"/>
      <c r="AM440" s="98"/>
      <c r="AN440" s="98"/>
      <c r="AO440" s="98"/>
      <c r="AP440" s="98"/>
      <c r="AQ440" s="98"/>
      <c r="AS440" s="98"/>
      <c r="AT440" s="112"/>
      <c r="AU440" s="116"/>
      <c r="AV440" s="113"/>
    </row>
    <row r="441" spans="1:48" s="70" customFormat="1" x14ac:dyDescent="0.25">
      <c r="A441" s="70" t="s">
        <v>3529</v>
      </c>
      <c r="B441" s="70" t="s">
        <v>1206</v>
      </c>
      <c r="C441" s="70" t="s">
        <v>1920</v>
      </c>
      <c r="D441" s="70">
        <v>1.25</v>
      </c>
      <c r="E441" s="70">
        <v>0.24</v>
      </c>
      <c r="F441" s="70">
        <v>5.21</v>
      </c>
      <c r="G441" s="70">
        <v>1</v>
      </c>
      <c r="H441" s="70">
        <v>0.27</v>
      </c>
      <c r="AB441" s="70" t="s">
        <v>3250</v>
      </c>
      <c r="AC441" s="70" t="s">
        <v>3512</v>
      </c>
      <c r="AD441" s="70" t="s">
        <v>3529</v>
      </c>
      <c r="AI441" s="98"/>
      <c r="AJ441" s="98"/>
      <c r="AK441" s="98"/>
      <c r="AL441" s="98"/>
      <c r="AM441" s="98"/>
      <c r="AN441" s="98"/>
      <c r="AO441" s="98"/>
      <c r="AP441" s="98"/>
      <c r="AQ441" s="98"/>
      <c r="AS441" s="98"/>
      <c r="AT441" s="112"/>
      <c r="AU441" s="116"/>
      <c r="AV441" s="113"/>
    </row>
    <row r="442" spans="1:48" s="70" customFormat="1" x14ac:dyDescent="0.25">
      <c r="A442" s="70" t="s">
        <v>3530</v>
      </c>
      <c r="B442" s="70" t="s">
        <v>1206</v>
      </c>
      <c r="C442" s="70" t="s">
        <v>1920</v>
      </c>
      <c r="D442" s="70">
        <v>1.5</v>
      </c>
      <c r="E442" s="70">
        <v>0.24</v>
      </c>
      <c r="F442" s="70">
        <v>6.25</v>
      </c>
      <c r="G442" s="70">
        <v>1</v>
      </c>
      <c r="H442" s="70">
        <v>0.27</v>
      </c>
      <c r="AB442" s="70" t="s">
        <v>3250</v>
      </c>
      <c r="AC442" s="70" t="s">
        <v>3512</v>
      </c>
      <c r="AD442" s="70" t="s">
        <v>3530</v>
      </c>
      <c r="AI442" s="98"/>
      <c r="AJ442" s="98"/>
      <c r="AK442" s="98"/>
      <c r="AL442" s="98"/>
      <c r="AM442" s="98"/>
      <c r="AN442" s="98"/>
      <c r="AO442" s="98"/>
      <c r="AP442" s="98"/>
      <c r="AQ442" s="98"/>
      <c r="AS442" s="98"/>
      <c r="AT442" s="112"/>
      <c r="AU442" s="116"/>
      <c r="AV442" s="113"/>
    </row>
    <row r="443" spans="1:48" s="70" customFormat="1" x14ac:dyDescent="0.25">
      <c r="A443" s="70" t="s">
        <v>3531</v>
      </c>
      <c r="B443" s="70" t="s">
        <v>1206</v>
      </c>
      <c r="C443" s="70" t="s">
        <v>1920</v>
      </c>
      <c r="D443" s="70">
        <v>1.75</v>
      </c>
      <c r="E443" s="70">
        <v>0.24</v>
      </c>
      <c r="F443" s="70">
        <v>7.29</v>
      </c>
      <c r="G443" s="70">
        <v>1</v>
      </c>
      <c r="H443" s="70">
        <v>0.27</v>
      </c>
      <c r="AB443" s="70" t="s">
        <v>3250</v>
      </c>
      <c r="AC443" s="70" t="s">
        <v>3512</v>
      </c>
      <c r="AD443" s="70" t="s">
        <v>3531</v>
      </c>
      <c r="AI443" s="98"/>
      <c r="AJ443" s="98"/>
      <c r="AK443" s="98"/>
      <c r="AL443" s="98"/>
      <c r="AM443" s="98"/>
      <c r="AN443" s="98"/>
      <c r="AO443" s="98"/>
      <c r="AP443" s="98"/>
      <c r="AQ443" s="98"/>
      <c r="AS443" s="98"/>
      <c r="AT443" s="112"/>
      <c r="AU443" s="116"/>
      <c r="AV443" s="113"/>
    </row>
    <row r="444" spans="1:48" s="70" customFormat="1" x14ac:dyDescent="0.25">
      <c r="A444" s="70" t="s">
        <v>3532</v>
      </c>
      <c r="B444" s="70" t="s">
        <v>1206</v>
      </c>
      <c r="C444" s="70" t="s">
        <v>1920</v>
      </c>
      <c r="D444" s="70">
        <v>1.92</v>
      </c>
      <c r="E444" s="70">
        <v>0.24</v>
      </c>
      <c r="F444" s="70">
        <v>8</v>
      </c>
      <c r="G444" s="70">
        <v>1</v>
      </c>
      <c r="H444" s="70">
        <v>0.27</v>
      </c>
      <c r="AB444" s="70" t="s">
        <v>3250</v>
      </c>
      <c r="AC444" s="70" t="s">
        <v>3512</v>
      </c>
      <c r="AD444" s="70" t="s">
        <v>3532</v>
      </c>
      <c r="AI444" s="98"/>
      <c r="AJ444" s="98"/>
      <c r="AK444" s="98"/>
      <c r="AL444" s="98"/>
      <c r="AM444" s="98"/>
      <c r="AN444" s="98"/>
      <c r="AO444" s="98"/>
      <c r="AP444" s="98"/>
      <c r="AQ444" s="98"/>
      <c r="AS444" s="98"/>
      <c r="AT444" s="112"/>
      <c r="AU444" s="116"/>
      <c r="AV444" s="113"/>
    </row>
    <row r="445" spans="1:48" s="70" customFormat="1" x14ac:dyDescent="0.25">
      <c r="A445" s="70" t="s">
        <v>3533</v>
      </c>
      <c r="B445" s="70" t="s">
        <v>1206</v>
      </c>
      <c r="C445" s="70" t="s">
        <v>1920</v>
      </c>
      <c r="D445" s="70">
        <v>1.94</v>
      </c>
      <c r="E445" s="70">
        <v>0.24</v>
      </c>
      <c r="F445" s="70">
        <v>8.07</v>
      </c>
      <c r="G445" s="70">
        <v>1</v>
      </c>
      <c r="H445" s="70">
        <v>0.27</v>
      </c>
      <c r="AB445" s="70" t="s">
        <v>3250</v>
      </c>
      <c r="AC445" s="70" t="s">
        <v>3512</v>
      </c>
      <c r="AD445" s="70" t="s">
        <v>3533</v>
      </c>
      <c r="AI445" s="98"/>
      <c r="AJ445" s="98"/>
      <c r="AK445" s="98"/>
      <c r="AL445" s="98"/>
      <c r="AM445" s="98"/>
      <c r="AN445" s="98"/>
      <c r="AO445" s="98"/>
      <c r="AP445" s="98"/>
      <c r="AQ445" s="98"/>
      <c r="AS445" s="98"/>
      <c r="AT445" s="112"/>
      <c r="AU445" s="116"/>
      <c r="AV445" s="113"/>
    </row>
    <row r="446" spans="1:48" s="70" customFormat="1" x14ac:dyDescent="0.25">
      <c r="A446" s="70" t="s">
        <v>3534</v>
      </c>
      <c r="B446" s="70" t="s">
        <v>1206</v>
      </c>
      <c r="C446" s="70" t="s">
        <v>1920</v>
      </c>
      <c r="D446" s="70">
        <v>2</v>
      </c>
      <c r="E446" s="70">
        <v>0.24</v>
      </c>
      <c r="F446" s="70">
        <v>8.33</v>
      </c>
      <c r="G446" s="70">
        <v>1</v>
      </c>
      <c r="H446" s="70">
        <v>0.27</v>
      </c>
      <c r="AB446" s="70" t="s">
        <v>3250</v>
      </c>
      <c r="AC446" s="70" t="s">
        <v>3512</v>
      </c>
      <c r="AD446" s="70" t="s">
        <v>3534</v>
      </c>
      <c r="AI446" s="98"/>
      <c r="AJ446" s="98"/>
      <c r="AK446" s="98"/>
      <c r="AL446" s="98"/>
      <c r="AM446" s="98"/>
      <c r="AN446" s="98"/>
      <c r="AO446" s="98"/>
      <c r="AP446" s="98"/>
      <c r="AQ446" s="98"/>
      <c r="AS446" s="98"/>
      <c r="AT446" s="112"/>
      <c r="AU446" s="116"/>
      <c r="AV446" s="113"/>
    </row>
    <row r="447" spans="1:48" s="70" customFormat="1" x14ac:dyDescent="0.25">
      <c r="A447" s="70" t="s">
        <v>3535</v>
      </c>
      <c r="B447" s="70" t="s">
        <v>1206</v>
      </c>
      <c r="C447" s="70" t="s">
        <v>1920</v>
      </c>
      <c r="D447" s="70">
        <v>2.4</v>
      </c>
      <c r="E447" s="70">
        <v>0.24</v>
      </c>
      <c r="F447" s="70">
        <v>10</v>
      </c>
      <c r="G447" s="70">
        <v>1</v>
      </c>
      <c r="H447" s="70">
        <v>0.27</v>
      </c>
      <c r="AB447" s="70" t="s">
        <v>3250</v>
      </c>
      <c r="AC447" s="70" t="s">
        <v>3512</v>
      </c>
      <c r="AD447" s="70" t="s">
        <v>3535</v>
      </c>
      <c r="AI447" s="98"/>
      <c r="AJ447" s="98"/>
      <c r="AK447" s="98"/>
      <c r="AL447" s="98"/>
      <c r="AM447" s="98"/>
      <c r="AN447" s="98"/>
      <c r="AO447" s="98"/>
      <c r="AP447" s="98"/>
      <c r="AQ447" s="98"/>
      <c r="AS447" s="98"/>
      <c r="AT447" s="112"/>
      <c r="AU447" s="116"/>
      <c r="AV447" s="113"/>
    </row>
    <row r="448" spans="1:48" s="70" customFormat="1" x14ac:dyDescent="0.25">
      <c r="A448" s="70" t="s">
        <v>3536</v>
      </c>
      <c r="B448" s="70" t="s">
        <v>1206</v>
      </c>
      <c r="C448" s="70" t="s">
        <v>1920</v>
      </c>
      <c r="D448" s="70">
        <v>2.4300000000000002</v>
      </c>
      <c r="E448" s="70">
        <v>0.24</v>
      </c>
      <c r="F448" s="70">
        <v>10.130000000000001</v>
      </c>
      <c r="G448" s="70">
        <v>1</v>
      </c>
      <c r="H448" s="70">
        <v>0.27</v>
      </c>
      <c r="AB448" s="70" t="s">
        <v>3250</v>
      </c>
      <c r="AC448" s="70" t="s">
        <v>3512</v>
      </c>
      <c r="AD448" s="70" t="s">
        <v>3536</v>
      </c>
      <c r="AI448" s="98"/>
      <c r="AJ448" s="98"/>
      <c r="AK448" s="98"/>
      <c r="AL448" s="98"/>
      <c r="AM448" s="98"/>
      <c r="AN448" s="98"/>
      <c r="AO448" s="98"/>
      <c r="AP448" s="98"/>
      <c r="AQ448" s="98"/>
      <c r="AS448" s="98"/>
      <c r="AT448" s="112"/>
      <c r="AU448" s="116"/>
      <c r="AV448" s="113"/>
    </row>
    <row r="449" spans="1:48" s="70" customFormat="1" x14ac:dyDescent="0.25">
      <c r="A449" s="70" t="s">
        <v>3537</v>
      </c>
      <c r="B449" s="70" t="s">
        <v>1206</v>
      </c>
      <c r="C449" s="70" t="s">
        <v>1920</v>
      </c>
      <c r="D449" s="70">
        <v>3.01</v>
      </c>
      <c r="E449" s="70">
        <v>0.24</v>
      </c>
      <c r="F449" s="70">
        <v>12.54</v>
      </c>
      <c r="G449" s="70">
        <v>1</v>
      </c>
      <c r="H449" s="70">
        <v>0.27</v>
      </c>
      <c r="AB449" s="70" t="s">
        <v>3250</v>
      </c>
      <c r="AC449" s="70" t="s">
        <v>3512</v>
      </c>
      <c r="AD449" s="70" t="s">
        <v>3537</v>
      </c>
      <c r="AI449" s="98"/>
      <c r="AJ449" s="98"/>
      <c r="AK449" s="98"/>
      <c r="AL449" s="98"/>
      <c r="AM449" s="98"/>
      <c r="AN449" s="98"/>
      <c r="AO449" s="98"/>
      <c r="AP449" s="98"/>
      <c r="AQ449" s="98"/>
      <c r="AS449" s="98"/>
      <c r="AT449" s="112"/>
      <c r="AU449" s="116"/>
      <c r="AV449" s="113"/>
    </row>
    <row r="450" spans="1:48" s="70" customFormat="1" x14ac:dyDescent="0.25">
      <c r="A450" s="70" t="s">
        <v>3538</v>
      </c>
      <c r="B450" s="70" t="s">
        <v>1206</v>
      </c>
      <c r="C450" s="70" t="s">
        <v>1920</v>
      </c>
      <c r="D450" s="70">
        <v>3.35</v>
      </c>
      <c r="E450" s="70">
        <v>0.24</v>
      </c>
      <c r="F450" s="70">
        <v>13.96</v>
      </c>
      <c r="G450" s="70">
        <v>1</v>
      </c>
      <c r="H450" s="70">
        <v>0.27</v>
      </c>
      <c r="AB450" s="70" t="s">
        <v>3250</v>
      </c>
      <c r="AC450" s="70" t="s">
        <v>3512</v>
      </c>
      <c r="AD450" s="70" t="s">
        <v>3538</v>
      </c>
      <c r="AI450" s="98"/>
      <c r="AJ450" s="98"/>
      <c r="AK450" s="98"/>
      <c r="AL450" s="98"/>
      <c r="AM450" s="98"/>
      <c r="AN450" s="98"/>
      <c r="AO450" s="98"/>
      <c r="AP450" s="98"/>
      <c r="AQ450" s="98"/>
      <c r="AS450" s="98"/>
      <c r="AT450" s="112"/>
      <c r="AU450" s="116"/>
      <c r="AV450" s="113"/>
    </row>
    <row r="451" spans="1:48" s="70" customFormat="1" x14ac:dyDescent="0.25">
      <c r="A451" s="70" t="s">
        <v>3539</v>
      </c>
      <c r="B451" s="70" t="s">
        <v>1206</v>
      </c>
      <c r="C451" s="70" t="s">
        <v>1920</v>
      </c>
      <c r="D451" s="70">
        <v>3.39</v>
      </c>
      <c r="E451" s="70">
        <v>0.24</v>
      </c>
      <c r="F451" s="70">
        <v>14.13</v>
      </c>
      <c r="G451" s="70">
        <v>1</v>
      </c>
      <c r="H451" s="70">
        <v>0.27</v>
      </c>
      <c r="AB451" s="70" t="s">
        <v>3250</v>
      </c>
      <c r="AC451" s="70" t="s">
        <v>3512</v>
      </c>
      <c r="AD451" s="70" t="s">
        <v>3539</v>
      </c>
      <c r="AI451" s="98"/>
      <c r="AJ451" s="98"/>
      <c r="AK451" s="98"/>
      <c r="AL451" s="98"/>
      <c r="AM451" s="98"/>
      <c r="AN451" s="98"/>
      <c r="AO451" s="98"/>
      <c r="AP451" s="98"/>
      <c r="AQ451" s="98"/>
      <c r="AS451" s="98"/>
      <c r="AT451" s="112"/>
      <c r="AU451" s="116"/>
      <c r="AV451" s="113"/>
    </row>
    <row r="452" spans="1:48" s="70" customFormat="1" x14ac:dyDescent="0.25">
      <c r="A452" s="70" t="s">
        <v>3540</v>
      </c>
      <c r="B452" s="70" t="s">
        <v>1206</v>
      </c>
      <c r="C452" s="70" t="s">
        <v>1920</v>
      </c>
      <c r="D452" s="70">
        <v>3.5</v>
      </c>
      <c r="E452" s="70">
        <v>0.24</v>
      </c>
      <c r="F452" s="70">
        <v>14.58</v>
      </c>
      <c r="G452" s="70">
        <v>1</v>
      </c>
      <c r="H452" s="70">
        <v>0.27</v>
      </c>
      <c r="AB452" s="70" t="s">
        <v>3250</v>
      </c>
      <c r="AC452" s="70" t="s">
        <v>3512</v>
      </c>
      <c r="AD452" s="70" t="s">
        <v>3540</v>
      </c>
      <c r="AI452" s="98"/>
      <c r="AJ452" s="98"/>
      <c r="AK452" s="98"/>
      <c r="AL452" s="98"/>
      <c r="AM452" s="98"/>
      <c r="AN452" s="98"/>
      <c r="AO452" s="98"/>
      <c r="AP452" s="98"/>
      <c r="AQ452" s="98"/>
      <c r="AS452" s="98"/>
      <c r="AT452" s="112"/>
      <c r="AU452" s="116"/>
      <c r="AV452" s="113"/>
    </row>
    <row r="453" spans="1:48" s="70" customFormat="1" x14ac:dyDescent="0.25">
      <c r="A453" s="70" t="s">
        <v>3541</v>
      </c>
      <c r="B453" s="70" t="s">
        <v>1206</v>
      </c>
      <c r="C453" s="70" t="s">
        <v>1920</v>
      </c>
      <c r="D453" s="70">
        <v>4.05</v>
      </c>
      <c r="E453" s="70">
        <v>0.24</v>
      </c>
      <c r="F453" s="70">
        <v>16.88</v>
      </c>
      <c r="G453" s="70">
        <v>1</v>
      </c>
      <c r="H453" s="70">
        <v>0.27</v>
      </c>
      <c r="AB453" s="70" t="s">
        <v>3250</v>
      </c>
      <c r="AC453" s="70" t="s">
        <v>3512</v>
      </c>
      <c r="AD453" s="70" t="s">
        <v>3541</v>
      </c>
      <c r="AI453" s="98"/>
      <c r="AJ453" s="98"/>
      <c r="AK453" s="98"/>
      <c r="AL453" s="98"/>
      <c r="AM453" s="98"/>
      <c r="AN453" s="98"/>
      <c r="AO453" s="98"/>
      <c r="AP453" s="98"/>
      <c r="AQ453" s="98"/>
      <c r="AS453" s="98"/>
      <c r="AT453" s="112"/>
      <c r="AU453" s="116"/>
      <c r="AV453" s="113"/>
    </row>
    <row r="454" spans="1:48" s="70" customFormat="1" x14ac:dyDescent="0.25">
      <c r="A454" s="70" t="s">
        <v>3542</v>
      </c>
      <c r="B454" s="70" t="s">
        <v>1206</v>
      </c>
      <c r="C454" s="70" t="s">
        <v>1920</v>
      </c>
      <c r="D454" s="70">
        <v>4.71</v>
      </c>
      <c r="E454" s="70">
        <v>0.24</v>
      </c>
      <c r="F454" s="70">
        <v>19.63</v>
      </c>
      <c r="G454" s="70">
        <v>1</v>
      </c>
      <c r="H454" s="70">
        <v>0.27</v>
      </c>
      <c r="AB454" s="70" t="s">
        <v>3250</v>
      </c>
      <c r="AC454" s="70" t="s">
        <v>3512</v>
      </c>
      <c r="AD454" s="70" t="s">
        <v>3542</v>
      </c>
      <c r="AI454" s="98"/>
      <c r="AJ454" s="98"/>
      <c r="AK454" s="98"/>
      <c r="AL454" s="98"/>
      <c r="AM454" s="98"/>
      <c r="AN454" s="98"/>
      <c r="AO454" s="98"/>
      <c r="AP454" s="98"/>
      <c r="AQ454" s="98"/>
      <c r="AS454" s="98"/>
      <c r="AT454" s="112"/>
      <c r="AU454" s="116"/>
      <c r="AV454" s="113"/>
    </row>
    <row r="455" spans="1:48" s="70" customFormat="1" x14ac:dyDescent="0.25">
      <c r="A455" s="70" t="s">
        <v>3543</v>
      </c>
      <c r="B455" s="70" t="s">
        <v>1206</v>
      </c>
      <c r="C455" s="70" t="s">
        <v>1920</v>
      </c>
      <c r="D455" s="70">
        <v>5.2</v>
      </c>
      <c r="E455" s="70">
        <v>0.24</v>
      </c>
      <c r="F455" s="70">
        <v>21.67</v>
      </c>
      <c r="G455" s="70">
        <v>1</v>
      </c>
      <c r="H455" s="70">
        <v>0.27</v>
      </c>
      <c r="AB455" s="70" t="s">
        <v>3250</v>
      </c>
      <c r="AC455" s="70" t="s">
        <v>3512</v>
      </c>
      <c r="AD455" s="70" t="s">
        <v>3543</v>
      </c>
      <c r="AI455" s="98"/>
      <c r="AJ455" s="98"/>
      <c r="AK455" s="98"/>
      <c r="AL455" s="98"/>
      <c r="AM455" s="98"/>
      <c r="AN455" s="98"/>
      <c r="AO455" s="98"/>
      <c r="AP455" s="98"/>
      <c r="AQ455" s="98"/>
      <c r="AS455" s="98"/>
      <c r="AT455" s="112"/>
      <c r="AU455" s="116"/>
      <c r="AV455" s="113"/>
    </row>
    <row r="456" spans="1:48" s="70" customFormat="1" x14ac:dyDescent="0.25">
      <c r="A456" s="70" t="s">
        <v>3544</v>
      </c>
      <c r="B456" s="70" t="s">
        <v>1206</v>
      </c>
      <c r="C456" s="70" t="s">
        <v>1920</v>
      </c>
      <c r="D456" s="70">
        <v>5.96</v>
      </c>
      <c r="E456" s="70">
        <v>0.24</v>
      </c>
      <c r="F456" s="70">
        <v>24.83</v>
      </c>
      <c r="G456" s="70">
        <v>1</v>
      </c>
      <c r="H456" s="70">
        <v>0.27</v>
      </c>
      <c r="AB456" s="70" t="s">
        <v>3250</v>
      </c>
      <c r="AC456" s="70" t="s">
        <v>3512</v>
      </c>
      <c r="AD456" s="70" t="s">
        <v>3544</v>
      </c>
      <c r="AI456" s="98"/>
      <c r="AJ456" s="98"/>
      <c r="AK456" s="98"/>
      <c r="AL456" s="98"/>
      <c r="AM456" s="98"/>
      <c r="AN456" s="98"/>
      <c r="AO456" s="98"/>
      <c r="AP456" s="98"/>
      <c r="AQ456" s="98"/>
      <c r="AS456" s="98"/>
      <c r="AT456" s="112"/>
      <c r="AU456" s="116"/>
      <c r="AV456" s="113"/>
    </row>
    <row r="457" spans="1:48" s="70" customFormat="1" x14ac:dyDescent="0.25">
      <c r="A457" s="70" t="s">
        <v>3545</v>
      </c>
      <c r="B457" s="70" t="s">
        <v>1206</v>
      </c>
      <c r="C457" s="70" t="s">
        <v>1920</v>
      </c>
      <c r="D457" s="70">
        <v>6.11</v>
      </c>
      <c r="E457" s="70">
        <v>0.24</v>
      </c>
      <c r="F457" s="70">
        <v>25.46</v>
      </c>
      <c r="G457" s="70">
        <v>1</v>
      </c>
      <c r="H457" s="70">
        <v>0.27</v>
      </c>
      <c r="AB457" s="70" t="s">
        <v>3250</v>
      </c>
      <c r="AC457" s="70" t="s">
        <v>3512</v>
      </c>
      <c r="AD457" s="70" t="s">
        <v>3545</v>
      </c>
      <c r="AI457" s="98"/>
      <c r="AJ457" s="98"/>
      <c r="AK457" s="98"/>
      <c r="AL457" s="98"/>
      <c r="AM457" s="98"/>
      <c r="AN457" s="98"/>
      <c r="AO457" s="98"/>
      <c r="AP457" s="98"/>
      <c r="AQ457" s="98"/>
      <c r="AS457" s="98"/>
      <c r="AT457" s="112"/>
      <c r="AU457" s="116"/>
      <c r="AV457" s="113"/>
    </row>
    <row r="458" spans="1:48" s="70" customFormat="1" x14ac:dyDescent="0.25">
      <c r="A458" s="70" t="s">
        <v>3546</v>
      </c>
      <c r="B458" s="70" t="s">
        <v>1206</v>
      </c>
      <c r="C458" s="70" t="s">
        <v>1920</v>
      </c>
      <c r="D458" s="70">
        <v>6.87</v>
      </c>
      <c r="E458" s="70">
        <v>0.24</v>
      </c>
      <c r="F458" s="70">
        <v>28.63</v>
      </c>
      <c r="G458" s="70">
        <v>1</v>
      </c>
      <c r="H458" s="70">
        <v>0.27</v>
      </c>
      <c r="AB458" s="70" t="s">
        <v>3250</v>
      </c>
      <c r="AC458" s="70" t="s">
        <v>3512</v>
      </c>
      <c r="AD458" s="70" t="s">
        <v>3546</v>
      </c>
      <c r="AI458" s="98"/>
      <c r="AJ458" s="98"/>
      <c r="AK458" s="98"/>
      <c r="AL458" s="98"/>
      <c r="AM458" s="98"/>
      <c r="AN458" s="98"/>
      <c r="AO458" s="98"/>
      <c r="AP458" s="98"/>
      <c r="AQ458" s="98"/>
      <c r="AS458" s="98"/>
      <c r="AT458" s="112"/>
      <c r="AU458" s="116"/>
      <c r="AV458" s="113"/>
    </row>
    <row r="459" spans="1:48" s="70" customFormat="1" x14ac:dyDescent="0.25">
      <c r="A459" s="70" t="s">
        <v>3547</v>
      </c>
      <c r="B459" s="70" t="s">
        <v>1206</v>
      </c>
      <c r="C459" s="70" t="s">
        <v>1920</v>
      </c>
      <c r="D459" s="70">
        <v>8.3800000000000008</v>
      </c>
      <c r="E459" s="70">
        <v>0.24</v>
      </c>
      <c r="F459" s="70">
        <v>34.92</v>
      </c>
      <c r="G459" s="70">
        <v>1</v>
      </c>
      <c r="H459" s="70">
        <v>0.27</v>
      </c>
      <c r="AB459" s="70" t="s">
        <v>3250</v>
      </c>
      <c r="AC459" s="70" t="s">
        <v>3512</v>
      </c>
      <c r="AD459" s="70" t="s">
        <v>3547</v>
      </c>
      <c r="AI459" s="98"/>
      <c r="AJ459" s="98"/>
      <c r="AK459" s="98"/>
      <c r="AL459" s="98"/>
      <c r="AM459" s="98"/>
      <c r="AN459" s="98"/>
      <c r="AO459" s="98"/>
      <c r="AP459" s="98"/>
      <c r="AQ459" s="98"/>
      <c r="AS459" s="98"/>
      <c r="AT459" s="112"/>
      <c r="AU459" s="116"/>
      <c r="AV459" s="113"/>
    </row>
    <row r="460" spans="1:48" s="70" customFormat="1" x14ac:dyDescent="0.25">
      <c r="A460" s="70" t="s">
        <v>3548</v>
      </c>
      <c r="B460" s="70" t="s">
        <v>1206</v>
      </c>
      <c r="C460" s="70" t="s">
        <v>1920</v>
      </c>
      <c r="D460" s="70">
        <v>0.5</v>
      </c>
      <c r="E460" s="70">
        <v>0.15959999999999999</v>
      </c>
      <c r="F460" s="70">
        <v>3.13</v>
      </c>
      <c r="G460" s="70">
        <v>1</v>
      </c>
      <c r="H460" s="70">
        <v>0.27</v>
      </c>
      <c r="AB460" s="70" t="s">
        <v>3250</v>
      </c>
      <c r="AC460" s="70" t="s">
        <v>3512</v>
      </c>
      <c r="AD460" s="70" t="s">
        <v>3548</v>
      </c>
      <c r="AI460" s="98"/>
      <c r="AJ460" s="98"/>
      <c r="AK460" s="98"/>
      <c r="AL460" s="98"/>
      <c r="AM460" s="98"/>
      <c r="AN460" s="98"/>
      <c r="AO460" s="98"/>
      <c r="AP460" s="98"/>
      <c r="AQ460" s="98"/>
      <c r="AS460" s="98"/>
      <c r="AT460" s="112"/>
      <c r="AU460" s="116"/>
      <c r="AV460" s="113"/>
    </row>
    <row r="461" spans="1:48" s="70" customFormat="1" x14ac:dyDescent="0.25">
      <c r="A461" s="70" t="s">
        <v>3549</v>
      </c>
      <c r="B461" s="70" t="s">
        <v>1206</v>
      </c>
      <c r="C461" s="70" t="s">
        <v>1920</v>
      </c>
      <c r="D461" s="70">
        <v>0.75</v>
      </c>
      <c r="E461" s="70">
        <v>0.15959999999999999</v>
      </c>
      <c r="F461" s="70">
        <v>4.7</v>
      </c>
      <c r="G461" s="70">
        <v>1</v>
      </c>
      <c r="H461" s="70">
        <v>0.27</v>
      </c>
      <c r="AB461" s="70" t="s">
        <v>3250</v>
      </c>
      <c r="AC461" s="70" t="s">
        <v>3512</v>
      </c>
      <c r="AD461" s="70" t="s">
        <v>3549</v>
      </c>
      <c r="AI461" s="98"/>
      <c r="AJ461" s="98"/>
      <c r="AK461" s="98"/>
      <c r="AL461" s="98"/>
      <c r="AM461" s="98"/>
      <c r="AN461" s="98"/>
      <c r="AO461" s="98"/>
      <c r="AP461" s="98"/>
      <c r="AQ461" s="98"/>
      <c r="AS461" s="98"/>
      <c r="AT461" s="112"/>
      <c r="AU461" s="116"/>
      <c r="AV461" s="113"/>
    </row>
    <row r="462" spans="1:48" s="70" customFormat="1" x14ac:dyDescent="0.25">
      <c r="A462" s="70" t="s">
        <v>3550</v>
      </c>
      <c r="B462" s="70" t="s">
        <v>1206</v>
      </c>
      <c r="C462" s="70" t="s">
        <v>1920</v>
      </c>
      <c r="D462" s="70">
        <v>1</v>
      </c>
      <c r="E462" s="70">
        <v>0.15959999999999999</v>
      </c>
      <c r="F462" s="70">
        <v>6.27</v>
      </c>
      <c r="G462" s="70">
        <v>1</v>
      </c>
      <c r="H462" s="70">
        <v>0.27</v>
      </c>
      <c r="AB462" s="70" t="s">
        <v>3250</v>
      </c>
      <c r="AC462" s="70" t="s">
        <v>3512</v>
      </c>
      <c r="AD462" s="70" t="s">
        <v>3550</v>
      </c>
      <c r="AI462" s="98"/>
      <c r="AJ462" s="98"/>
      <c r="AK462" s="98"/>
      <c r="AL462" s="98"/>
      <c r="AM462" s="98"/>
      <c r="AN462" s="98"/>
      <c r="AO462" s="98"/>
      <c r="AP462" s="98"/>
      <c r="AQ462" s="98"/>
      <c r="AS462" s="98"/>
      <c r="AT462" s="112"/>
      <c r="AU462" s="116"/>
      <c r="AV462" s="113"/>
    </row>
    <row r="463" spans="1:48" s="70" customFormat="1" x14ac:dyDescent="0.25">
      <c r="A463" s="70" t="s">
        <v>3551</v>
      </c>
      <c r="B463" s="70" t="s">
        <v>1206</v>
      </c>
      <c r="C463" s="70" t="s">
        <v>1920</v>
      </c>
      <c r="D463" s="70">
        <v>1.25</v>
      </c>
      <c r="E463" s="70">
        <v>0.15959999999999999</v>
      </c>
      <c r="F463" s="70">
        <v>7.83</v>
      </c>
      <c r="G463" s="70">
        <v>1</v>
      </c>
      <c r="H463" s="70">
        <v>0.27</v>
      </c>
      <c r="AB463" s="70" t="s">
        <v>3250</v>
      </c>
      <c r="AC463" s="70" t="s">
        <v>3512</v>
      </c>
      <c r="AD463" s="70" t="s">
        <v>3551</v>
      </c>
      <c r="AI463" s="98"/>
      <c r="AJ463" s="98"/>
      <c r="AK463" s="98"/>
      <c r="AL463" s="98"/>
      <c r="AM463" s="98"/>
      <c r="AN463" s="98"/>
      <c r="AO463" s="98"/>
      <c r="AP463" s="98"/>
      <c r="AQ463" s="98"/>
      <c r="AS463" s="98"/>
      <c r="AT463" s="112"/>
      <c r="AU463" s="116"/>
      <c r="AV463" s="113"/>
    </row>
    <row r="464" spans="1:48" s="70" customFormat="1" x14ac:dyDescent="0.25">
      <c r="A464" s="70" t="s">
        <v>3552</v>
      </c>
      <c r="B464" s="70" t="s">
        <v>1206</v>
      </c>
      <c r="C464" s="70" t="s">
        <v>1920</v>
      </c>
      <c r="D464" s="70">
        <v>2</v>
      </c>
      <c r="E464" s="70">
        <v>0.15959999999999999</v>
      </c>
      <c r="F464" s="70">
        <v>12.53</v>
      </c>
      <c r="G464" s="70">
        <v>1</v>
      </c>
      <c r="H464" s="70">
        <v>0.27</v>
      </c>
      <c r="AB464" s="70" t="s">
        <v>3250</v>
      </c>
      <c r="AC464" s="70" t="s">
        <v>3512</v>
      </c>
      <c r="AD464" s="70" t="s">
        <v>3552</v>
      </c>
      <c r="AI464" s="98"/>
      <c r="AJ464" s="98"/>
      <c r="AK464" s="98"/>
      <c r="AL464" s="98"/>
      <c r="AM464" s="98"/>
      <c r="AN464" s="98"/>
      <c r="AO464" s="98"/>
      <c r="AP464" s="98"/>
      <c r="AQ464" s="98"/>
      <c r="AS464" s="98"/>
      <c r="AT464" s="112"/>
      <c r="AU464" s="116"/>
      <c r="AV464" s="113"/>
    </row>
    <row r="465" spans="1:48" s="70" customFormat="1" x14ac:dyDescent="0.25">
      <c r="A465" s="70" t="s">
        <v>3553</v>
      </c>
      <c r="B465" s="70" t="s">
        <v>1206</v>
      </c>
      <c r="C465" s="70" t="s">
        <v>1921</v>
      </c>
      <c r="D465" s="70">
        <v>0.75</v>
      </c>
      <c r="E465" s="70">
        <v>0.39960000000000001</v>
      </c>
      <c r="F465" s="70">
        <v>1.88</v>
      </c>
      <c r="G465" s="70">
        <v>10</v>
      </c>
      <c r="H465" s="70">
        <v>0.2</v>
      </c>
      <c r="AB465" s="70" t="s">
        <v>3250</v>
      </c>
      <c r="AC465" s="70" t="s">
        <v>3512</v>
      </c>
      <c r="AD465" s="70" t="s">
        <v>3553</v>
      </c>
      <c r="AI465" s="98"/>
      <c r="AJ465" s="98"/>
      <c r="AK465" s="98"/>
      <c r="AL465" s="98"/>
      <c r="AM465" s="98"/>
      <c r="AN465" s="98"/>
      <c r="AO465" s="98"/>
      <c r="AP465" s="98"/>
      <c r="AQ465" s="98"/>
      <c r="AS465" s="98"/>
      <c r="AT465" s="112"/>
      <c r="AU465" s="116"/>
      <c r="AV465" s="113"/>
    </row>
    <row r="466" spans="1:48" s="70" customFormat="1" x14ac:dyDescent="0.25">
      <c r="A466" s="70" t="s">
        <v>3554</v>
      </c>
      <c r="B466" s="70" t="s">
        <v>1206</v>
      </c>
      <c r="C466" s="70" t="s">
        <v>1921</v>
      </c>
      <c r="D466" s="70">
        <v>1</v>
      </c>
      <c r="E466" s="70">
        <v>0.39960000000000001</v>
      </c>
      <c r="F466" s="70">
        <v>2.5</v>
      </c>
      <c r="G466" s="70">
        <v>10</v>
      </c>
      <c r="H466" s="70">
        <v>0.2</v>
      </c>
      <c r="AB466" s="70" t="s">
        <v>3250</v>
      </c>
      <c r="AC466" s="70" t="s">
        <v>3512</v>
      </c>
      <c r="AD466" s="70" t="s">
        <v>3554</v>
      </c>
      <c r="AI466" s="98"/>
      <c r="AJ466" s="98"/>
      <c r="AK466" s="98"/>
      <c r="AL466" s="98"/>
      <c r="AM466" s="98"/>
      <c r="AN466" s="98"/>
      <c r="AO466" s="98"/>
      <c r="AP466" s="98"/>
      <c r="AQ466" s="98"/>
      <c r="AS466" s="98"/>
      <c r="AT466" s="112"/>
      <c r="AU466" s="116"/>
      <c r="AV466" s="113"/>
    </row>
    <row r="467" spans="1:48" s="70" customFormat="1" x14ac:dyDescent="0.25">
      <c r="A467" s="70" t="s">
        <v>3555</v>
      </c>
      <c r="B467" s="70" t="s">
        <v>1206</v>
      </c>
      <c r="C467" s="70" t="s">
        <v>1921</v>
      </c>
      <c r="D467" s="70">
        <v>1.5</v>
      </c>
      <c r="E467" s="70">
        <v>0.39960000000000001</v>
      </c>
      <c r="F467" s="70">
        <v>3.75</v>
      </c>
      <c r="G467" s="70">
        <v>10</v>
      </c>
      <c r="H467" s="70">
        <v>0.2</v>
      </c>
      <c r="AB467" s="70" t="s">
        <v>3250</v>
      </c>
      <c r="AC467" s="70" t="s">
        <v>3512</v>
      </c>
      <c r="AD467" s="70" t="s">
        <v>3555</v>
      </c>
      <c r="AI467" s="98"/>
      <c r="AJ467" s="98"/>
      <c r="AK467" s="98"/>
      <c r="AL467" s="98"/>
      <c r="AM467" s="98"/>
      <c r="AN467" s="98"/>
      <c r="AO467" s="98"/>
      <c r="AP467" s="98"/>
      <c r="AQ467" s="98"/>
      <c r="AS467" s="98"/>
      <c r="AT467" s="112"/>
      <c r="AU467" s="116"/>
      <c r="AV467" s="113"/>
    </row>
    <row r="468" spans="1:48" s="70" customFormat="1" x14ac:dyDescent="0.25">
      <c r="A468" s="70" t="s">
        <v>3556</v>
      </c>
      <c r="B468" s="70" t="s">
        <v>1206</v>
      </c>
      <c r="C468" s="70" t="s">
        <v>1921</v>
      </c>
      <c r="D468" s="70">
        <v>2</v>
      </c>
      <c r="E468" s="70">
        <v>0.39960000000000001</v>
      </c>
      <c r="F468" s="70">
        <v>5</v>
      </c>
      <c r="G468" s="70">
        <v>10</v>
      </c>
      <c r="H468" s="70">
        <v>0.2</v>
      </c>
      <c r="AB468" s="70" t="s">
        <v>3250</v>
      </c>
      <c r="AC468" s="70" t="s">
        <v>3512</v>
      </c>
      <c r="AD468" s="70" t="s">
        <v>3556</v>
      </c>
      <c r="AI468" s="98"/>
      <c r="AJ468" s="98"/>
      <c r="AK468" s="98"/>
      <c r="AL468" s="98"/>
      <c r="AM468" s="98"/>
      <c r="AN468" s="98"/>
      <c r="AO468" s="98"/>
      <c r="AP468" s="98"/>
      <c r="AQ468" s="98"/>
      <c r="AS468" s="98"/>
      <c r="AT468" s="112"/>
      <c r="AU468" s="116"/>
      <c r="AV468" s="113"/>
    </row>
    <row r="469" spans="1:48" s="70" customFormat="1" x14ac:dyDescent="0.25">
      <c r="A469" s="70" t="s">
        <v>3557</v>
      </c>
      <c r="B469" s="70" t="s">
        <v>1206</v>
      </c>
      <c r="C469" s="70" t="s">
        <v>1923</v>
      </c>
      <c r="D469" s="70">
        <v>8</v>
      </c>
      <c r="E469" s="70">
        <v>0.33360000000000001</v>
      </c>
      <c r="F469" s="70">
        <v>24</v>
      </c>
      <c r="G469" s="70">
        <v>1.19</v>
      </c>
      <c r="H469" s="70">
        <v>0.23</v>
      </c>
      <c r="AB469" s="70" t="s">
        <v>3250</v>
      </c>
      <c r="AC469" s="70" t="s">
        <v>3512</v>
      </c>
      <c r="AD469" s="70" t="s">
        <v>3557</v>
      </c>
      <c r="AI469" s="98"/>
      <c r="AJ469" s="98"/>
      <c r="AK469" s="98"/>
      <c r="AL469" s="98"/>
      <c r="AM469" s="98"/>
      <c r="AN469" s="98"/>
      <c r="AO469" s="98"/>
      <c r="AP469" s="98"/>
      <c r="AQ469" s="98"/>
      <c r="AS469" s="98"/>
      <c r="AT469" s="112"/>
      <c r="AU469" s="116"/>
      <c r="AV469" s="113"/>
    </row>
    <row r="470" spans="1:48" s="70" customFormat="1" x14ac:dyDescent="0.25">
      <c r="A470" s="70" t="s">
        <v>3278</v>
      </c>
      <c r="B470" s="70" t="s">
        <v>1206</v>
      </c>
      <c r="C470" s="70" t="s">
        <v>1920</v>
      </c>
      <c r="D470" s="70">
        <v>1.6000000000000001E-3</v>
      </c>
      <c r="E470" s="70">
        <v>0.15959999999999999</v>
      </c>
      <c r="F470" s="70">
        <v>0.01</v>
      </c>
      <c r="G470" s="70">
        <v>1</v>
      </c>
      <c r="H470" s="70">
        <v>0.27</v>
      </c>
      <c r="AB470" s="70" t="s">
        <v>3250</v>
      </c>
      <c r="AC470" s="70" t="s">
        <v>3512</v>
      </c>
      <c r="AD470" s="70" t="s">
        <v>3278</v>
      </c>
      <c r="AI470" s="98"/>
      <c r="AJ470" s="98"/>
      <c r="AK470" s="98"/>
      <c r="AL470" s="98"/>
      <c r="AM470" s="98"/>
      <c r="AN470" s="98"/>
      <c r="AO470" s="98"/>
      <c r="AP470" s="98"/>
      <c r="AQ470" s="98"/>
      <c r="AS470" s="98"/>
      <c r="AT470" s="112"/>
      <c r="AU470" s="116"/>
      <c r="AV470" s="113"/>
    </row>
    <row r="471" spans="1:48" s="70" customFormat="1" x14ac:dyDescent="0.25">
      <c r="A471" s="70" t="s">
        <v>3265</v>
      </c>
      <c r="B471" s="70" t="s">
        <v>1206</v>
      </c>
      <c r="C471" s="70" t="s">
        <v>1920</v>
      </c>
      <c r="D471" s="70">
        <v>3.2000000000000002E-3</v>
      </c>
      <c r="E471" s="70">
        <v>0.15959999999999999</v>
      </c>
      <c r="F471" s="70">
        <v>0.02</v>
      </c>
      <c r="G471" s="70">
        <v>1</v>
      </c>
      <c r="H471" s="70">
        <v>0.27</v>
      </c>
      <c r="AB471" s="70" t="s">
        <v>3250</v>
      </c>
      <c r="AC471" s="70" t="s">
        <v>3512</v>
      </c>
      <c r="AD471" s="70" t="s">
        <v>3265</v>
      </c>
      <c r="AI471" s="98"/>
      <c r="AJ471" s="98"/>
      <c r="AK471" s="98"/>
      <c r="AL471" s="98"/>
      <c r="AM471" s="98"/>
      <c r="AN471" s="98"/>
      <c r="AO471" s="98"/>
      <c r="AP471" s="98"/>
      <c r="AQ471" s="98"/>
      <c r="AS471" s="98"/>
      <c r="AT471" s="112"/>
      <c r="AU471" s="116"/>
      <c r="AV471" s="113"/>
    </row>
    <row r="472" spans="1:48" s="70" customFormat="1" x14ac:dyDescent="0.25">
      <c r="A472" s="70" t="s">
        <v>3280</v>
      </c>
      <c r="B472" s="70" t="s">
        <v>1206</v>
      </c>
      <c r="C472" s="70" t="s">
        <v>1920</v>
      </c>
      <c r="D472" s="70">
        <v>1.6E-2</v>
      </c>
      <c r="E472" s="70">
        <v>0.15959999999999999</v>
      </c>
      <c r="F472" s="70">
        <v>0.1</v>
      </c>
      <c r="G472" s="70">
        <v>1</v>
      </c>
      <c r="H472" s="70">
        <v>0.27</v>
      </c>
      <c r="AB472" s="70" t="s">
        <v>3250</v>
      </c>
      <c r="AC472" s="70" t="s">
        <v>3512</v>
      </c>
      <c r="AD472" s="70" t="s">
        <v>3280</v>
      </c>
      <c r="AI472" s="98"/>
      <c r="AJ472" s="98"/>
      <c r="AK472" s="98"/>
      <c r="AL472" s="98"/>
      <c r="AM472" s="98"/>
      <c r="AN472" s="98"/>
      <c r="AO472" s="98"/>
      <c r="AP472" s="98"/>
      <c r="AQ472" s="98"/>
      <c r="AS472" s="98"/>
      <c r="AT472" s="112"/>
      <c r="AU472" s="116"/>
      <c r="AV472" s="113"/>
    </row>
    <row r="473" spans="1:48" s="70" customFormat="1" x14ac:dyDescent="0.25">
      <c r="A473" s="70" t="s">
        <v>3267</v>
      </c>
      <c r="B473" s="70" t="s">
        <v>1206</v>
      </c>
      <c r="C473" s="70" t="s">
        <v>1920</v>
      </c>
      <c r="D473" s="70">
        <v>0.216</v>
      </c>
      <c r="E473" s="70">
        <v>0.15959999999999999</v>
      </c>
      <c r="F473" s="70">
        <v>1.35</v>
      </c>
      <c r="G473" s="70">
        <v>1</v>
      </c>
      <c r="H473" s="70">
        <v>0.27</v>
      </c>
      <c r="AB473" s="70" t="s">
        <v>3250</v>
      </c>
      <c r="AC473" s="70" t="s">
        <v>3512</v>
      </c>
      <c r="AD473" s="70" t="s">
        <v>3267</v>
      </c>
      <c r="AI473" s="98"/>
      <c r="AJ473" s="98"/>
      <c r="AK473" s="98"/>
      <c r="AL473" s="98"/>
      <c r="AM473" s="98"/>
      <c r="AN473" s="98"/>
      <c r="AO473" s="98"/>
      <c r="AP473" s="98"/>
      <c r="AQ473" s="98"/>
      <c r="AS473" s="98"/>
      <c r="AT473" s="112"/>
      <c r="AU473" s="116"/>
      <c r="AV473" s="113"/>
    </row>
    <row r="474" spans="1:48" s="70" customFormat="1" x14ac:dyDescent="0.25">
      <c r="A474" s="70" t="s">
        <v>3282</v>
      </c>
      <c r="B474" s="70" t="s">
        <v>1206</v>
      </c>
      <c r="C474" s="70" t="s">
        <v>1920</v>
      </c>
      <c r="D474" s="70">
        <v>0.22559999999999999</v>
      </c>
      <c r="E474" s="70">
        <v>0.15959999999999999</v>
      </c>
      <c r="F474" s="70">
        <v>1.41</v>
      </c>
      <c r="G474" s="70">
        <v>1</v>
      </c>
      <c r="H474" s="70">
        <v>0.27</v>
      </c>
      <c r="AB474" s="70" t="s">
        <v>3250</v>
      </c>
      <c r="AC474" s="70" t="s">
        <v>3512</v>
      </c>
      <c r="AD474" s="70" t="s">
        <v>3282</v>
      </c>
      <c r="AI474" s="98"/>
      <c r="AJ474" s="98"/>
      <c r="AK474" s="98"/>
      <c r="AL474" s="98"/>
      <c r="AM474" s="98"/>
      <c r="AN474" s="98"/>
      <c r="AO474" s="98"/>
      <c r="AP474" s="98"/>
      <c r="AQ474" s="98"/>
      <c r="AS474" s="98"/>
      <c r="AT474" s="112"/>
      <c r="AU474" s="116"/>
      <c r="AV474" s="113"/>
    </row>
    <row r="475" spans="1:48" s="70" customFormat="1" x14ac:dyDescent="0.25">
      <c r="A475" s="70" t="s">
        <v>3380</v>
      </c>
      <c r="B475" s="70" t="s">
        <v>1206</v>
      </c>
      <c r="C475" s="70" t="s">
        <v>1920</v>
      </c>
      <c r="D475" s="70">
        <v>0.24640000000000001</v>
      </c>
      <c r="E475" s="70">
        <v>0.15959999999999999</v>
      </c>
      <c r="F475" s="70">
        <v>1.54</v>
      </c>
      <c r="G475" s="70">
        <v>1</v>
      </c>
      <c r="H475" s="70">
        <v>0.27</v>
      </c>
      <c r="AB475" s="70" t="s">
        <v>3250</v>
      </c>
      <c r="AC475" s="70" t="s">
        <v>3512</v>
      </c>
      <c r="AD475" s="70" t="s">
        <v>3380</v>
      </c>
      <c r="AI475" s="98"/>
      <c r="AJ475" s="98"/>
      <c r="AK475" s="98"/>
      <c r="AL475" s="98"/>
      <c r="AM475" s="98"/>
      <c r="AN475" s="98"/>
      <c r="AO475" s="98"/>
      <c r="AP475" s="98"/>
      <c r="AQ475" s="98"/>
      <c r="AS475" s="98"/>
      <c r="AT475" s="112"/>
      <c r="AU475" s="116"/>
      <c r="AV475" s="113"/>
    </row>
    <row r="476" spans="1:48" s="70" customFormat="1" x14ac:dyDescent="0.25">
      <c r="A476" s="70" t="s">
        <v>3269</v>
      </c>
      <c r="B476" s="70" t="s">
        <v>1206</v>
      </c>
      <c r="C476" s="70" t="s">
        <v>1920</v>
      </c>
      <c r="D476" s="70">
        <v>0.34399999999999997</v>
      </c>
      <c r="E476" s="70">
        <v>0.15959999999999999</v>
      </c>
      <c r="F476" s="70">
        <v>2.15</v>
      </c>
      <c r="G476" s="70">
        <v>1</v>
      </c>
      <c r="H476" s="70">
        <v>0.27</v>
      </c>
      <c r="AB476" s="70" t="s">
        <v>3250</v>
      </c>
      <c r="AC476" s="70" t="s">
        <v>3512</v>
      </c>
      <c r="AD476" s="70" t="s">
        <v>3269</v>
      </c>
      <c r="AI476" s="98"/>
      <c r="AJ476" s="98"/>
      <c r="AK476" s="98"/>
      <c r="AL476" s="98"/>
      <c r="AM476" s="98"/>
      <c r="AN476" s="98"/>
      <c r="AO476" s="98"/>
      <c r="AP476" s="98"/>
      <c r="AQ476" s="98"/>
      <c r="AS476" s="98"/>
      <c r="AT476" s="112"/>
      <c r="AU476" s="116"/>
      <c r="AV476" s="113"/>
    </row>
    <row r="477" spans="1:48" s="70" customFormat="1" x14ac:dyDescent="0.25">
      <c r="A477" s="70" t="s">
        <v>3284</v>
      </c>
      <c r="B477" s="70" t="s">
        <v>1206</v>
      </c>
      <c r="C477" s="70" t="s">
        <v>1920</v>
      </c>
      <c r="D477" s="70">
        <v>0.35039999999999999</v>
      </c>
      <c r="E477" s="70">
        <v>0.15959999999999999</v>
      </c>
      <c r="F477" s="70">
        <v>2.19</v>
      </c>
      <c r="G477" s="70">
        <v>1</v>
      </c>
      <c r="H477" s="70">
        <v>0.27</v>
      </c>
      <c r="AB477" s="70" t="s">
        <v>3250</v>
      </c>
      <c r="AC477" s="70" t="s">
        <v>3512</v>
      </c>
      <c r="AD477" s="70" t="s">
        <v>3284</v>
      </c>
      <c r="AI477" s="98"/>
      <c r="AJ477" s="98"/>
      <c r="AK477" s="98"/>
      <c r="AL477" s="98"/>
      <c r="AM477" s="98"/>
      <c r="AN477" s="98"/>
      <c r="AO477" s="98"/>
      <c r="AP477" s="98"/>
      <c r="AQ477" s="98"/>
      <c r="AS477" s="98"/>
      <c r="AT477" s="112"/>
      <c r="AU477" s="116"/>
      <c r="AV477" s="113"/>
    </row>
    <row r="478" spans="1:48" s="70" customFormat="1" x14ac:dyDescent="0.25">
      <c r="A478" s="70" t="s">
        <v>3271</v>
      </c>
      <c r="B478" s="70" t="s">
        <v>1206</v>
      </c>
      <c r="C478" s="70" t="s">
        <v>1920</v>
      </c>
      <c r="D478" s="70">
        <v>0.45600000000000002</v>
      </c>
      <c r="E478" s="70">
        <v>0.15959999999999999</v>
      </c>
      <c r="F478" s="70">
        <v>2.85</v>
      </c>
      <c r="G478" s="70">
        <v>1</v>
      </c>
      <c r="H478" s="70">
        <v>0.27</v>
      </c>
      <c r="AB478" s="70" t="s">
        <v>3250</v>
      </c>
      <c r="AC478" s="70" t="s">
        <v>3512</v>
      </c>
      <c r="AD478" s="70" t="s">
        <v>3271</v>
      </c>
      <c r="AI478" s="98"/>
      <c r="AJ478" s="98"/>
      <c r="AK478" s="98"/>
      <c r="AL478" s="98"/>
      <c r="AM478" s="98"/>
      <c r="AN478" s="98"/>
      <c r="AO478" s="98"/>
      <c r="AP478" s="98"/>
      <c r="AQ478" s="98"/>
      <c r="AS478" s="98"/>
      <c r="AT478" s="112"/>
      <c r="AU478" s="116"/>
      <c r="AV478" s="113"/>
    </row>
    <row r="479" spans="1:48" s="70" customFormat="1" x14ac:dyDescent="0.25">
      <c r="A479" s="70" t="s">
        <v>3286</v>
      </c>
      <c r="B479" s="70" t="s">
        <v>1206</v>
      </c>
      <c r="C479" s="70" t="s">
        <v>1920</v>
      </c>
      <c r="D479" s="70">
        <v>0.46239999999999998</v>
      </c>
      <c r="E479" s="70">
        <v>0.15959999999999999</v>
      </c>
      <c r="F479" s="70">
        <v>2.89</v>
      </c>
      <c r="G479" s="70">
        <v>1</v>
      </c>
      <c r="H479" s="70">
        <v>0.27</v>
      </c>
      <c r="AB479" s="70" t="s">
        <v>3250</v>
      </c>
      <c r="AC479" s="70" t="s">
        <v>3512</v>
      </c>
      <c r="AD479" s="70" t="s">
        <v>3286</v>
      </c>
      <c r="AI479" s="98"/>
      <c r="AJ479" s="98"/>
      <c r="AK479" s="98"/>
      <c r="AL479" s="98"/>
      <c r="AM479" s="98"/>
      <c r="AN479" s="98"/>
      <c r="AO479" s="98"/>
      <c r="AP479" s="98"/>
      <c r="AQ479" s="98"/>
      <c r="AS479" s="98"/>
      <c r="AT479" s="112"/>
      <c r="AU479" s="116"/>
      <c r="AV479" s="113"/>
    </row>
    <row r="480" spans="1:48" s="70" customFormat="1" x14ac:dyDescent="0.25">
      <c r="A480" s="70" t="s">
        <v>3273</v>
      </c>
      <c r="B480" s="70" t="s">
        <v>1206</v>
      </c>
      <c r="C480" s="70" t="s">
        <v>1920</v>
      </c>
      <c r="D480" s="70">
        <v>0.58079999999999998</v>
      </c>
      <c r="E480" s="70">
        <v>0.15959999999999999</v>
      </c>
      <c r="F480" s="70">
        <v>3.63</v>
      </c>
      <c r="G480" s="70">
        <v>1</v>
      </c>
      <c r="H480" s="70">
        <v>0.27</v>
      </c>
      <c r="AB480" s="70" t="s">
        <v>3250</v>
      </c>
      <c r="AC480" s="70" t="s">
        <v>3512</v>
      </c>
      <c r="AD480" s="70" t="s">
        <v>3273</v>
      </c>
      <c r="AI480" s="98"/>
      <c r="AJ480" s="98"/>
      <c r="AK480" s="98"/>
      <c r="AL480" s="98"/>
      <c r="AM480" s="98"/>
      <c r="AN480" s="98"/>
      <c r="AO480" s="98"/>
      <c r="AP480" s="98"/>
      <c r="AQ480" s="98"/>
      <c r="AS480" s="98"/>
      <c r="AT480" s="112"/>
      <c r="AU480" s="116"/>
      <c r="AV480" s="113"/>
    </row>
    <row r="481" spans="1:48" s="70" customFormat="1" x14ac:dyDescent="0.25">
      <c r="A481" s="70" t="s">
        <v>3288</v>
      </c>
      <c r="B481" s="70" t="s">
        <v>1206</v>
      </c>
      <c r="C481" s="70" t="s">
        <v>1920</v>
      </c>
      <c r="D481" s="70">
        <v>0.59199999999999997</v>
      </c>
      <c r="E481" s="70">
        <v>0.15959999999999999</v>
      </c>
      <c r="F481" s="70">
        <v>3.7</v>
      </c>
      <c r="G481" s="70">
        <v>1</v>
      </c>
      <c r="H481" s="70">
        <v>0.27</v>
      </c>
      <c r="AB481" s="70" t="s">
        <v>3250</v>
      </c>
      <c r="AC481" s="70" t="s">
        <v>3512</v>
      </c>
      <c r="AD481" s="70" t="s">
        <v>3288</v>
      </c>
      <c r="AI481" s="98"/>
      <c r="AJ481" s="98"/>
      <c r="AK481" s="98"/>
      <c r="AL481" s="98"/>
      <c r="AM481" s="98"/>
      <c r="AN481" s="98"/>
      <c r="AO481" s="98"/>
      <c r="AP481" s="98"/>
      <c r="AQ481" s="98"/>
      <c r="AS481" s="98"/>
      <c r="AT481" s="112"/>
      <c r="AU481" s="116"/>
      <c r="AV481" s="113"/>
    </row>
    <row r="482" spans="1:48" s="70" customFormat="1" x14ac:dyDescent="0.25">
      <c r="A482" s="70" t="s">
        <v>3378</v>
      </c>
      <c r="B482" s="70" t="s">
        <v>1206</v>
      </c>
      <c r="C482" s="70" t="s">
        <v>1920</v>
      </c>
      <c r="D482" s="70">
        <v>1.0112000000000001</v>
      </c>
      <c r="E482" s="70">
        <v>0.15959999999999999</v>
      </c>
      <c r="F482" s="70">
        <v>6.32</v>
      </c>
      <c r="G482" s="70">
        <v>1</v>
      </c>
      <c r="H482" s="70">
        <v>0.27</v>
      </c>
      <c r="AB482" s="70" t="s">
        <v>3250</v>
      </c>
      <c r="AC482" s="70" t="s">
        <v>3512</v>
      </c>
      <c r="AD482" s="70" t="s">
        <v>3378</v>
      </c>
      <c r="AI482" s="98"/>
      <c r="AJ482" s="98"/>
      <c r="AK482" s="98"/>
      <c r="AL482" s="98"/>
      <c r="AM482" s="98"/>
      <c r="AN482" s="98"/>
      <c r="AO482" s="98"/>
      <c r="AP482" s="98"/>
      <c r="AQ482" s="98"/>
      <c r="AS482" s="98"/>
      <c r="AT482" s="112"/>
      <c r="AU482" s="116"/>
      <c r="AV482" s="113"/>
    </row>
    <row r="483" spans="1:48" s="70" customFormat="1" x14ac:dyDescent="0.25">
      <c r="A483" s="70" t="s">
        <v>3298</v>
      </c>
      <c r="B483" s="70" t="s">
        <v>1206</v>
      </c>
      <c r="C483" s="70" t="s">
        <v>1920</v>
      </c>
      <c r="D483" s="70">
        <v>1.0336000000000001</v>
      </c>
      <c r="E483" s="70">
        <v>0.15959999999999999</v>
      </c>
      <c r="F483" s="70">
        <v>6.46</v>
      </c>
      <c r="G483" s="70">
        <v>1</v>
      </c>
      <c r="H483" s="70">
        <v>0.27</v>
      </c>
      <c r="AB483" s="70" t="s">
        <v>3250</v>
      </c>
      <c r="AC483" s="70" t="s">
        <v>3512</v>
      </c>
      <c r="AD483" s="70" t="s">
        <v>3298</v>
      </c>
      <c r="AI483" s="98"/>
      <c r="AJ483" s="98"/>
      <c r="AK483" s="98"/>
      <c r="AL483" s="98"/>
      <c r="AM483" s="98"/>
      <c r="AN483" s="98"/>
      <c r="AO483" s="98"/>
      <c r="AP483" s="98"/>
      <c r="AQ483" s="98"/>
      <c r="AS483" s="98"/>
      <c r="AT483" s="112"/>
      <c r="AU483" s="116"/>
      <c r="AV483" s="113"/>
    </row>
    <row r="484" spans="1:48" s="70" customFormat="1" x14ac:dyDescent="0.25">
      <c r="A484" s="70" t="s">
        <v>3275</v>
      </c>
      <c r="B484" s="70" t="s">
        <v>1206</v>
      </c>
      <c r="C484" s="70" t="s">
        <v>1920</v>
      </c>
      <c r="D484" s="70">
        <v>1.1359999999999999</v>
      </c>
      <c r="E484" s="70">
        <v>0.15959999999999999</v>
      </c>
      <c r="F484" s="70">
        <v>7.1</v>
      </c>
      <c r="G484" s="70">
        <v>1</v>
      </c>
      <c r="H484" s="70">
        <v>0.27</v>
      </c>
      <c r="AB484" s="70" t="s">
        <v>3250</v>
      </c>
      <c r="AC484" s="70" t="s">
        <v>3512</v>
      </c>
      <c r="AD484" s="70" t="s">
        <v>3275</v>
      </c>
      <c r="AI484" s="98"/>
      <c r="AJ484" s="98"/>
      <c r="AK484" s="98"/>
      <c r="AL484" s="98"/>
      <c r="AM484" s="98"/>
      <c r="AN484" s="98"/>
      <c r="AO484" s="98"/>
      <c r="AP484" s="98"/>
      <c r="AQ484" s="98"/>
      <c r="AS484" s="98"/>
      <c r="AT484" s="112"/>
      <c r="AU484" s="116"/>
      <c r="AV484" s="113"/>
    </row>
    <row r="485" spans="1:48" s="70" customFormat="1" x14ac:dyDescent="0.25">
      <c r="A485" s="70" t="s">
        <v>3301</v>
      </c>
      <c r="B485" s="70" t="s">
        <v>1206</v>
      </c>
      <c r="C485" s="70" t="s">
        <v>1920</v>
      </c>
      <c r="D485" s="70">
        <v>1.1488</v>
      </c>
      <c r="E485" s="70">
        <v>0.15959999999999999</v>
      </c>
      <c r="F485" s="70">
        <v>7.18</v>
      </c>
      <c r="G485" s="70">
        <v>1</v>
      </c>
      <c r="H485" s="70">
        <v>0.27</v>
      </c>
      <c r="AB485" s="70" t="s">
        <v>3250</v>
      </c>
      <c r="AC485" s="70" t="s">
        <v>3512</v>
      </c>
      <c r="AD485" s="70" t="s">
        <v>3301</v>
      </c>
      <c r="AI485" s="98"/>
      <c r="AJ485" s="98"/>
      <c r="AK485" s="98"/>
      <c r="AL485" s="98"/>
      <c r="AM485" s="98"/>
      <c r="AN485" s="98"/>
      <c r="AO485" s="98"/>
      <c r="AP485" s="98"/>
      <c r="AQ485" s="98"/>
      <c r="AS485" s="98"/>
      <c r="AT485" s="112"/>
      <c r="AU485" s="116"/>
      <c r="AV485" s="113"/>
    </row>
    <row r="486" spans="1:48" s="70" customFormat="1" x14ac:dyDescent="0.25">
      <c r="A486" s="70" t="s">
        <v>3261</v>
      </c>
      <c r="B486" s="70" t="s">
        <v>1206</v>
      </c>
      <c r="C486" s="70" t="s">
        <v>1920</v>
      </c>
      <c r="D486" s="70">
        <v>1.1823999999999999</v>
      </c>
      <c r="E486" s="70">
        <v>0.15959999999999999</v>
      </c>
      <c r="F486" s="70">
        <v>7.39</v>
      </c>
      <c r="G486" s="70">
        <v>1</v>
      </c>
      <c r="H486" s="70">
        <v>0.27</v>
      </c>
      <c r="AB486" s="70" t="s">
        <v>3250</v>
      </c>
      <c r="AC486" s="70" t="s">
        <v>3512</v>
      </c>
      <c r="AD486" s="70" t="s">
        <v>3261</v>
      </c>
      <c r="AI486" s="98"/>
      <c r="AJ486" s="98"/>
      <c r="AK486" s="98"/>
      <c r="AL486" s="98"/>
      <c r="AM486" s="98"/>
      <c r="AN486" s="98"/>
      <c r="AO486" s="98"/>
      <c r="AP486" s="98"/>
      <c r="AQ486" s="98"/>
      <c r="AS486" s="98"/>
      <c r="AT486" s="112"/>
      <c r="AU486" s="116"/>
      <c r="AV486" s="113"/>
    </row>
    <row r="487" spans="1:48" s="70" customFormat="1" x14ac:dyDescent="0.25">
      <c r="A487" s="70" t="s">
        <v>3291</v>
      </c>
      <c r="B487" s="70" t="s">
        <v>1206</v>
      </c>
      <c r="C487" s="70" t="s">
        <v>1920</v>
      </c>
      <c r="D487" s="70">
        <v>1.28</v>
      </c>
      <c r="E487" s="70">
        <v>0.15959999999999999</v>
      </c>
      <c r="F487" s="70">
        <v>8</v>
      </c>
      <c r="G487" s="70">
        <v>1</v>
      </c>
      <c r="H487" s="70">
        <v>0.27</v>
      </c>
      <c r="AB487" s="70" t="s">
        <v>3250</v>
      </c>
      <c r="AC487" s="70" t="s">
        <v>3512</v>
      </c>
      <c r="AD487" s="70" t="s">
        <v>3291</v>
      </c>
      <c r="AI487" s="98"/>
      <c r="AJ487" s="98"/>
      <c r="AK487" s="98"/>
      <c r="AL487" s="98"/>
      <c r="AM487" s="98"/>
      <c r="AN487" s="98"/>
      <c r="AO487" s="98"/>
      <c r="AP487" s="98"/>
      <c r="AQ487" s="98"/>
      <c r="AS487" s="98"/>
      <c r="AT487" s="112"/>
      <c r="AU487" s="116"/>
      <c r="AV487" s="113"/>
    </row>
    <row r="488" spans="1:48" s="70" customFormat="1" x14ac:dyDescent="0.25">
      <c r="A488" s="70" t="s">
        <v>3259</v>
      </c>
      <c r="B488" s="70" t="s">
        <v>1206</v>
      </c>
      <c r="C488" s="70" t="s">
        <v>1920</v>
      </c>
      <c r="D488" s="70">
        <v>1.2911999999999999</v>
      </c>
      <c r="E488" s="70">
        <v>0.15959999999999999</v>
      </c>
      <c r="F488" s="70">
        <v>8.07</v>
      </c>
      <c r="G488" s="70">
        <v>1</v>
      </c>
      <c r="H488" s="70">
        <v>0.27</v>
      </c>
      <c r="AB488" s="70" t="s">
        <v>3250</v>
      </c>
      <c r="AC488" s="70" t="s">
        <v>3512</v>
      </c>
      <c r="AD488" s="70" t="s">
        <v>3259</v>
      </c>
      <c r="AI488" s="98"/>
      <c r="AJ488" s="98"/>
      <c r="AK488" s="98"/>
      <c r="AL488" s="98"/>
      <c r="AM488" s="98"/>
      <c r="AN488" s="98"/>
      <c r="AO488" s="98"/>
      <c r="AP488" s="98"/>
      <c r="AQ488" s="98"/>
      <c r="AS488" s="98"/>
      <c r="AT488" s="112"/>
      <c r="AU488" s="116"/>
      <c r="AV488" s="113"/>
    </row>
    <row r="489" spans="1:48" s="70" customFormat="1" x14ac:dyDescent="0.25">
      <c r="A489" s="70" t="s">
        <v>3367</v>
      </c>
      <c r="B489" s="70" t="s">
        <v>1206</v>
      </c>
      <c r="C489" s="70" t="s">
        <v>1920</v>
      </c>
      <c r="D489" s="70">
        <v>1.5697000000000001</v>
      </c>
      <c r="E489" s="70">
        <v>0.15959999999999999</v>
      </c>
      <c r="F489" s="70">
        <v>9.83</v>
      </c>
      <c r="G489" s="70">
        <v>1</v>
      </c>
      <c r="H489" s="70">
        <v>0.27</v>
      </c>
      <c r="AB489" s="70" t="s">
        <v>3250</v>
      </c>
      <c r="AC489" s="70" t="s">
        <v>3512</v>
      </c>
      <c r="AD489" s="70" t="s">
        <v>3367</v>
      </c>
      <c r="AI489" s="98"/>
      <c r="AJ489" s="98"/>
      <c r="AK489" s="98"/>
      <c r="AL489" s="98"/>
      <c r="AM489" s="98"/>
      <c r="AN489" s="98"/>
      <c r="AO489" s="98"/>
      <c r="AP489" s="98"/>
      <c r="AQ489" s="98"/>
      <c r="AS489" s="98"/>
      <c r="AT489" s="112"/>
      <c r="AU489" s="116"/>
      <c r="AV489" s="113"/>
    </row>
    <row r="490" spans="1:48" s="70" customFormat="1" x14ac:dyDescent="0.25">
      <c r="A490" s="70" t="s">
        <v>3376</v>
      </c>
      <c r="B490" s="70" t="s">
        <v>1206</v>
      </c>
      <c r="C490" s="70" t="s">
        <v>1920</v>
      </c>
      <c r="D490" s="70">
        <v>1.5904</v>
      </c>
      <c r="E490" s="70">
        <v>0.15959999999999999</v>
      </c>
      <c r="F490" s="70">
        <v>9.94</v>
      </c>
      <c r="G490" s="70">
        <v>1</v>
      </c>
      <c r="H490" s="70">
        <v>0.27</v>
      </c>
      <c r="AB490" s="70" t="s">
        <v>3250</v>
      </c>
      <c r="AC490" s="70" t="s">
        <v>3512</v>
      </c>
      <c r="AD490" s="70" t="s">
        <v>3376</v>
      </c>
      <c r="AI490" s="98"/>
      <c r="AJ490" s="98"/>
      <c r="AK490" s="98"/>
      <c r="AL490" s="98"/>
      <c r="AM490" s="98"/>
      <c r="AN490" s="98"/>
      <c r="AO490" s="98"/>
      <c r="AP490" s="98"/>
      <c r="AQ490" s="98"/>
      <c r="AS490" s="98"/>
      <c r="AT490" s="112"/>
      <c r="AU490" s="116"/>
      <c r="AV490" s="113"/>
    </row>
    <row r="491" spans="1:48" s="70" customFormat="1" x14ac:dyDescent="0.25">
      <c r="A491" s="70" t="s">
        <v>3257</v>
      </c>
      <c r="B491" s="70" t="s">
        <v>1206</v>
      </c>
      <c r="C491" s="70" t="s">
        <v>1920</v>
      </c>
      <c r="D491" s="70">
        <v>1.6095999999999999</v>
      </c>
      <c r="E491" s="70">
        <v>0.15959999999999999</v>
      </c>
      <c r="F491" s="70">
        <v>10.06</v>
      </c>
      <c r="G491" s="70">
        <v>1</v>
      </c>
      <c r="H491" s="70">
        <v>0.27</v>
      </c>
      <c r="AB491" s="70" t="s">
        <v>3250</v>
      </c>
      <c r="AC491" s="70" t="s">
        <v>3512</v>
      </c>
      <c r="AD491" s="70" t="s">
        <v>3257</v>
      </c>
      <c r="AI491" s="98"/>
      <c r="AJ491" s="98"/>
      <c r="AK491" s="98"/>
      <c r="AL491" s="98"/>
      <c r="AM491" s="98"/>
      <c r="AN491" s="98"/>
      <c r="AO491" s="98"/>
      <c r="AP491" s="98"/>
      <c r="AQ491" s="98"/>
      <c r="AS491" s="98"/>
      <c r="AT491" s="112"/>
      <c r="AU491" s="116"/>
      <c r="AV491" s="113"/>
    </row>
    <row r="492" spans="1:48" s="70" customFormat="1" x14ac:dyDescent="0.25">
      <c r="A492" s="70" t="s">
        <v>3321</v>
      </c>
      <c r="B492" s="70" t="s">
        <v>1206</v>
      </c>
      <c r="C492" s="70" t="s">
        <v>1920</v>
      </c>
      <c r="D492" s="70">
        <v>2.008</v>
      </c>
      <c r="E492" s="70">
        <v>0.15959999999999999</v>
      </c>
      <c r="F492" s="70">
        <v>12.55</v>
      </c>
      <c r="G492" s="70">
        <v>1</v>
      </c>
      <c r="H492" s="70">
        <v>0.27</v>
      </c>
      <c r="AB492" s="70" t="s">
        <v>3250</v>
      </c>
      <c r="AC492" s="70" t="s">
        <v>3512</v>
      </c>
      <c r="AD492" s="70" t="s">
        <v>3321</v>
      </c>
      <c r="AI492" s="98"/>
      <c r="AJ492" s="98"/>
      <c r="AK492" s="98"/>
      <c r="AL492" s="98"/>
      <c r="AM492" s="98"/>
      <c r="AN492" s="98"/>
      <c r="AO492" s="98"/>
      <c r="AP492" s="98"/>
      <c r="AQ492" s="98"/>
      <c r="AS492" s="98"/>
      <c r="AT492" s="112"/>
      <c r="AU492" s="116"/>
      <c r="AV492" s="113"/>
    </row>
    <row r="493" spans="1:48" s="70" customFormat="1" x14ac:dyDescent="0.25">
      <c r="A493" s="70" t="s">
        <v>3374</v>
      </c>
      <c r="B493" s="70" t="s">
        <v>1206</v>
      </c>
      <c r="C493" s="70" t="s">
        <v>1920</v>
      </c>
      <c r="D493" s="70">
        <v>2.0304000000000002</v>
      </c>
      <c r="E493" s="70">
        <v>0.15959999999999999</v>
      </c>
      <c r="F493" s="70">
        <v>12.69</v>
      </c>
      <c r="G493" s="70">
        <v>1</v>
      </c>
      <c r="H493" s="70">
        <v>0.27</v>
      </c>
      <c r="AB493" s="70" t="s">
        <v>3250</v>
      </c>
      <c r="AC493" s="70" t="s">
        <v>3512</v>
      </c>
      <c r="AD493" s="70" t="s">
        <v>3374</v>
      </c>
      <c r="AI493" s="98"/>
      <c r="AJ493" s="98"/>
      <c r="AK493" s="98"/>
      <c r="AL493" s="98"/>
      <c r="AM493" s="98"/>
      <c r="AN493" s="98"/>
      <c r="AO493" s="98"/>
      <c r="AP493" s="98"/>
      <c r="AQ493" s="98"/>
      <c r="AS493" s="98"/>
      <c r="AT493" s="112"/>
      <c r="AU493" s="116"/>
      <c r="AV493" s="113"/>
    </row>
    <row r="494" spans="1:48" s="70" customFormat="1" x14ac:dyDescent="0.25">
      <c r="A494" s="70" t="s">
        <v>3255</v>
      </c>
      <c r="B494" s="70" t="s">
        <v>1206</v>
      </c>
      <c r="C494" s="70" t="s">
        <v>1920</v>
      </c>
      <c r="D494" s="70">
        <v>2.2383999999999999</v>
      </c>
      <c r="E494" s="70">
        <v>0.15959999999999999</v>
      </c>
      <c r="F494" s="70">
        <v>13.99</v>
      </c>
      <c r="G494" s="70">
        <v>1</v>
      </c>
      <c r="H494" s="70">
        <v>0.27</v>
      </c>
      <c r="AB494" s="70" t="s">
        <v>3250</v>
      </c>
      <c r="AC494" s="70" t="s">
        <v>3512</v>
      </c>
      <c r="AD494" s="70" t="s">
        <v>3255</v>
      </c>
      <c r="AI494" s="98"/>
      <c r="AJ494" s="98"/>
      <c r="AK494" s="98"/>
      <c r="AL494" s="98"/>
      <c r="AM494" s="98"/>
      <c r="AN494" s="98"/>
      <c r="AO494" s="98"/>
      <c r="AP494" s="98"/>
      <c r="AQ494" s="98"/>
      <c r="AS494" s="98"/>
      <c r="AT494" s="112"/>
      <c r="AU494" s="116"/>
      <c r="AV494" s="113"/>
    </row>
    <row r="495" spans="1:48" s="70" customFormat="1" x14ac:dyDescent="0.25">
      <c r="A495" s="70" t="s">
        <v>3319</v>
      </c>
      <c r="B495" s="70" t="s">
        <v>1206</v>
      </c>
      <c r="C495" s="70" t="s">
        <v>1920</v>
      </c>
      <c r="D495" s="70">
        <v>2.2624</v>
      </c>
      <c r="E495" s="70">
        <v>0.15959999999999999</v>
      </c>
      <c r="F495" s="70">
        <v>14.14</v>
      </c>
      <c r="G495" s="70">
        <v>1</v>
      </c>
      <c r="H495" s="70">
        <v>0.27</v>
      </c>
      <c r="AB495" s="70" t="s">
        <v>3250</v>
      </c>
      <c r="AC495" s="70" t="s">
        <v>3512</v>
      </c>
      <c r="AD495" s="70" t="s">
        <v>3319</v>
      </c>
      <c r="AI495" s="98"/>
      <c r="AJ495" s="98"/>
      <c r="AK495" s="98"/>
      <c r="AL495" s="98"/>
      <c r="AM495" s="98"/>
      <c r="AN495" s="98"/>
      <c r="AO495" s="98"/>
      <c r="AP495" s="98"/>
      <c r="AQ495" s="98"/>
      <c r="AS495" s="98"/>
      <c r="AT495" s="112"/>
      <c r="AU495" s="116"/>
      <c r="AV495" s="113"/>
    </row>
    <row r="496" spans="1:48" s="70" customFormat="1" x14ac:dyDescent="0.25">
      <c r="A496" s="70" t="s">
        <v>3303</v>
      </c>
      <c r="B496" s="70" t="s">
        <v>1206</v>
      </c>
      <c r="C496" s="70" t="s">
        <v>1920</v>
      </c>
      <c r="D496" s="70">
        <v>2.2911999999999999</v>
      </c>
      <c r="E496" s="70">
        <v>0.15959999999999999</v>
      </c>
      <c r="F496" s="70">
        <v>14.32</v>
      </c>
      <c r="G496" s="70">
        <v>1</v>
      </c>
      <c r="H496" s="70">
        <v>0.27</v>
      </c>
      <c r="AB496" s="70" t="s">
        <v>3250</v>
      </c>
      <c r="AC496" s="70" t="s">
        <v>3512</v>
      </c>
      <c r="AD496" s="70" t="s">
        <v>3303</v>
      </c>
      <c r="AI496" s="98"/>
      <c r="AJ496" s="98"/>
      <c r="AK496" s="98"/>
      <c r="AL496" s="98"/>
      <c r="AM496" s="98"/>
      <c r="AN496" s="98"/>
      <c r="AO496" s="98"/>
      <c r="AP496" s="98"/>
      <c r="AQ496" s="98"/>
      <c r="AS496" s="98"/>
      <c r="AT496" s="112"/>
      <c r="AU496" s="116"/>
      <c r="AV496" s="113"/>
    </row>
    <row r="497" spans="1:48" s="70" customFormat="1" x14ac:dyDescent="0.25">
      <c r="A497" s="70" t="s">
        <v>3307</v>
      </c>
      <c r="B497" s="70" t="s">
        <v>1206</v>
      </c>
      <c r="C497" s="70" t="s">
        <v>1920</v>
      </c>
      <c r="D497" s="70">
        <v>2.3359999999999999</v>
      </c>
      <c r="E497" s="70">
        <v>0.15959999999999999</v>
      </c>
      <c r="F497" s="70">
        <v>14.6</v>
      </c>
      <c r="G497" s="70">
        <v>1</v>
      </c>
      <c r="H497" s="70">
        <v>0.27</v>
      </c>
      <c r="AB497" s="70" t="s">
        <v>3250</v>
      </c>
      <c r="AC497" s="70" t="s">
        <v>3512</v>
      </c>
      <c r="AD497" s="70" t="s">
        <v>3307</v>
      </c>
      <c r="AI497" s="98"/>
      <c r="AJ497" s="98"/>
      <c r="AK497" s="98"/>
      <c r="AL497" s="98"/>
      <c r="AM497" s="98"/>
      <c r="AN497" s="98"/>
      <c r="AO497" s="98"/>
      <c r="AP497" s="98"/>
      <c r="AQ497" s="98"/>
      <c r="AS497" s="98"/>
      <c r="AT497" s="112"/>
      <c r="AU497" s="116"/>
      <c r="AV497" s="113"/>
    </row>
    <row r="498" spans="1:48" s="70" customFormat="1" x14ac:dyDescent="0.25">
      <c r="A498" s="70" t="s">
        <v>3293</v>
      </c>
      <c r="B498" s="70" t="s">
        <v>1206</v>
      </c>
      <c r="C498" s="70" t="s">
        <v>1920</v>
      </c>
      <c r="D498" s="70">
        <v>2.4864000000000002</v>
      </c>
      <c r="E498" s="70">
        <v>0.15959999999999999</v>
      </c>
      <c r="F498" s="70">
        <v>15.54</v>
      </c>
      <c r="G498" s="70">
        <v>1</v>
      </c>
      <c r="H498" s="70">
        <v>0.27</v>
      </c>
      <c r="AB498" s="70" t="s">
        <v>3250</v>
      </c>
      <c r="AC498" s="70" t="s">
        <v>3512</v>
      </c>
      <c r="AD498" s="70" t="s">
        <v>3293</v>
      </c>
      <c r="AI498" s="98"/>
      <c r="AJ498" s="98"/>
      <c r="AK498" s="98"/>
      <c r="AL498" s="98"/>
      <c r="AM498" s="98"/>
      <c r="AN498" s="98"/>
      <c r="AO498" s="98"/>
      <c r="AP498" s="98"/>
      <c r="AQ498" s="98"/>
      <c r="AS498" s="98"/>
      <c r="AT498" s="112"/>
      <c r="AU498" s="116"/>
      <c r="AV498" s="113"/>
    </row>
    <row r="499" spans="1:48" s="70" customFormat="1" x14ac:dyDescent="0.25">
      <c r="A499" s="70" t="s">
        <v>3365</v>
      </c>
      <c r="B499" s="70" t="s">
        <v>1206</v>
      </c>
      <c r="C499" s="70" t="s">
        <v>1920</v>
      </c>
      <c r="D499" s="70">
        <v>2.6528</v>
      </c>
      <c r="E499" s="70">
        <v>0.15959999999999999</v>
      </c>
      <c r="F499" s="70">
        <v>16.579999999999998</v>
      </c>
      <c r="G499" s="70">
        <v>1</v>
      </c>
      <c r="H499" s="70">
        <v>0.27</v>
      </c>
      <c r="AB499" s="70" t="s">
        <v>3250</v>
      </c>
      <c r="AC499" s="70" t="s">
        <v>3512</v>
      </c>
      <c r="AD499" s="70" t="s">
        <v>3365</v>
      </c>
      <c r="AI499" s="98"/>
      <c r="AJ499" s="98"/>
      <c r="AK499" s="98"/>
      <c r="AL499" s="98"/>
      <c r="AM499" s="98"/>
      <c r="AN499" s="98"/>
      <c r="AO499" s="98"/>
      <c r="AP499" s="98"/>
      <c r="AQ499" s="98"/>
      <c r="AS499" s="98"/>
      <c r="AT499" s="112"/>
      <c r="AU499" s="116"/>
      <c r="AV499" s="113"/>
    </row>
    <row r="500" spans="1:48" s="70" customFormat="1" x14ac:dyDescent="0.25">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c r="AI500" s="98"/>
      <c r="AJ500" s="98"/>
      <c r="AK500" s="98"/>
      <c r="AL500" s="98"/>
      <c r="AM500" s="98"/>
      <c r="AN500" s="98"/>
      <c r="AO500" s="98"/>
      <c r="AP500" s="98"/>
      <c r="AQ500" s="98"/>
      <c r="AS500" s="98"/>
      <c r="AT500" s="112"/>
      <c r="AU500" s="116"/>
      <c r="AV500" s="113"/>
    </row>
    <row r="501" spans="1:48" s="70" customFormat="1" x14ac:dyDescent="0.25">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c r="AI501" s="98"/>
      <c r="AJ501" s="98"/>
      <c r="AK501" s="98"/>
      <c r="AL501" s="98"/>
      <c r="AM501" s="98"/>
      <c r="AN501" s="98"/>
      <c r="AO501" s="98"/>
      <c r="AP501" s="98"/>
      <c r="AQ501" s="98"/>
      <c r="AS501" s="98"/>
      <c r="AT501" s="112"/>
      <c r="AU501" s="116"/>
      <c r="AV501" s="113"/>
    </row>
    <row r="502" spans="1:48" s="70" customFormat="1" x14ac:dyDescent="0.25">
      <c r="A502" s="70" t="s">
        <v>3317</v>
      </c>
      <c r="B502" s="70" t="s">
        <v>1206</v>
      </c>
      <c r="C502" s="70" t="s">
        <v>1920</v>
      </c>
      <c r="D502" s="70">
        <v>3.1408</v>
      </c>
      <c r="E502" s="70">
        <v>0.15959999999999999</v>
      </c>
      <c r="F502" s="70">
        <v>19.63</v>
      </c>
      <c r="G502" s="70">
        <v>1</v>
      </c>
      <c r="H502" s="70">
        <v>0.27</v>
      </c>
      <c r="AB502" s="70" t="s">
        <v>3250</v>
      </c>
      <c r="AC502" s="70" t="s">
        <v>3512</v>
      </c>
      <c r="AD502" s="70" t="s">
        <v>3317</v>
      </c>
      <c r="AI502" s="98"/>
      <c r="AJ502" s="98"/>
      <c r="AK502" s="98"/>
      <c r="AL502" s="98"/>
      <c r="AM502" s="98"/>
      <c r="AN502" s="98"/>
      <c r="AO502" s="98"/>
      <c r="AP502" s="98"/>
      <c r="AQ502" s="98"/>
      <c r="AS502" s="98"/>
      <c r="AT502" s="112"/>
      <c r="AU502" s="116"/>
      <c r="AV502" s="113"/>
    </row>
    <row r="503" spans="1:48" s="70" customFormat="1" x14ac:dyDescent="0.25">
      <c r="A503" s="70" t="s">
        <v>3309</v>
      </c>
      <c r="B503" s="70" t="s">
        <v>1206</v>
      </c>
      <c r="C503" s="70" t="s">
        <v>1920</v>
      </c>
      <c r="D503" s="70">
        <v>3.2080000000000002</v>
      </c>
      <c r="E503" s="70">
        <v>0.15959999999999999</v>
      </c>
      <c r="F503" s="70">
        <v>20.05</v>
      </c>
      <c r="G503" s="70">
        <v>1</v>
      </c>
      <c r="H503" s="70">
        <v>0.27</v>
      </c>
      <c r="AB503" s="70" t="s">
        <v>3250</v>
      </c>
      <c r="AC503" s="70" t="s">
        <v>3512</v>
      </c>
      <c r="AD503" s="70" t="s">
        <v>3309</v>
      </c>
      <c r="AI503" s="98"/>
      <c r="AJ503" s="98"/>
      <c r="AK503" s="98"/>
      <c r="AL503" s="98"/>
      <c r="AM503" s="98"/>
      <c r="AN503" s="98"/>
      <c r="AO503" s="98"/>
      <c r="AP503" s="98"/>
      <c r="AQ503" s="98"/>
      <c r="AS503" s="98"/>
      <c r="AT503" s="112"/>
      <c r="AU503" s="116"/>
      <c r="AV503" s="113"/>
    </row>
    <row r="504" spans="1:48" s="70" customFormat="1" x14ac:dyDescent="0.25">
      <c r="A504" s="70" t="s">
        <v>3305</v>
      </c>
      <c r="B504" s="70" t="s">
        <v>1206</v>
      </c>
      <c r="C504" s="70" t="s">
        <v>1920</v>
      </c>
      <c r="D504" s="70">
        <v>3.3887999999999998</v>
      </c>
      <c r="E504" s="70">
        <v>0.15959999999999999</v>
      </c>
      <c r="F504" s="70">
        <v>21.18</v>
      </c>
      <c r="G504" s="70">
        <v>1</v>
      </c>
      <c r="H504" s="70">
        <v>0.27</v>
      </c>
      <c r="AB504" s="70" t="s">
        <v>3250</v>
      </c>
      <c r="AC504" s="70" t="s">
        <v>3512</v>
      </c>
      <c r="AD504" s="70" t="s">
        <v>3305</v>
      </c>
      <c r="AI504" s="98"/>
      <c r="AJ504" s="98"/>
      <c r="AK504" s="98"/>
      <c r="AL504" s="98"/>
      <c r="AM504" s="98"/>
      <c r="AN504" s="98"/>
      <c r="AO504" s="98"/>
      <c r="AP504" s="98"/>
      <c r="AQ504" s="98"/>
      <c r="AS504" s="98"/>
      <c r="AT504" s="112"/>
      <c r="AU504" s="116"/>
      <c r="AV504" s="113"/>
    </row>
    <row r="505" spans="1:48" s="70" customFormat="1" x14ac:dyDescent="0.25">
      <c r="A505" s="70" t="s">
        <v>3363</v>
      </c>
      <c r="B505" s="70" t="s">
        <v>1206</v>
      </c>
      <c r="C505" s="70" t="s">
        <v>1920</v>
      </c>
      <c r="D505" s="70">
        <v>3.4224000000000001</v>
      </c>
      <c r="E505" s="70">
        <v>0.15959999999999999</v>
      </c>
      <c r="F505" s="70">
        <v>21.39</v>
      </c>
      <c r="G505" s="70">
        <v>1</v>
      </c>
      <c r="H505" s="70">
        <v>0.27</v>
      </c>
      <c r="AB505" s="70" t="s">
        <v>3250</v>
      </c>
      <c r="AC505" s="70" t="s">
        <v>3512</v>
      </c>
      <c r="AD505" s="70" t="s">
        <v>3363</v>
      </c>
      <c r="AI505" s="98"/>
      <c r="AJ505" s="98"/>
      <c r="AK505" s="98"/>
      <c r="AL505" s="98"/>
      <c r="AM505" s="98"/>
      <c r="AN505" s="98"/>
      <c r="AO505" s="98"/>
      <c r="AP505" s="98"/>
      <c r="AQ505" s="98"/>
      <c r="AS505" s="98"/>
      <c r="AT505" s="112"/>
      <c r="AU505" s="116"/>
      <c r="AV505" s="113"/>
    </row>
    <row r="506" spans="1:48" s="70" customFormat="1" x14ac:dyDescent="0.25">
      <c r="A506" s="70" t="s">
        <v>3370</v>
      </c>
      <c r="B506" s="70" t="s">
        <v>1206</v>
      </c>
      <c r="C506" s="70" t="s">
        <v>1920</v>
      </c>
      <c r="D506" s="70">
        <v>3.5968</v>
      </c>
      <c r="E506" s="70">
        <v>0.15959999999999999</v>
      </c>
      <c r="F506" s="70">
        <v>22.48</v>
      </c>
      <c r="G506" s="70">
        <v>1</v>
      </c>
      <c r="H506" s="70">
        <v>0.27</v>
      </c>
      <c r="AB506" s="70" t="s">
        <v>3250</v>
      </c>
      <c r="AC506" s="70" t="s">
        <v>3512</v>
      </c>
      <c r="AD506" s="70" t="s">
        <v>3370</v>
      </c>
      <c r="AI506" s="98"/>
      <c r="AJ506" s="98"/>
      <c r="AK506" s="98"/>
      <c r="AL506" s="98"/>
      <c r="AM506" s="98"/>
      <c r="AN506" s="98"/>
      <c r="AO506" s="98"/>
      <c r="AP506" s="98"/>
      <c r="AQ506" s="98"/>
      <c r="AS506" s="98"/>
      <c r="AT506" s="112"/>
      <c r="AU506" s="116"/>
      <c r="AV506" s="113"/>
    </row>
    <row r="507" spans="1:48" s="70" customFormat="1" x14ac:dyDescent="0.25">
      <c r="A507" s="70" t="s">
        <v>3315</v>
      </c>
      <c r="B507" s="70" t="s">
        <v>1206</v>
      </c>
      <c r="C507" s="70" t="s">
        <v>1920</v>
      </c>
      <c r="D507" s="70">
        <v>3.9775999999999998</v>
      </c>
      <c r="E507" s="70">
        <v>0.15959999999999999</v>
      </c>
      <c r="F507" s="70">
        <v>24.86</v>
      </c>
      <c r="G507" s="70">
        <v>1</v>
      </c>
      <c r="H507" s="70">
        <v>0.27</v>
      </c>
      <c r="AB507" s="70" t="s">
        <v>3250</v>
      </c>
      <c r="AC507" s="70" t="s">
        <v>3512</v>
      </c>
      <c r="AD507" s="70" t="s">
        <v>3315</v>
      </c>
      <c r="AI507" s="98"/>
      <c r="AJ507" s="98"/>
      <c r="AK507" s="98"/>
      <c r="AL507" s="98"/>
      <c r="AM507" s="98"/>
      <c r="AN507" s="98"/>
      <c r="AO507" s="98"/>
      <c r="AP507" s="98"/>
      <c r="AQ507" s="98"/>
      <c r="AS507" s="98"/>
      <c r="AT507" s="112"/>
      <c r="AU507" s="116"/>
      <c r="AV507" s="113"/>
    </row>
    <row r="508" spans="1:48" s="70" customFormat="1" x14ac:dyDescent="0.25">
      <c r="A508" s="70" t="s">
        <v>3360</v>
      </c>
      <c r="B508" s="70" t="s">
        <v>1206</v>
      </c>
      <c r="C508" s="70" t="s">
        <v>1920</v>
      </c>
      <c r="D508" s="70">
        <v>4.0255999999999998</v>
      </c>
      <c r="E508" s="70">
        <v>0.15959999999999999</v>
      </c>
      <c r="F508" s="70">
        <v>25.16</v>
      </c>
      <c r="G508" s="70">
        <v>1</v>
      </c>
      <c r="H508" s="70">
        <v>0.27</v>
      </c>
      <c r="AB508" s="70" t="s">
        <v>3250</v>
      </c>
      <c r="AC508" s="70" t="s">
        <v>3512</v>
      </c>
      <c r="AD508" s="70" t="s">
        <v>3360</v>
      </c>
      <c r="AI508" s="98"/>
      <c r="AJ508" s="98"/>
      <c r="AK508" s="98"/>
      <c r="AL508" s="98"/>
      <c r="AM508" s="98"/>
      <c r="AN508" s="98"/>
      <c r="AO508" s="98"/>
      <c r="AP508" s="98"/>
      <c r="AQ508" s="98"/>
      <c r="AS508" s="98"/>
      <c r="AT508" s="112"/>
      <c r="AU508" s="116"/>
      <c r="AV508" s="113"/>
    </row>
    <row r="509" spans="1:48" s="70" customFormat="1" x14ac:dyDescent="0.25">
      <c r="A509" s="70" t="s">
        <v>3313</v>
      </c>
      <c r="B509" s="70" t="s">
        <v>1206</v>
      </c>
      <c r="C509" s="70" t="s">
        <v>1920</v>
      </c>
      <c r="D509" s="70">
        <v>4.5808</v>
      </c>
      <c r="E509" s="70">
        <v>0.15959999999999999</v>
      </c>
      <c r="F509" s="70">
        <v>28.63</v>
      </c>
      <c r="G509" s="70">
        <v>1</v>
      </c>
      <c r="H509" s="70">
        <v>0.27</v>
      </c>
      <c r="AB509" s="70" t="s">
        <v>3250</v>
      </c>
      <c r="AC509" s="70" t="s">
        <v>3512</v>
      </c>
      <c r="AD509" s="70" t="s">
        <v>3313</v>
      </c>
      <c r="AI509" s="98"/>
      <c r="AJ509" s="98"/>
      <c r="AK509" s="98"/>
      <c r="AL509" s="98"/>
      <c r="AM509" s="98"/>
      <c r="AN509" s="98"/>
      <c r="AO509" s="98"/>
      <c r="AP509" s="98"/>
      <c r="AQ509" s="98"/>
      <c r="AS509" s="98"/>
      <c r="AT509" s="112"/>
      <c r="AU509" s="116"/>
      <c r="AV509" s="113"/>
    </row>
    <row r="510" spans="1:48" s="70" customFormat="1" x14ac:dyDescent="0.25">
      <c r="A510" s="70" t="s">
        <v>3311</v>
      </c>
      <c r="B510" s="70" t="s">
        <v>1206</v>
      </c>
      <c r="C510" s="70" t="s">
        <v>1920</v>
      </c>
      <c r="D510" s="70">
        <v>5.5888</v>
      </c>
      <c r="E510" s="70">
        <v>0.15959999999999999</v>
      </c>
      <c r="F510" s="70">
        <v>34.93</v>
      </c>
      <c r="G510" s="70">
        <v>1</v>
      </c>
      <c r="H510" s="70">
        <v>0.27</v>
      </c>
      <c r="AB510" s="70" t="s">
        <v>3250</v>
      </c>
      <c r="AC510" s="70" t="s">
        <v>3512</v>
      </c>
      <c r="AD510" s="70" t="s">
        <v>3311</v>
      </c>
      <c r="AI510" s="98"/>
      <c r="AJ510" s="98"/>
      <c r="AK510" s="98"/>
      <c r="AL510" s="98"/>
      <c r="AM510" s="98"/>
      <c r="AN510" s="98"/>
      <c r="AO510" s="98"/>
      <c r="AP510" s="98"/>
      <c r="AQ510" s="98"/>
      <c r="AS510" s="98"/>
      <c r="AT510" s="112"/>
      <c r="AU510" s="116"/>
      <c r="AV510" s="113"/>
    </row>
    <row r="511" spans="1:48" s="70" customFormat="1" x14ac:dyDescent="0.25">
      <c r="A511" s="70" t="s">
        <v>3558</v>
      </c>
      <c r="B511" s="70" t="s">
        <v>1206</v>
      </c>
      <c r="C511" s="70" t="s">
        <v>1921</v>
      </c>
      <c r="D511" s="70">
        <v>4</v>
      </c>
      <c r="E511" s="70">
        <v>0.33600000000000002</v>
      </c>
      <c r="F511" s="70">
        <v>11.9</v>
      </c>
      <c r="G511" s="70">
        <v>2</v>
      </c>
      <c r="H511" s="70">
        <v>0.2</v>
      </c>
      <c r="AB511" s="70" t="s">
        <v>3250</v>
      </c>
      <c r="AC511" s="70" t="s">
        <v>3559</v>
      </c>
      <c r="AD511" s="70" t="s">
        <v>3558</v>
      </c>
      <c r="AI511" s="98"/>
      <c r="AJ511" s="98"/>
      <c r="AK511" s="98"/>
      <c r="AL511" s="98"/>
      <c r="AM511" s="98"/>
      <c r="AN511" s="98"/>
      <c r="AO511" s="98"/>
      <c r="AP511" s="98"/>
      <c r="AQ511" s="98"/>
      <c r="AS511" s="98"/>
      <c r="AT511" s="112"/>
      <c r="AU511" s="116"/>
      <c r="AV511" s="113"/>
    </row>
    <row r="512" spans="1:48" s="70" customFormat="1" x14ac:dyDescent="0.25">
      <c r="A512" s="70" t="s">
        <v>3560</v>
      </c>
      <c r="B512" s="70" t="s">
        <v>1206</v>
      </c>
      <c r="C512" s="70" t="s">
        <v>1921</v>
      </c>
      <c r="D512" s="70">
        <v>6.5</v>
      </c>
      <c r="E512" s="70">
        <v>0.33600000000000002</v>
      </c>
      <c r="F512" s="70">
        <v>19.350000000000001</v>
      </c>
      <c r="G512" s="70">
        <v>2</v>
      </c>
      <c r="H512" s="70">
        <v>0.2</v>
      </c>
      <c r="AB512" s="70" t="s">
        <v>3250</v>
      </c>
      <c r="AC512" s="70" t="s">
        <v>3559</v>
      </c>
      <c r="AD512" s="70" t="s">
        <v>3560</v>
      </c>
      <c r="AI512" s="98"/>
      <c r="AJ512" s="98"/>
      <c r="AK512" s="98"/>
      <c r="AL512" s="98"/>
      <c r="AM512" s="98"/>
      <c r="AN512" s="98"/>
      <c r="AO512" s="98"/>
      <c r="AP512" s="98"/>
      <c r="AQ512" s="98"/>
      <c r="AS512" s="98"/>
      <c r="AT512" s="112"/>
      <c r="AU512" s="116"/>
      <c r="AV512" s="113"/>
    </row>
    <row r="513" spans="1:48" s="70" customFormat="1" x14ac:dyDescent="0.25">
      <c r="A513" s="70" t="s">
        <v>3561</v>
      </c>
      <c r="B513" s="70" t="s">
        <v>1206</v>
      </c>
      <c r="C513" s="70" t="s">
        <v>1921</v>
      </c>
      <c r="D513" s="70">
        <v>7.5</v>
      </c>
      <c r="E513" s="70">
        <v>0.33600000000000002</v>
      </c>
      <c r="F513" s="70">
        <v>22.32</v>
      </c>
      <c r="G513" s="70">
        <v>2</v>
      </c>
      <c r="H513" s="70">
        <v>0.2</v>
      </c>
      <c r="AB513" s="70" t="s">
        <v>3250</v>
      </c>
      <c r="AC513" s="70" t="s">
        <v>3559</v>
      </c>
      <c r="AD513" s="70" t="s">
        <v>3561</v>
      </c>
      <c r="AI513" s="98"/>
      <c r="AJ513" s="98"/>
      <c r="AK513" s="98"/>
      <c r="AL513" s="98"/>
      <c r="AM513" s="98"/>
      <c r="AN513" s="98"/>
      <c r="AO513" s="98"/>
      <c r="AP513" s="98"/>
      <c r="AQ513" s="98"/>
      <c r="AS513" s="98"/>
      <c r="AT513" s="112"/>
      <c r="AU513" s="116"/>
      <c r="AV513" s="113"/>
    </row>
    <row r="514" spans="1:48" s="70" customFormat="1" x14ac:dyDescent="0.25">
      <c r="A514" s="70" t="s">
        <v>3562</v>
      </c>
      <c r="B514" s="70" t="s">
        <v>1206</v>
      </c>
      <c r="C514" s="70" t="s">
        <v>1921</v>
      </c>
      <c r="D514" s="70">
        <v>8.25</v>
      </c>
      <c r="E514" s="70">
        <v>0.33600000000000002</v>
      </c>
      <c r="F514" s="70">
        <v>24.55</v>
      </c>
      <c r="G514" s="70">
        <v>2</v>
      </c>
      <c r="H514" s="70">
        <v>0.2</v>
      </c>
      <c r="AB514" s="70" t="s">
        <v>3250</v>
      </c>
      <c r="AC514" s="70" t="s">
        <v>3559</v>
      </c>
      <c r="AD514" s="70" t="s">
        <v>3562</v>
      </c>
      <c r="AI514" s="98"/>
      <c r="AJ514" s="98"/>
      <c r="AK514" s="98"/>
      <c r="AL514" s="98"/>
      <c r="AM514" s="98"/>
      <c r="AN514" s="98"/>
      <c r="AO514" s="98"/>
      <c r="AP514" s="98"/>
      <c r="AQ514" s="98"/>
      <c r="AS514" s="98"/>
      <c r="AT514" s="112"/>
      <c r="AU514" s="116"/>
      <c r="AV514" s="113"/>
    </row>
    <row r="515" spans="1:48" s="70" customFormat="1" x14ac:dyDescent="0.25">
      <c r="A515" s="70" t="s">
        <v>3563</v>
      </c>
      <c r="B515" s="70" t="s">
        <v>1206</v>
      </c>
      <c r="C515" s="70" t="s">
        <v>1921</v>
      </c>
      <c r="D515" s="70">
        <v>13.75</v>
      </c>
      <c r="E515" s="70">
        <v>0.33600000000000002</v>
      </c>
      <c r="F515" s="70">
        <v>40.92</v>
      </c>
      <c r="G515" s="70">
        <v>2</v>
      </c>
      <c r="H515" s="70">
        <v>0.2</v>
      </c>
      <c r="AB515" s="70" t="s">
        <v>3250</v>
      </c>
      <c r="AC515" s="70" t="s">
        <v>3559</v>
      </c>
      <c r="AD515" s="70" t="s">
        <v>3563</v>
      </c>
      <c r="AI515" s="98"/>
      <c r="AJ515" s="98"/>
      <c r="AK515" s="98"/>
      <c r="AL515" s="98"/>
      <c r="AM515" s="98"/>
      <c r="AN515" s="98"/>
      <c r="AO515" s="98"/>
      <c r="AP515" s="98"/>
      <c r="AQ515" s="98"/>
      <c r="AS515" s="98"/>
      <c r="AT515" s="112"/>
      <c r="AU515" s="116"/>
      <c r="AV515" s="113"/>
    </row>
    <row r="516" spans="1:48" s="70" customFormat="1" x14ac:dyDescent="0.25">
      <c r="A516" s="70" t="s">
        <v>3564</v>
      </c>
      <c r="B516" s="70" t="s">
        <v>1206</v>
      </c>
      <c r="C516" s="70" t="s">
        <v>1921</v>
      </c>
      <c r="D516" s="70">
        <v>3.5</v>
      </c>
      <c r="E516" s="70">
        <v>0.33600000000000002</v>
      </c>
      <c r="F516" s="70">
        <v>10.42</v>
      </c>
      <c r="G516" s="70">
        <v>2</v>
      </c>
      <c r="H516" s="70">
        <v>0.2</v>
      </c>
      <c r="AB516" s="70" t="s">
        <v>3250</v>
      </c>
      <c r="AC516" s="70" t="s">
        <v>3559</v>
      </c>
      <c r="AD516" s="70" t="s">
        <v>3564</v>
      </c>
      <c r="AI516" s="98"/>
      <c r="AJ516" s="98"/>
      <c r="AK516" s="98"/>
      <c r="AL516" s="98"/>
      <c r="AM516" s="98"/>
      <c r="AN516" s="98"/>
      <c r="AO516" s="98"/>
      <c r="AP516" s="98"/>
      <c r="AQ516" s="98"/>
      <c r="AS516" s="98"/>
      <c r="AT516" s="112"/>
      <c r="AU516" s="116"/>
      <c r="AV516" s="113"/>
    </row>
    <row r="517" spans="1:48" s="70" customFormat="1" x14ac:dyDescent="0.25">
      <c r="A517" s="70" t="s">
        <v>3565</v>
      </c>
      <c r="B517" s="70" t="s">
        <v>1206</v>
      </c>
      <c r="C517" s="70" t="s">
        <v>1921</v>
      </c>
      <c r="D517" s="70">
        <v>18</v>
      </c>
      <c r="E517" s="70">
        <v>1.4796</v>
      </c>
      <c r="F517" s="70">
        <v>12.19</v>
      </c>
      <c r="G517" s="70">
        <v>115</v>
      </c>
      <c r="H517" s="70">
        <v>0.2</v>
      </c>
      <c r="AB517" s="70" t="s">
        <v>3250</v>
      </c>
      <c r="AC517" s="70" t="s">
        <v>3566</v>
      </c>
      <c r="AD517" s="70" t="s">
        <v>3565</v>
      </c>
      <c r="AI517" s="98"/>
      <c r="AJ517" s="98"/>
      <c r="AK517" s="98"/>
      <c r="AL517" s="98"/>
      <c r="AM517" s="98"/>
      <c r="AN517" s="98"/>
      <c r="AO517" s="98"/>
      <c r="AP517" s="98"/>
      <c r="AQ517" s="98"/>
      <c r="AS517" s="98"/>
      <c r="AT517" s="112"/>
      <c r="AU517" s="116"/>
      <c r="AV517" s="113"/>
    </row>
    <row r="518" spans="1:48" s="70" customFormat="1" x14ac:dyDescent="0.25">
      <c r="A518" s="70" t="s">
        <v>3567</v>
      </c>
      <c r="B518" s="70" t="s">
        <v>1206</v>
      </c>
      <c r="C518" s="70" t="s">
        <v>1921</v>
      </c>
      <c r="D518" s="70">
        <v>3.5</v>
      </c>
      <c r="E518" s="70">
        <v>0.32040000000000002</v>
      </c>
      <c r="F518" s="70">
        <v>10.92</v>
      </c>
      <c r="G518" s="70">
        <v>4.5999999999999996</v>
      </c>
      <c r="H518" s="70">
        <v>0.34</v>
      </c>
      <c r="AB518" s="70" t="s">
        <v>3250</v>
      </c>
      <c r="AC518" s="70" t="s">
        <v>3568</v>
      </c>
      <c r="AD518" s="70" t="s">
        <v>3567</v>
      </c>
      <c r="AI518" s="98"/>
      <c r="AJ518" s="98"/>
      <c r="AK518" s="98"/>
      <c r="AL518" s="98"/>
      <c r="AM518" s="98"/>
      <c r="AN518" s="98"/>
      <c r="AO518" s="98"/>
      <c r="AP518" s="98"/>
      <c r="AQ518" s="98"/>
      <c r="AS518" s="98"/>
      <c r="AT518" s="112"/>
      <c r="AU518" s="116"/>
      <c r="AV518" s="113"/>
    </row>
    <row r="519" spans="1:48" s="70" customFormat="1" x14ac:dyDescent="0.25">
      <c r="A519" s="70" t="s">
        <v>3569</v>
      </c>
      <c r="B519" s="70" t="s">
        <v>1206</v>
      </c>
      <c r="C519" s="70" t="s">
        <v>1921</v>
      </c>
      <c r="D519" s="70">
        <v>4</v>
      </c>
      <c r="E519" s="70">
        <v>0.32040000000000002</v>
      </c>
      <c r="F519" s="70">
        <v>12.48</v>
      </c>
      <c r="G519" s="70">
        <v>4.5999999999999996</v>
      </c>
      <c r="H519" s="70">
        <v>0.34</v>
      </c>
      <c r="AB519" s="70" t="s">
        <v>3250</v>
      </c>
      <c r="AC519" s="70" t="s">
        <v>3568</v>
      </c>
      <c r="AD519" s="70" t="s">
        <v>3569</v>
      </c>
      <c r="AI519" s="98"/>
      <c r="AJ519" s="98"/>
      <c r="AK519" s="98"/>
      <c r="AL519" s="98"/>
      <c r="AM519" s="98"/>
      <c r="AN519" s="98"/>
      <c r="AO519" s="98"/>
      <c r="AP519" s="98"/>
      <c r="AQ519" s="98"/>
      <c r="AS519" s="98"/>
      <c r="AT519" s="112"/>
      <c r="AU519" s="116"/>
      <c r="AV519" s="113"/>
    </row>
    <row r="520" spans="1:48" s="70" customFormat="1" x14ac:dyDescent="0.25">
      <c r="A520" s="70" t="s">
        <v>3570</v>
      </c>
      <c r="B520" s="70" t="s">
        <v>1206</v>
      </c>
      <c r="C520" s="70" t="s">
        <v>1921</v>
      </c>
      <c r="D520" s="70">
        <v>4.5</v>
      </c>
      <c r="E520" s="70">
        <v>0.32040000000000002</v>
      </c>
      <c r="F520" s="70">
        <v>14.04</v>
      </c>
      <c r="G520" s="70">
        <v>4.5999999999999996</v>
      </c>
      <c r="H520" s="70">
        <v>0.34</v>
      </c>
      <c r="AB520" s="70" t="s">
        <v>3250</v>
      </c>
      <c r="AC520" s="70" t="s">
        <v>3568</v>
      </c>
      <c r="AD520" s="70" t="s">
        <v>3570</v>
      </c>
      <c r="AI520" s="98"/>
      <c r="AJ520" s="98"/>
      <c r="AK520" s="98"/>
      <c r="AL520" s="98"/>
      <c r="AM520" s="98"/>
      <c r="AN520" s="98"/>
      <c r="AO520" s="98"/>
      <c r="AP520" s="98"/>
      <c r="AQ520" s="98"/>
      <c r="AS520" s="98"/>
      <c r="AT520" s="112"/>
      <c r="AU520" s="116"/>
      <c r="AV520" s="113"/>
    </row>
    <row r="521" spans="1:48" s="70" customFormat="1" x14ac:dyDescent="0.25">
      <c r="A521" s="70" t="s">
        <v>3571</v>
      </c>
      <c r="B521" s="70" t="s">
        <v>1206</v>
      </c>
      <c r="C521" s="70" t="s">
        <v>1921</v>
      </c>
      <c r="D521" s="70">
        <v>5</v>
      </c>
      <c r="E521" s="70">
        <v>0.32040000000000002</v>
      </c>
      <c r="F521" s="70">
        <v>15.61</v>
      </c>
      <c r="G521" s="70">
        <v>4.5999999999999996</v>
      </c>
      <c r="H521" s="70">
        <v>0.34</v>
      </c>
      <c r="AB521" s="70" t="s">
        <v>3250</v>
      </c>
      <c r="AC521" s="70" t="s">
        <v>3568</v>
      </c>
      <c r="AD521" s="70" t="s">
        <v>3571</v>
      </c>
      <c r="AI521" s="98"/>
      <c r="AJ521" s="98"/>
      <c r="AK521" s="98"/>
      <c r="AL521" s="98"/>
      <c r="AM521" s="98"/>
      <c r="AN521" s="98"/>
      <c r="AO521" s="98"/>
      <c r="AP521" s="98"/>
      <c r="AQ521" s="98"/>
      <c r="AS521" s="98"/>
      <c r="AT521" s="112"/>
      <c r="AU521" s="116"/>
      <c r="AV521" s="113"/>
    </row>
    <row r="522" spans="1:48" s="70" customFormat="1" x14ac:dyDescent="0.25">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c r="AI522" s="98"/>
      <c r="AJ522" s="98"/>
      <c r="AK522" s="98"/>
      <c r="AL522" s="98"/>
      <c r="AM522" s="98"/>
      <c r="AN522" s="98"/>
      <c r="AO522" s="98"/>
      <c r="AP522" s="98"/>
      <c r="AQ522" s="98"/>
      <c r="AS522" s="98"/>
      <c r="AT522" s="112"/>
      <c r="AU522" s="116"/>
      <c r="AV522" s="113"/>
    </row>
    <row r="523" spans="1:48" s="70" customFormat="1" x14ac:dyDescent="0.25">
      <c r="A523" s="70" t="s">
        <v>3573</v>
      </c>
      <c r="B523" s="70" t="s">
        <v>1206</v>
      </c>
      <c r="C523" s="70" t="s">
        <v>1921</v>
      </c>
      <c r="D523" s="70">
        <v>6</v>
      </c>
      <c r="E523" s="70">
        <v>0.32040000000000002</v>
      </c>
      <c r="F523" s="70">
        <v>18.73</v>
      </c>
      <c r="G523" s="70">
        <v>4.5999999999999996</v>
      </c>
      <c r="H523" s="70">
        <v>0.34</v>
      </c>
      <c r="AB523" s="70" t="s">
        <v>3250</v>
      </c>
      <c r="AC523" s="70" t="s">
        <v>3568</v>
      </c>
      <c r="AD523" s="70" t="s">
        <v>3573</v>
      </c>
      <c r="AI523" s="98"/>
      <c r="AJ523" s="98"/>
      <c r="AK523" s="98"/>
      <c r="AL523" s="98"/>
      <c r="AM523" s="98"/>
      <c r="AN523" s="98"/>
      <c r="AO523" s="98"/>
      <c r="AP523" s="98"/>
      <c r="AQ523" s="98"/>
      <c r="AS523" s="98"/>
      <c r="AT523" s="112"/>
      <c r="AU523" s="116"/>
      <c r="AV523" s="113"/>
    </row>
    <row r="524" spans="1:48" s="70" customFormat="1" x14ac:dyDescent="0.25">
      <c r="A524" s="70" t="s">
        <v>3574</v>
      </c>
      <c r="B524" s="70" t="s">
        <v>1206</v>
      </c>
      <c r="C524" s="70" t="s">
        <v>1921</v>
      </c>
      <c r="D524" s="70">
        <v>6.5</v>
      </c>
      <c r="E524" s="70">
        <v>0.32040000000000002</v>
      </c>
      <c r="F524" s="70">
        <v>20.29</v>
      </c>
      <c r="G524" s="70">
        <v>4.5999999999999996</v>
      </c>
      <c r="H524" s="70">
        <v>0.34</v>
      </c>
      <c r="AB524" s="70" t="s">
        <v>3250</v>
      </c>
      <c r="AC524" s="70" t="s">
        <v>3568</v>
      </c>
      <c r="AD524" s="70" t="s">
        <v>3574</v>
      </c>
      <c r="AI524" s="98"/>
      <c r="AJ524" s="98"/>
      <c r="AK524" s="98"/>
      <c r="AL524" s="98"/>
      <c r="AM524" s="98"/>
      <c r="AN524" s="98"/>
      <c r="AO524" s="98"/>
      <c r="AP524" s="98"/>
      <c r="AQ524" s="98"/>
      <c r="AS524" s="98"/>
      <c r="AT524" s="112"/>
      <c r="AU524" s="116"/>
      <c r="AV524" s="113"/>
    </row>
    <row r="525" spans="1:48" s="70" customFormat="1" x14ac:dyDescent="0.25">
      <c r="A525" s="70" t="s">
        <v>3575</v>
      </c>
      <c r="B525" s="70" t="s">
        <v>1206</v>
      </c>
      <c r="C525" s="70" t="s">
        <v>1919</v>
      </c>
      <c r="D525" s="70">
        <v>3.5</v>
      </c>
      <c r="E525" s="70">
        <v>0.27</v>
      </c>
      <c r="F525" s="70">
        <v>12.96</v>
      </c>
      <c r="G525" s="70">
        <v>3.9</v>
      </c>
      <c r="H525" s="70">
        <v>0.23</v>
      </c>
      <c r="AB525" s="70" t="s">
        <v>3250</v>
      </c>
      <c r="AC525" s="70" t="s">
        <v>3568</v>
      </c>
      <c r="AD525" s="70" t="s">
        <v>3575</v>
      </c>
      <c r="AI525" s="98"/>
      <c r="AJ525" s="98"/>
      <c r="AK525" s="98"/>
      <c r="AL525" s="98"/>
      <c r="AM525" s="98"/>
      <c r="AN525" s="98"/>
      <c r="AO525" s="98"/>
      <c r="AP525" s="98"/>
      <c r="AQ525" s="98"/>
      <c r="AS525" s="98"/>
      <c r="AT525" s="112"/>
      <c r="AU525" s="116"/>
      <c r="AV525" s="113"/>
    </row>
    <row r="526" spans="1:48" s="70" customFormat="1" x14ac:dyDescent="0.25">
      <c r="A526" s="70" t="s">
        <v>3576</v>
      </c>
      <c r="B526" s="70" t="s">
        <v>1206</v>
      </c>
      <c r="C526" s="70" t="s">
        <v>1919</v>
      </c>
      <c r="D526" s="70">
        <v>4</v>
      </c>
      <c r="E526" s="70">
        <v>0.27</v>
      </c>
      <c r="F526" s="70">
        <v>14.81</v>
      </c>
      <c r="G526" s="70">
        <v>3.9</v>
      </c>
      <c r="H526" s="70">
        <v>0.23</v>
      </c>
      <c r="AB526" s="70" t="s">
        <v>3250</v>
      </c>
      <c r="AC526" s="70" t="s">
        <v>3568</v>
      </c>
      <c r="AD526" s="70" t="s">
        <v>3576</v>
      </c>
      <c r="AI526" s="98"/>
      <c r="AJ526" s="98"/>
      <c r="AK526" s="98"/>
      <c r="AL526" s="98"/>
      <c r="AM526" s="98"/>
      <c r="AN526" s="98"/>
      <c r="AO526" s="98"/>
      <c r="AP526" s="98"/>
      <c r="AQ526" s="98"/>
      <c r="AS526" s="98"/>
      <c r="AT526" s="112"/>
      <c r="AU526" s="116"/>
      <c r="AV526" s="113"/>
    </row>
    <row r="527" spans="1:48" s="70" customFormat="1" x14ac:dyDescent="0.25">
      <c r="A527" s="70" t="s">
        <v>3577</v>
      </c>
      <c r="B527" s="70" t="s">
        <v>1206</v>
      </c>
      <c r="C527" s="70" t="s">
        <v>1919</v>
      </c>
      <c r="D527" s="70">
        <v>4.5</v>
      </c>
      <c r="E527" s="70">
        <v>0.27</v>
      </c>
      <c r="F527" s="70">
        <v>16.670000000000002</v>
      </c>
      <c r="G527" s="70">
        <v>3.9</v>
      </c>
      <c r="H527" s="70">
        <v>0.23</v>
      </c>
      <c r="AB527" s="70" t="s">
        <v>3250</v>
      </c>
      <c r="AC527" s="70" t="s">
        <v>3568</v>
      </c>
      <c r="AD527" s="70" t="s">
        <v>3577</v>
      </c>
      <c r="AI527" s="98"/>
      <c r="AJ527" s="98"/>
      <c r="AK527" s="98"/>
      <c r="AL527" s="98"/>
      <c r="AM527" s="98"/>
      <c r="AN527" s="98"/>
      <c r="AO527" s="98"/>
      <c r="AP527" s="98"/>
      <c r="AQ527" s="98"/>
      <c r="AS527" s="98"/>
      <c r="AT527" s="112"/>
      <c r="AU527" s="116"/>
      <c r="AV527" s="113"/>
    </row>
    <row r="528" spans="1:48" s="70" customFormat="1" x14ac:dyDescent="0.25">
      <c r="A528" s="70" t="s">
        <v>3578</v>
      </c>
      <c r="B528" s="70" t="s">
        <v>1206</v>
      </c>
      <c r="C528" s="70" t="s">
        <v>1919</v>
      </c>
      <c r="D528" s="70">
        <v>5</v>
      </c>
      <c r="E528" s="70">
        <v>0.27</v>
      </c>
      <c r="F528" s="70">
        <v>18.52</v>
      </c>
      <c r="G528" s="70">
        <v>3.9</v>
      </c>
      <c r="H528" s="70">
        <v>0.23</v>
      </c>
      <c r="AB528" s="70" t="s">
        <v>3250</v>
      </c>
      <c r="AC528" s="70" t="s">
        <v>3568</v>
      </c>
      <c r="AD528" s="70" t="s">
        <v>3578</v>
      </c>
      <c r="AI528" s="98"/>
      <c r="AJ528" s="98"/>
      <c r="AK528" s="98"/>
      <c r="AL528" s="98"/>
      <c r="AM528" s="98"/>
      <c r="AN528" s="98"/>
      <c r="AO528" s="98"/>
      <c r="AP528" s="98"/>
      <c r="AQ528" s="98"/>
      <c r="AS528" s="98"/>
      <c r="AT528" s="112"/>
      <c r="AU528" s="116"/>
      <c r="AV528" s="113"/>
    </row>
    <row r="529" spans="1:48" s="70" customFormat="1" x14ac:dyDescent="0.25">
      <c r="A529" s="70" t="s">
        <v>3579</v>
      </c>
      <c r="B529" s="70" t="s">
        <v>1206</v>
      </c>
      <c r="C529" s="70" t="s">
        <v>1919</v>
      </c>
      <c r="D529" s="70">
        <v>5.5</v>
      </c>
      <c r="E529" s="70">
        <v>0.27</v>
      </c>
      <c r="F529" s="70">
        <v>20.37</v>
      </c>
      <c r="G529" s="70">
        <v>3.9</v>
      </c>
      <c r="H529" s="70">
        <v>0.23</v>
      </c>
      <c r="AB529" s="70" t="s">
        <v>3250</v>
      </c>
      <c r="AC529" s="70" t="s">
        <v>3568</v>
      </c>
      <c r="AD529" s="70" t="s">
        <v>3579</v>
      </c>
      <c r="AI529" s="98"/>
      <c r="AJ529" s="98"/>
      <c r="AK529" s="98"/>
      <c r="AL529" s="98"/>
      <c r="AM529" s="98"/>
      <c r="AN529" s="98"/>
      <c r="AO529" s="98"/>
      <c r="AP529" s="98"/>
      <c r="AQ529" s="98"/>
      <c r="AS529" s="98"/>
      <c r="AT529" s="112"/>
      <c r="AU529" s="116"/>
      <c r="AV529" s="113"/>
    </row>
    <row r="530" spans="1:48" s="70" customFormat="1" x14ac:dyDescent="0.25">
      <c r="A530" s="70" t="s">
        <v>3580</v>
      </c>
      <c r="B530" s="70" t="s">
        <v>1206</v>
      </c>
      <c r="C530" s="70" t="s">
        <v>1919</v>
      </c>
      <c r="D530" s="70">
        <v>6</v>
      </c>
      <c r="E530" s="70">
        <v>0.27</v>
      </c>
      <c r="F530" s="70">
        <v>22.22</v>
      </c>
      <c r="G530" s="70">
        <v>3.9</v>
      </c>
      <c r="H530" s="70">
        <v>0.23</v>
      </c>
      <c r="AB530" s="70" t="s">
        <v>3250</v>
      </c>
      <c r="AC530" s="70" t="s">
        <v>3568</v>
      </c>
      <c r="AD530" s="70" t="s">
        <v>3580</v>
      </c>
      <c r="AI530" s="98"/>
      <c r="AJ530" s="98"/>
      <c r="AK530" s="98"/>
      <c r="AL530" s="98"/>
      <c r="AM530" s="98"/>
      <c r="AN530" s="98"/>
      <c r="AO530" s="98"/>
      <c r="AP530" s="98"/>
      <c r="AQ530" s="98"/>
      <c r="AS530" s="98"/>
      <c r="AT530" s="112"/>
      <c r="AU530" s="116"/>
      <c r="AV530" s="113"/>
    </row>
    <row r="531" spans="1:48" s="70" customFormat="1" x14ac:dyDescent="0.25">
      <c r="A531" s="70" t="s">
        <v>3581</v>
      </c>
      <c r="B531" s="70" t="s">
        <v>1206</v>
      </c>
      <c r="C531" s="70" t="s">
        <v>1919</v>
      </c>
      <c r="D531" s="70">
        <v>6.5</v>
      </c>
      <c r="E531" s="70">
        <v>0.27</v>
      </c>
      <c r="F531" s="70">
        <v>24.07</v>
      </c>
      <c r="G531" s="70">
        <v>3.9</v>
      </c>
      <c r="H531" s="70">
        <v>0.23</v>
      </c>
      <c r="AB531" s="70" t="s">
        <v>3250</v>
      </c>
      <c r="AC531" s="70" t="s">
        <v>3568</v>
      </c>
      <c r="AD531" s="70" t="s">
        <v>3581</v>
      </c>
      <c r="AI531" s="98"/>
      <c r="AJ531" s="98"/>
      <c r="AK531" s="98"/>
      <c r="AL531" s="98"/>
      <c r="AM531" s="98"/>
      <c r="AN531" s="98"/>
      <c r="AO531" s="98"/>
      <c r="AP531" s="98"/>
      <c r="AQ531" s="98"/>
      <c r="AS531" s="98"/>
      <c r="AT531" s="112"/>
      <c r="AU531" s="116"/>
      <c r="AV531" s="113"/>
    </row>
    <row r="532" spans="1:48" s="70" customFormat="1" x14ac:dyDescent="0.25">
      <c r="A532" s="70" t="s">
        <v>3582</v>
      </c>
      <c r="B532" s="70" t="s">
        <v>1206</v>
      </c>
      <c r="C532" s="70" t="s">
        <v>1921</v>
      </c>
      <c r="D532" s="70">
        <v>3.5</v>
      </c>
      <c r="E532" s="70">
        <v>0.3</v>
      </c>
      <c r="F532" s="70">
        <v>11.67</v>
      </c>
      <c r="G532" s="70">
        <v>0.5</v>
      </c>
      <c r="H532" s="70">
        <v>0.35</v>
      </c>
      <c r="AB532" s="70" t="s">
        <v>3250</v>
      </c>
      <c r="AC532" s="70" t="s">
        <v>3568</v>
      </c>
      <c r="AD532" s="70" t="s">
        <v>3582</v>
      </c>
      <c r="AI532" s="98"/>
      <c r="AJ532" s="98"/>
      <c r="AK532" s="98"/>
      <c r="AL532" s="98"/>
      <c r="AM532" s="98"/>
      <c r="AN532" s="98"/>
      <c r="AO532" s="98"/>
      <c r="AP532" s="98"/>
      <c r="AQ532" s="98"/>
      <c r="AS532" s="98"/>
      <c r="AT532" s="112"/>
      <c r="AU532" s="116"/>
      <c r="AV532" s="113"/>
    </row>
    <row r="533" spans="1:48" s="70" customFormat="1" x14ac:dyDescent="0.25">
      <c r="A533" s="70" t="s">
        <v>3583</v>
      </c>
      <c r="B533" s="70" t="s">
        <v>1206</v>
      </c>
      <c r="C533" s="70" t="s">
        <v>1921</v>
      </c>
      <c r="D533" s="70">
        <v>4</v>
      </c>
      <c r="E533" s="70">
        <v>0.3</v>
      </c>
      <c r="F533" s="70">
        <v>13.33</v>
      </c>
      <c r="G533" s="70">
        <v>0.5</v>
      </c>
      <c r="H533" s="70">
        <v>0.35</v>
      </c>
      <c r="AB533" s="70" t="s">
        <v>3250</v>
      </c>
      <c r="AC533" s="70" t="s">
        <v>3568</v>
      </c>
      <c r="AD533" s="70" t="s">
        <v>3583</v>
      </c>
      <c r="AI533" s="98"/>
      <c r="AJ533" s="98"/>
      <c r="AK533" s="98"/>
      <c r="AL533" s="98"/>
      <c r="AM533" s="98"/>
      <c r="AN533" s="98"/>
      <c r="AO533" s="98"/>
      <c r="AP533" s="98"/>
      <c r="AQ533" s="98"/>
      <c r="AS533" s="98"/>
      <c r="AT533" s="112"/>
      <c r="AU533" s="116"/>
      <c r="AV533" s="113"/>
    </row>
    <row r="534" spans="1:48" s="70" customFormat="1" x14ac:dyDescent="0.25">
      <c r="A534" s="70" t="s">
        <v>3584</v>
      </c>
      <c r="B534" s="70" t="s">
        <v>1206</v>
      </c>
      <c r="C534" s="70" t="s">
        <v>1921</v>
      </c>
      <c r="D534" s="70">
        <v>4.5</v>
      </c>
      <c r="E534" s="70">
        <v>0.3</v>
      </c>
      <c r="F534" s="70">
        <v>15</v>
      </c>
      <c r="G534" s="70">
        <v>0.5</v>
      </c>
      <c r="H534" s="70">
        <v>0.35</v>
      </c>
      <c r="AB534" s="70" t="s">
        <v>3250</v>
      </c>
      <c r="AC534" s="70" t="s">
        <v>3568</v>
      </c>
      <c r="AD534" s="70" t="s">
        <v>3584</v>
      </c>
      <c r="AI534" s="98"/>
      <c r="AJ534" s="98"/>
      <c r="AK534" s="98"/>
      <c r="AL534" s="98"/>
      <c r="AM534" s="98"/>
      <c r="AN534" s="98"/>
      <c r="AO534" s="98"/>
      <c r="AP534" s="98"/>
      <c r="AQ534" s="98"/>
      <c r="AS534" s="98"/>
      <c r="AT534" s="112"/>
      <c r="AU534" s="116"/>
      <c r="AV534" s="113"/>
    </row>
    <row r="535" spans="1:48" s="70" customFormat="1" x14ac:dyDescent="0.25">
      <c r="A535" s="70" t="s">
        <v>3585</v>
      </c>
      <c r="B535" s="70" t="s">
        <v>1206</v>
      </c>
      <c r="C535" s="70" t="s">
        <v>1921</v>
      </c>
      <c r="D535" s="70">
        <v>5</v>
      </c>
      <c r="E535" s="70">
        <v>0.3</v>
      </c>
      <c r="F535" s="70">
        <v>16.670000000000002</v>
      </c>
      <c r="G535" s="70">
        <v>0.5</v>
      </c>
      <c r="H535" s="70">
        <v>0.35</v>
      </c>
      <c r="AB535" s="70" t="s">
        <v>3250</v>
      </c>
      <c r="AC535" s="70" t="s">
        <v>3568</v>
      </c>
      <c r="AD535" s="70" t="s">
        <v>3585</v>
      </c>
      <c r="AI535" s="98"/>
      <c r="AJ535" s="98"/>
      <c r="AK535" s="98"/>
      <c r="AL535" s="98"/>
      <c r="AM535" s="98"/>
      <c r="AN535" s="98"/>
      <c r="AO535" s="98"/>
      <c r="AP535" s="98"/>
      <c r="AQ535" s="98"/>
      <c r="AS535" s="98"/>
      <c r="AT535" s="112"/>
      <c r="AU535" s="116"/>
      <c r="AV535" s="113"/>
    </row>
    <row r="536" spans="1:48" s="70" customFormat="1" x14ac:dyDescent="0.25">
      <c r="A536" s="70" t="s">
        <v>3586</v>
      </c>
      <c r="B536" s="70" t="s">
        <v>1206</v>
      </c>
      <c r="C536" s="70" t="s">
        <v>1921</v>
      </c>
      <c r="D536" s="70">
        <v>5.5</v>
      </c>
      <c r="E536" s="70">
        <v>0.3</v>
      </c>
      <c r="F536" s="70">
        <v>18.329999999999998</v>
      </c>
      <c r="G536" s="70">
        <v>0.5</v>
      </c>
      <c r="H536" s="70">
        <v>0.35</v>
      </c>
      <c r="AB536" s="70" t="s">
        <v>3250</v>
      </c>
      <c r="AC536" s="70" t="s">
        <v>3568</v>
      </c>
      <c r="AD536" s="70" t="s">
        <v>3586</v>
      </c>
      <c r="AI536" s="98"/>
      <c r="AJ536" s="98"/>
      <c r="AK536" s="98"/>
      <c r="AL536" s="98"/>
      <c r="AM536" s="98"/>
      <c r="AN536" s="98"/>
      <c r="AO536" s="98"/>
      <c r="AP536" s="98"/>
      <c r="AQ536" s="98"/>
      <c r="AS536" s="98"/>
      <c r="AT536" s="112"/>
      <c r="AU536" s="116"/>
      <c r="AV536" s="113"/>
    </row>
    <row r="537" spans="1:48" s="70" customFormat="1" x14ac:dyDescent="0.25">
      <c r="A537" s="70" t="s">
        <v>3587</v>
      </c>
      <c r="B537" s="70" t="s">
        <v>1206</v>
      </c>
      <c r="C537" s="70" t="s">
        <v>1921</v>
      </c>
      <c r="D537" s="70">
        <v>6</v>
      </c>
      <c r="E537" s="70">
        <v>0.3</v>
      </c>
      <c r="F537" s="70">
        <v>20</v>
      </c>
      <c r="G537" s="70">
        <v>0.5</v>
      </c>
      <c r="H537" s="70">
        <v>0.35</v>
      </c>
      <c r="AB537" s="70" t="s">
        <v>3250</v>
      </c>
      <c r="AC537" s="70" t="s">
        <v>3568</v>
      </c>
      <c r="AD537" s="70" t="s">
        <v>3587</v>
      </c>
      <c r="AI537" s="98"/>
      <c r="AJ537" s="98"/>
      <c r="AK537" s="98"/>
      <c r="AL537" s="98"/>
      <c r="AM537" s="98"/>
      <c r="AN537" s="98"/>
      <c r="AO537" s="98"/>
      <c r="AP537" s="98"/>
      <c r="AQ537" s="98"/>
      <c r="AS537" s="98"/>
      <c r="AT537" s="112"/>
      <c r="AU537" s="116"/>
      <c r="AV537" s="113"/>
    </row>
    <row r="538" spans="1:48" s="70" customFormat="1" x14ac:dyDescent="0.25">
      <c r="A538" s="70" t="s">
        <v>3588</v>
      </c>
      <c r="B538" s="70" t="s">
        <v>1206</v>
      </c>
      <c r="C538" s="70" t="s">
        <v>1921</v>
      </c>
      <c r="D538" s="70">
        <v>6.5</v>
      </c>
      <c r="E538" s="70">
        <v>0.3</v>
      </c>
      <c r="F538" s="70">
        <v>21.67</v>
      </c>
      <c r="G538" s="70">
        <v>0.5</v>
      </c>
      <c r="H538" s="70">
        <v>0.35</v>
      </c>
      <c r="AB538" s="70" t="s">
        <v>3250</v>
      </c>
      <c r="AC538" s="70" t="s">
        <v>3568</v>
      </c>
      <c r="AD538" s="70" t="s">
        <v>3588</v>
      </c>
      <c r="AI538" s="98"/>
      <c r="AJ538" s="98"/>
      <c r="AK538" s="98"/>
      <c r="AL538" s="98"/>
      <c r="AM538" s="98"/>
      <c r="AN538" s="98"/>
      <c r="AO538" s="98"/>
      <c r="AP538" s="98"/>
      <c r="AQ538" s="98"/>
      <c r="AS538" s="98"/>
      <c r="AT538" s="112"/>
      <c r="AU538" s="116"/>
      <c r="AV538" s="113"/>
    </row>
    <row r="539" spans="1:48" s="70" customFormat="1" x14ac:dyDescent="0.25">
      <c r="A539" s="70" t="s">
        <v>3589</v>
      </c>
      <c r="B539" s="70" t="s">
        <v>1206</v>
      </c>
      <c r="C539" s="70" t="s">
        <v>1921</v>
      </c>
      <c r="D539" s="70">
        <v>3.5</v>
      </c>
      <c r="E539" s="70">
        <v>0.20004</v>
      </c>
      <c r="F539" s="70">
        <v>17.5</v>
      </c>
      <c r="G539" s="70">
        <v>3</v>
      </c>
      <c r="H539" s="70">
        <v>0.35</v>
      </c>
      <c r="AB539" s="70" t="s">
        <v>3250</v>
      </c>
      <c r="AC539" s="70" t="s">
        <v>3568</v>
      </c>
      <c r="AD539" s="70" t="s">
        <v>3589</v>
      </c>
      <c r="AI539" s="98"/>
      <c r="AJ539" s="98"/>
      <c r="AK539" s="98"/>
      <c r="AL539" s="98"/>
      <c r="AM539" s="98"/>
      <c r="AN539" s="98"/>
      <c r="AO539" s="98"/>
      <c r="AP539" s="98"/>
      <c r="AQ539" s="98"/>
      <c r="AS539" s="98"/>
      <c r="AT539" s="112"/>
      <c r="AU539" s="116"/>
      <c r="AV539" s="113"/>
    </row>
    <row r="540" spans="1:48" s="70" customFormat="1" x14ac:dyDescent="0.25">
      <c r="A540" s="70" t="s">
        <v>3590</v>
      </c>
      <c r="B540" s="70" t="s">
        <v>1206</v>
      </c>
      <c r="C540" s="70" t="s">
        <v>1921</v>
      </c>
      <c r="D540" s="70">
        <v>4</v>
      </c>
      <c r="E540" s="70">
        <v>0.20004</v>
      </c>
      <c r="F540" s="70">
        <v>20</v>
      </c>
      <c r="G540" s="70">
        <v>3</v>
      </c>
      <c r="H540" s="70">
        <v>0.35</v>
      </c>
      <c r="AB540" s="70" t="s">
        <v>3250</v>
      </c>
      <c r="AC540" s="70" t="s">
        <v>3568</v>
      </c>
      <c r="AD540" s="70" t="s">
        <v>3590</v>
      </c>
      <c r="AI540" s="98"/>
      <c r="AJ540" s="98"/>
      <c r="AK540" s="98"/>
      <c r="AL540" s="98"/>
      <c r="AM540" s="98"/>
      <c r="AN540" s="98"/>
      <c r="AO540" s="98"/>
      <c r="AP540" s="98"/>
      <c r="AQ540" s="98"/>
      <c r="AS540" s="98"/>
      <c r="AT540" s="112"/>
      <c r="AU540" s="116"/>
      <c r="AV540" s="113"/>
    </row>
    <row r="541" spans="1:48" s="70" customFormat="1" x14ac:dyDescent="0.25">
      <c r="A541" s="70" t="s">
        <v>3591</v>
      </c>
      <c r="B541" s="70" t="s">
        <v>1206</v>
      </c>
      <c r="C541" s="70" t="s">
        <v>1921</v>
      </c>
      <c r="D541" s="70">
        <v>4.5</v>
      </c>
      <c r="E541" s="70">
        <v>0.20004</v>
      </c>
      <c r="F541" s="70">
        <v>22.5</v>
      </c>
      <c r="G541" s="70">
        <v>3</v>
      </c>
      <c r="H541" s="70">
        <v>0.35</v>
      </c>
      <c r="AB541" s="70" t="s">
        <v>3250</v>
      </c>
      <c r="AC541" s="70" t="s">
        <v>3568</v>
      </c>
      <c r="AD541" s="70" t="s">
        <v>3591</v>
      </c>
      <c r="AI541" s="98"/>
      <c r="AJ541" s="98"/>
      <c r="AK541" s="98"/>
      <c r="AL541" s="98"/>
      <c r="AM541" s="98"/>
      <c r="AN541" s="98"/>
      <c r="AO541" s="98"/>
      <c r="AP541" s="98"/>
      <c r="AQ541" s="98"/>
      <c r="AS541" s="98"/>
      <c r="AT541" s="112"/>
      <c r="AU541" s="116"/>
      <c r="AV541" s="113"/>
    </row>
    <row r="542" spans="1:48" s="70" customFormat="1" x14ac:dyDescent="0.25">
      <c r="A542" s="70" t="s">
        <v>3592</v>
      </c>
      <c r="B542" s="70" t="s">
        <v>1206</v>
      </c>
      <c r="C542" s="70" t="s">
        <v>1921</v>
      </c>
      <c r="D542" s="70">
        <v>5</v>
      </c>
      <c r="E542" s="70">
        <v>0.20004</v>
      </c>
      <c r="F542" s="70">
        <v>25</v>
      </c>
      <c r="G542" s="70">
        <v>3</v>
      </c>
      <c r="H542" s="70">
        <v>0.35</v>
      </c>
      <c r="AB542" s="70" t="s">
        <v>3250</v>
      </c>
      <c r="AC542" s="70" t="s">
        <v>3568</v>
      </c>
      <c r="AD542" s="70" t="s">
        <v>3592</v>
      </c>
      <c r="AI542" s="98"/>
      <c r="AJ542" s="98"/>
      <c r="AK542" s="98"/>
      <c r="AL542" s="98"/>
      <c r="AM542" s="98"/>
      <c r="AN542" s="98"/>
      <c r="AO542" s="98"/>
      <c r="AP542" s="98"/>
      <c r="AQ542" s="98"/>
      <c r="AS542" s="98"/>
      <c r="AT542" s="112"/>
      <c r="AU542" s="116"/>
      <c r="AV542" s="113"/>
    </row>
    <row r="543" spans="1:48" s="70" customFormat="1" x14ac:dyDescent="0.25">
      <c r="A543" s="70" t="s">
        <v>3593</v>
      </c>
      <c r="B543" s="70" t="s">
        <v>1206</v>
      </c>
      <c r="C543" s="70" t="s">
        <v>1921</v>
      </c>
      <c r="D543" s="70">
        <v>5.5</v>
      </c>
      <c r="E543" s="70">
        <v>0.20004</v>
      </c>
      <c r="F543" s="70">
        <v>27.5</v>
      </c>
      <c r="G543" s="70">
        <v>3</v>
      </c>
      <c r="H543" s="70">
        <v>0.35</v>
      </c>
      <c r="AB543" s="70" t="s">
        <v>3250</v>
      </c>
      <c r="AC543" s="70" t="s">
        <v>3568</v>
      </c>
      <c r="AD543" s="70" t="s">
        <v>3593</v>
      </c>
      <c r="AI543" s="98"/>
      <c r="AJ543" s="98"/>
      <c r="AK543" s="98"/>
      <c r="AL543" s="98"/>
      <c r="AM543" s="98"/>
      <c r="AN543" s="98"/>
      <c r="AO543" s="98"/>
      <c r="AP543" s="98"/>
      <c r="AQ543" s="98"/>
      <c r="AS543" s="98"/>
      <c r="AT543" s="112"/>
      <c r="AU543" s="116"/>
      <c r="AV543" s="113"/>
    </row>
    <row r="544" spans="1:48" s="70" customFormat="1" x14ac:dyDescent="0.25">
      <c r="A544" s="70" t="s">
        <v>3594</v>
      </c>
      <c r="B544" s="70" t="s">
        <v>1206</v>
      </c>
      <c r="C544" s="70" t="s">
        <v>1921</v>
      </c>
      <c r="D544" s="70">
        <v>6</v>
      </c>
      <c r="E544" s="70">
        <v>0.20004</v>
      </c>
      <c r="F544" s="70">
        <v>30</v>
      </c>
      <c r="G544" s="70">
        <v>3</v>
      </c>
      <c r="H544" s="70">
        <v>0.35</v>
      </c>
      <c r="AB544" s="70" t="s">
        <v>3250</v>
      </c>
      <c r="AC544" s="70" t="s">
        <v>3568</v>
      </c>
      <c r="AD544" s="70" t="s">
        <v>3594</v>
      </c>
      <c r="AI544" s="98"/>
      <c r="AJ544" s="98"/>
      <c r="AK544" s="98"/>
      <c r="AL544" s="98"/>
      <c r="AM544" s="98"/>
      <c r="AN544" s="98"/>
      <c r="AO544" s="98"/>
      <c r="AP544" s="98"/>
      <c r="AQ544" s="98"/>
      <c r="AS544" s="98"/>
      <c r="AT544" s="112"/>
      <c r="AU544" s="116"/>
      <c r="AV544" s="113"/>
    </row>
    <row r="545" spans="1:48" s="70" customFormat="1" x14ac:dyDescent="0.25">
      <c r="A545" s="70" t="s">
        <v>3595</v>
      </c>
      <c r="B545" s="70" t="s">
        <v>1206</v>
      </c>
      <c r="C545" s="70" t="s">
        <v>1921</v>
      </c>
      <c r="D545" s="70">
        <v>6.5</v>
      </c>
      <c r="E545" s="70">
        <v>0.20004</v>
      </c>
      <c r="F545" s="70">
        <v>32.5</v>
      </c>
      <c r="G545" s="70">
        <v>3</v>
      </c>
      <c r="H545" s="70">
        <v>0.35</v>
      </c>
      <c r="AB545" s="70" t="s">
        <v>3250</v>
      </c>
      <c r="AC545" s="70" t="s">
        <v>3568</v>
      </c>
      <c r="AD545" s="70" t="s">
        <v>3595</v>
      </c>
      <c r="AI545" s="98"/>
      <c r="AJ545" s="98"/>
      <c r="AK545" s="98"/>
      <c r="AL545" s="98"/>
      <c r="AM545" s="98"/>
      <c r="AN545" s="98"/>
      <c r="AO545" s="98"/>
      <c r="AP545" s="98"/>
      <c r="AQ545" s="98"/>
      <c r="AS545" s="98"/>
      <c r="AT545" s="112"/>
      <c r="AU545" s="116"/>
      <c r="AV545" s="113"/>
    </row>
    <row r="546" spans="1:48" s="70" customFormat="1" x14ac:dyDescent="0.25">
      <c r="A546" s="70" t="s">
        <v>3596</v>
      </c>
      <c r="B546" s="70" t="s">
        <v>1206</v>
      </c>
      <c r="C546" s="70" t="s">
        <v>1921</v>
      </c>
      <c r="D546" s="70">
        <v>3.63</v>
      </c>
      <c r="E546" s="70">
        <v>1.5</v>
      </c>
      <c r="F546" s="70">
        <v>2.42</v>
      </c>
      <c r="G546" s="70">
        <v>48</v>
      </c>
      <c r="H546" s="70">
        <v>0.19</v>
      </c>
      <c r="AB546" s="70" t="s">
        <v>3250</v>
      </c>
      <c r="AC546" s="70" t="s">
        <v>3597</v>
      </c>
      <c r="AD546" s="70" t="s">
        <v>3596</v>
      </c>
      <c r="AI546" s="98"/>
      <c r="AJ546" s="98"/>
      <c r="AK546" s="98"/>
      <c r="AL546" s="98"/>
      <c r="AM546" s="98"/>
      <c r="AN546" s="98"/>
      <c r="AO546" s="98"/>
      <c r="AP546" s="98"/>
      <c r="AQ546" s="98"/>
      <c r="AS546" s="98"/>
      <c r="AT546" s="112"/>
      <c r="AU546" s="116"/>
      <c r="AV546" s="113"/>
    </row>
    <row r="547" spans="1:48" s="70" customFormat="1" x14ac:dyDescent="0.25">
      <c r="A547" s="70" t="s">
        <v>3598</v>
      </c>
      <c r="B547" s="70" t="s">
        <v>1206</v>
      </c>
      <c r="C547" s="70" t="s">
        <v>1919</v>
      </c>
      <c r="D547" s="70">
        <v>3.63</v>
      </c>
      <c r="E547" s="70">
        <v>8.2200000000000006</v>
      </c>
      <c r="F547" s="70">
        <v>0.44</v>
      </c>
      <c r="G547" s="70">
        <v>139.78</v>
      </c>
      <c r="H547" s="70">
        <v>0.19</v>
      </c>
      <c r="AB547" s="70" t="s">
        <v>3250</v>
      </c>
      <c r="AC547" s="70" t="s">
        <v>3597</v>
      </c>
      <c r="AD547" s="70" t="s">
        <v>3598</v>
      </c>
      <c r="AI547" s="98"/>
      <c r="AJ547" s="98"/>
      <c r="AK547" s="98"/>
      <c r="AL547" s="98"/>
      <c r="AM547" s="98"/>
      <c r="AN547" s="98"/>
      <c r="AO547" s="98"/>
      <c r="AP547" s="98"/>
      <c r="AQ547" s="98"/>
      <c r="AS547" s="98"/>
      <c r="AT547" s="112"/>
      <c r="AU547" s="116"/>
      <c r="AV547" s="113"/>
    </row>
    <row r="548" spans="1:48" s="70" customFormat="1" x14ac:dyDescent="0.25">
      <c r="A548" s="70" t="s">
        <v>3599</v>
      </c>
      <c r="B548" s="70" t="s">
        <v>1206</v>
      </c>
      <c r="C548" s="70" t="s">
        <v>1919</v>
      </c>
      <c r="D548" s="70">
        <v>3</v>
      </c>
      <c r="E548" s="70">
        <v>3.75</v>
      </c>
      <c r="F548" s="70">
        <v>0.8</v>
      </c>
      <c r="G548" s="70">
        <v>85</v>
      </c>
      <c r="H548" s="70">
        <v>0.21</v>
      </c>
      <c r="AB548" s="70" t="s">
        <v>3250</v>
      </c>
      <c r="AC548" s="70" t="s">
        <v>3597</v>
      </c>
      <c r="AD548" s="70" t="s">
        <v>3599</v>
      </c>
      <c r="AI548" s="98"/>
      <c r="AJ548" s="98"/>
      <c r="AK548" s="98"/>
      <c r="AL548" s="98"/>
      <c r="AM548" s="98"/>
      <c r="AN548" s="98"/>
      <c r="AO548" s="98"/>
      <c r="AP548" s="98"/>
      <c r="AQ548" s="98"/>
      <c r="AS548" s="98"/>
      <c r="AT548" s="112"/>
      <c r="AU548" s="116"/>
      <c r="AV548" s="113"/>
    </row>
    <row r="549" spans="1:48" s="70" customFormat="1" x14ac:dyDescent="0.25">
      <c r="A549" s="70" t="s">
        <v>3600</v>
      </c>
      <c r="B549" s="70" t="s">
        <v>1206</v>
      </c>
      <c r="C549" s="70" t="s">
        <v>1919</v>
      </c>
      <c r="D549" s="70">
        <v>4</v>
      </c>
      <c r="E549" s="70">
        <v>3.5999999999999899</v>
      </c>
      <c r="F549" s="70">
        <v>1.1100000000000001</v>
      </c>
      <c r="G549" s="70">
        <v>85</v>
      </c>
      <c r="H549" s="70">
        <v>0.21</v>
      </c>
      <c r="AB549" s="70" t="s">
        <v>3250</v>
      </c>
      <c r="AC549" s="70" t="s">
        <v>3597</v>
      </c>
      <c r="AD549" s="70" t="s">
        <v>3600</v>
      </c>
      <c r="AI549" s="98"/>
      <c r="AJ549" s="98"/>
      <c r="AK549" s="98"/>
      <c r="AL549" s="98"/>
      <c r="AM549" s="98"/>
      <c r="AN549" s="98"/>
      <c r="AO549" s="98"/>
      <c r="AP549" s="98"/>
      <c r="AQ549" s="98"/>
      <c r="AS549" s="98"/>
      <c r="AT549" s="112"/>
      <c r="AU549" s="116"/>
      <c r="AV549" s="113"/>
    </row>
    <row r="550" spans="1:48" s="70" customFormat="1" x14ac:dyDescent="0.25">
      <c r="A550" s="70" t="s">
        <v>3601</v>
      </c>
      <c r="B550" s="70" t="s">
        <v>1206</v>
      </c>
      <c r="C550" s="70" t="s">
        <v>1919</v>
      </c>
      <c r="D550" s="70">
        <v>6</v>
      </c>
      <c r="E550" s="70">
        <v>3.9504000000000001</v>
      </c>
      <c r="F550" s="70">
        <v>1.52</v>
      </c>
      <c r="G550" s="70">
        <v>85</v>
      </c>
      <c r="H550" s="70">
        <v>0.21</v>
      </c>
      <c r="AB550" s="70" t="s">
        <v>3250</v>
      </c>
      <c r="AC550" s="70" t="s">
        <v>3597</v>
      </c>
      <c r="AD550" s="70" t="s">
        <v>3601</v>
      </c>
      <c r="AI550" s="98"/>
      <c r="AJ550" s="98"/>
      <c r="AK550" s="98"/>
      <c r="AL550" s="98"/>
      <c r="AM550" s="98"/>
      <c r="AN550" s="98"/>
      <c r="AO550" s="98"/>
      <c r="AP550" s="98"/>
      <c r="AQ550" s="98"/>
      <c r="AS550" s="98"/>
      <c r="AT550" s="112"/>
      <c r="AU550" s="116"/>
      <c r="AV550" s="113"/>
    </row>
    <row r="551" spans="1:48" s="70" customFormat="1" x14ac:dyDescent="0.25">
      <c r="A551" s="70" t="s">
        <v>3602</v>
      </c>
      <c r="B551" s="70" t="s">
        <v>1206</v>
      </c>
      <c r="C551" s="70" t="s">
        <v>1919</v>
      </c>
      <c r="D551" s="70">
        <v>8</v>
      </c>
      <c r="E551" s="70">
        <v>4.32</v>
      </c>
      <c r="F551" s="70">
        <v>1.85</v>
      </c>
      <c r="G551" s="70">
        <v>85</v>
      </c>
      <c r="H551" s="70">
        <v>0.21</v>
      </c>
      <c r="AB551" s="70" t="s">
        <v>3250</v>
      </c>
      <c r="AC551" s="70" t="s">
        <v>3597</v>
      </c>
      <c r="AD551" s="70" t="s">
        <v>3602</v>
      </c>
      <c r="AI551" s="98"/>
      <c r="AJ551" s="98"/>
      <c r="AK551" s="98"/>
      <c r="AL551" s="98"/>
      <c r="AM551" s="98"/>
      <c r="AN551" s="98"/>
      <c r="AO551" s="98"/>
      <c r="AP551" s="98"/>
      <c r="AQ551" s="98"/>
      <c r="AS551" s="98"/>
      <c r="AT551" s="112"/>
      <c r="AU551" s="116"/>
      <c r="AV551" s="113"/>
    </row>
    <row r="552" spans="1:48" s="70" customFormat="1" x14ac:dyDescent="0.25">
      <c r="A552" s="70" t="s">
        <v>3603</v>
      </c>
      <c r="B552" s="70" t="s">
        <v>1206</v>
      </c>
      <c r="C552" s="70" t="s">
        <v>1919</v>
      </c>
      <c r="D552" s="70">
        <v>10</v>
      </c>
      <c r="E552" s="70">
        <v>4.5</v>
      </c>
      <c r="F552" s="70">
        <v>2.2200000000000002</v>
      </c>
      <c r="G552" s="70">
        <v>85</v>
      </c>
      <c r="H552" s="70">
        <v>0.21</v>
      </c>
      <c r="AB552" s="70" t="s">
        <v>3250</v>
      </c>
      <c r="AC552" s="70" t="s">
        <v>3597</v>
      </c>
      <c r="AD552" s="70" t="s">
        <v>3603</v>
      </c>
      <c r="AI552" s="98"/>
      <c r="AJ552" s="98"/>
      <c r="AK552" s="98"/>
      <c r="AL552" s="98"/>
      <c r="AM552" s="98"/>
      <c r="AN552" s="98"/>
      <c r="AO552" s="98"/>
      <c r="AP552" s="98"/>
      <c r="AQ552" s="98"/>
      <c r="AS552" s="98"/>
      <c r="AT552" s="112"/>
      <c r="AU552" s="116"/>
      <c r="AV552" s="113"/>
    </row>
    <row r="553" spans="1:48" s="70" customFormat="1" x14ac:dyDescent="0.25">
      <c r="A553" s="70" t="s">
        <v>3604</v>
      </c>
      <c r="B553" s="70" t="s">
        <v>1206</v>
      </c>
      <c r="C553" s="70" t="s">
        <v>1919</v>
      </c>
      <c r="D553" s="70">
        <v>12</v>
      </c>
      <c r="E553" s="70">
        <v>4.8</v>
      </c>
      <c r="F553" s="70">
        <v>2.5</v>
      </c>
      <c r="G553" s="70">
        <v>85</v>
      </c>
      <c r="H553" s="70">
        <v>0.21</v>
      </c>
      <c r="AB553" s="70" t="s">
        <v>3250</v>
      </c>
      <c r="AC553" s="70" t="s">
        <v>3597</v>
      </c>
      <c r="AD553" s="70" t="s">
        <v>3604</v>
      </c>
      <c r="AI553" s="98"/>
      <c r="AJ553" s="98"/>
      <c r="AK553" s="98"/>
      <c r="AL553" s="98"/>
      <c r="AM553" s="98"/>
      <c r="AN553" s="98"/>
      <c r="AO553" s="98"/>
      <c r="AP553" s="98"/>
      <c r="AQ553" s="98"/>
      <c r="AS553" s="98"/>
      <c r="AT553" s="112"/>
      <c r="AU553" s="116"/>
      <c r="AV553" s="113"/>
    </row>
    <row r="554" spans="1:48" s="70" customFormat="1" x14ac:dyDescent="0.25">
      <c r="A554" s="70" t="s">
        <v>3605</v>
      </c>
      <c r="B554" s="70" t="s">
        <v>1206</v>
      </c>
      <c r="C554" s="70" t="s">
        <v>1919</v>
      </c>
      <c r="D554" s="70">
        <v>0.38</v>
      </c>
      <c r="E554" s="70">
        <v>12.504</v>
      </c>
      <c r="F554" s="70">
        <v>0.03</v>
      </c>
      <c r="G554" s="70">
        <v>139.78</v>
      </c>
      <c r="H554" s="70">
        <v>0.22</v>
      </c>
      <c r="AB554" s="70" t="s">
        <v>3250</v>
      </c>
      <c r="AC554" s="70" t="s">
        <v>3597</v>
      </c>
      <c r="AD554" s="70" t="s">
        <v>3605</v>
      </c>
      <c r="AI554" s="98"/>
      <c r="AJ554" s="98"/>
      <c r="AK554" s="98"/>
      <c r="AL554" s="98"/>
      <c r="AM554" s="98"/>
      <c r="AN554" s="98"/>
      <c r="AO554" s="98"/>
      <c r="AP554" s="98"/>
      <c r="AQ554" s="98"/>
      <c r="AS554" s="98"/>
      <c r="AT554" s="112"/>
      <c r="AU554" s="116"/>
      <c r="AV554" s="113"/>
    </row>
    <row r="555" spans="1:48" s="70" customFormat="1" x14ac:dyDescent="0.25">
      <c r="A555" s="70" t="s">
        <v>3437</v>
      </c>
      <c r="B555" s="70" t="s">
        <v>1206</v>
      </c>
      <c r="C555" s="70" t="s">
        <v>1919</v>
      </c>
      <c r="D555" s="70">
        <v>0.38</v>
      </c>
      <c r="E555" s="70">
        <v>4.5023999999999997</v>
      </c>
      <c r="F555" s="70">
        <v>0.08</v>
      </c>
      <c r="G555" s="70">
        <v>144</v>
      </c>
      <c r="H555" s="70">
        <v>0.2</v>
      </c>
      <c r="AB555" s="70" t="s">
        <v>3250</v>
      </c>
      <c r="AC555" s="70" t="s">
        <v>3597</v>
      </c>
      <c r="AD555" s="70" t="s">
        <v>3437</v>
      </c>
      <c r="AI555" s="98"/>
      <c r="AJ555" s="98"/>
      <c r="AK555" s="98"/>
      <c r="AL555" s="98"/>
      <c r="AM555" s="98"/>
      <c r="AN555" s="98"/>
      <c r="AO555" s="98"/>
      <c r="AP555" s="98"/>
      <c r="AQ555" s="98"/>
      <c r="AS555" s="98"/>
      <c r="AT555" s="112"/>
      <c r="AU555" s="116"/>
      <c r="AV555" s="113"/>
    </row>
    <row r="556" spans="1:48" s="70" customFormat="1" x14ac:dyDescent="0.25">
      <c r="A556" s="70" t="s">
        <v>3606</v>
      </c>
      <c r="B556" s="70" t="s">
        <v>1206</v>
      </c>
      <c r="C556" s="70" t="s">
        <v>1919</v>
      </c>
      <c r="D556" s="70">
        <v>3</v>
      </c>
      <c r="E556" s="70">
        <v>2.3795999999999999</v>
      </c>
      <c r="F556" s="70">
        <v>1.26</v>
      </c>
      <c r="G556" s="70">
        <v>62.4</v>
      </c>
      <c r="H556" s="70">
        <v>0.19</v>
      </c>
      <c r="AB556" s="70" t="s">
        <v>3250</v>
      </c>
      <c r="AC556" s="70" t="s">
        <v>3597</v>
      </c>
      <c r="AD556" s="70" t="s">
        <v>3606</v>
      </c>
      <c r="AI556" s="98"/>
      <c r="AJ556" s="98"/>
      <c r="AK556" s="98"/>
      <c r="AL556" s="98"/>
      <c r="AM556" s="98"/>
      <c r="AN556" s="98"/>
      <c r="AO556" s="98"/>
      <c r="AP556" s="98"/>
      <c r="AQ556" s="98"/>
      <c r="AS556" s="98"/>
      <c r="AT556" s="112"/>
      <c r="AU556" s="116"/>
      <c r="AV556" s="113"/>
    </row>
    <row r="557" spans="1:48" s="70" customFormat="1" x14ac:dyDescent="0.25">
      <c r="A557" s="70" t="s">
        <v>3607</v>
      </c>
      <c r="B557" s="70" t="s">
        <v>1206</v>
      </c>
      <c r="C557" s="70" t="s">
        <v>1919</v>
      </c>
      <c r="D557" s="70">
        <v>3</v>
      </c>
      <c r="E557" s="70">
        <v>2.21999999999999</v>
      </c>
      <c r="F557" s="70">
        <v>1.35</v>
      </c>
      <c r="G557" s="70">
        <v>53.1</v>
      </c>
      <c r="H557" s="70">
        <v>0.19</v>
      </c>
      <c r="AB557" s="70" t="s">
        <v>3250</v>
      </c>
      <c r="AC557" s="70" t="s">
        <v>3597</v>
      </c>
      <c r="AD557" s="70" t="s">
        <v>3607</v>
      </c>
      <c r="AI557" s="98"/>
      <c r="AJ557" s="98"/>
      <c r="AK557" s="98"/>
      <c r="AL557" s="98"/>
      <c r="AM557" s="98"/>
      <c r="AN557" s="98"/>
      <c r="AO557" s="98"/>
      <c r="AP557" s="98"/>
      <c r="AQ557" s="98"/>
      <c r="AS557" s="98"/>
      <c r="AT557" s="112"/>
      <c r="AU557" s="116"/>
      <c r="AV557" s="113"/>
    </row>
    <row r="558" spans="1:48" s="70" customFormat="1" x14ac:dyDescent="0.25">
      <c r="A558" s="70" t="s">
        <v>3608</v>
      </c>
      <c r="B558" s="70" t="s">
        <v>1206</v>
      </c>
      <c r="C558" s="70" t="s">
        <v>1919</v>
      </c>
      <c r="D558" s="70">
        <v>4</v>
      </c>
      <c r="E558" s="70">
        <v>2.4</v>
      </c>
      <c r="F558" s="70">
        <v>1.67</v>
      </c>
      <c r="G558" s="70">
        <v>53.1</v>
      </c>
      <c r="H558" s="70">
        <v>0.19</v>
      </c>
      <c r="AB558" s="70" t="s">
        <v>3250</v>
      </c>
      <c r="AC558" s="70" t="s">
        <v>3597</v>
      </c>
      <c r="AD558" s="70" t="s">
        <v>3608</v>
      </c>
      <c r="AI558" s="98"/>
      <c r="AJ558" s="98"/>
      <c r="AK558" s="98"/>
      <c r="AL558" s="98"/>
      <c r="AM558" s="98"/>
      <c r="AN558" s="98"/>
      <c r="AO558" s="98"/>
      <c r="AP558" s="98"/>
      <c r="AQ558" s="98"/>
      <c r="AS558" s="98"/>
      <c r="AT558" s="112"/>
      <c r="AU558" s="116"/>
      <c r="AV558" s="113"/>
    </row>
    <row r="559" spans="1:48" s="70" customFormat="1" x14ac:dyDescent="0.25">
      <c r="A559" s="70" t="s">
        <v>3609</v>
      </c>
      <c r="B559" s="70" t="s">
        <v>1206</v>
      </c>
      <c r="C559" s="70" t="s">
        <v>1919</v>
      </c>
      <c r="D559" s="70">
        <v>1</v>
      </c>
      <c r="E559" s="70">
        <v>12.504</v>
      </c>
      <c r="F559" s="70">
        <v>0.08</v>
      </c>
      <c r="G559" s="70">
        <v>139.78</v>
      </c>
      <c r="H559" s="70">
        <v>0.22</v>
      </c>
      <c r="AB559" s="70" t="s">
        <v>3250</v>
      </c>
      <c r="AC559" s="70" t="s">
        <v>3597</v>
      </c>
      <c r="AD559" s="70" t="s">
        <v>3609</v>
      </c>
      <c r="AI559" s="98"/>
      <c r="AJ559" s="98"/>
      <c r="AK559" s="98"/>
      <c r="AL559" s="98"/>
      <c r="AM559" s="98"/>
      <c r="AN559" s="98"/>
      <c r="AO559" s="98"/>
      <c r="AP559" s="98"/>
      <c r="AQ559" s="98"/>
      <c r="AS559" s="98"/>
      <c r="AT559" s="112"/>
      <c r="AU559" s="116"/>
      <c r="AV559" s="113"/>
    </row>
    <row r="560" spans="1:48" s="70" customFormat="1" x14ac:dyDescent="0.25">
      <c r="A560" s="70" t="s">
        <v>3610</v>
      </c>
      <c r="B560" s="70" t="s">
        <v>1206</v>
      </c>
      <c r="C560" s="70" t="s">
        <v>1919</v>
      </c>
      <c r="D560" s="70">
        <v>0.88</v>
      </c>
      <c r="E560" s="70">
        <v>4.3751999999999898</v>
      </c>
      <c r="F560" s="70">
        <v>0.2</v>
      </c>
      <c r="G560" s="70">
        <v>116</v>
      </c>
      <c r="H560" s="70">
        <v>0.2</v>
      </c>
      <c r="AB560" s="70" t="s">
        <v>3250</v>
      </c>
      <c r="AC560" s="70" t="s">
        <v>3597</v>
      </c>
      <c r="AD560" s="70" t="s">
        <v>3610</v>
      </c>
      <c r="AI560" s="98"/>
      <c r="AJ560" s="98"/>
      <c r="AK560" s="98"/>
      <c r="AL560" s="98"/>
      <c r="AM560" s="98"/>
      <c r="AN560" s="98"/>
      <c r="AO560" s="98"/>
      <c r="AP560" s="98"/>
      <c r="AQ560" s="98"/>
      <c r="AS560" s="98"/>
      <c r="AT560" s="112"/>
      <c r="AU560" s="116"/>
      <c r="AV560" s="113"/>
    </row>
    <row r="561" spans="1:48" s="70" customFormat="1" x14ac:dyDescent="0.25">
      <c r="A561" s="70" t="s">
        <v>3429</v>
      </c>
      <c r="B561" s="70" t="s">
        <v>1206</v>
      </c>
      <c r="C561" s="70" t="s">
        <v>1922</v>
      </c>
      <c r="D561" s="70">
        <v>1</v>
      </c>
      <c r="E561" s="70">
        <v>0.24959999999999999</v>
      </c>
      <c r="F561" s="70">
        <v>4</v>
      </c>
      <c r="G561" s="70">
        <v>1.5</v>
      </c>
      <c r="H561" s="70">
        <v>0.35</v>
      </c>
      <c r="AB561" s="70" t="s">
        <v>3250</v>
      </c>
      <c r="AC561" s="70" t="s">
        <v>3597</v>
      </c>
      <c r="AD561" s="70" t="s">
        <v>3429</v>
      </c>
      <c r="AI561" s="98"/>
      <c r="AJ561" s="98"/>
      <c r="AK561" s="98"/>
      <c r="AL561" s="98"/>
      <c r="AM561" s="98"/>
      <c r="AN561" s="98"/>
      <c r="AO561" s="98"/>
      <c r="AP561" s="98"/>
      <c r="AQ561" s="98"/>
      <c r="AS561" s="98"/>
      <c r="AT561" s="112"/>
      <c r="AU561" s="116"/>
      <c r="AV561" s="113"/>
    </row>
    <row r="562" spans="1:48" s="70" customFormat="1" x14ac:dyDescent="0.25">
      <c r="A562" s="70" t="s">
        <v>3483</v>
      </c>
      <c r="B562" s="70" t="s">
        <v>1206</v>
      </c>
      <c r="C562" s="70" t="s">
        <v>1919</v>
      </c>
      <c r="D562" s="70">
        <v>1</v>
      </c>
      <c r="E562" s="70">
        <v>12.504</v>
      </c>
      <c r="F562" s="70">
        <v>0.08</v>
      </c>
      <c r="G562" s="70">
        <v>139.78</v>
      </c>
      <c r="H562" s="70">
        <v>0.22</v>
      </c>
      <c r="AB562" s="70" t="s">
        <v>3250</v>
      </c>
      <c r="AC562" s="70" t="s">
        <v>3597</v>
      </c>
      <c r="AD562" s="70" t="s">
        <v>3483</v>
      </c>
      <c r="AI562" s="98"/>
      <c r="AJ562" s="98"/>
      <c r="AK562" s="98"/>
      <c r="AL562" s="98"/>
      <c r="AM562" s="98"/>
      <c r="AN562" s="98"/>
      <c r="AO562" s="98"/>
      <c r="AP562" s="98"/>
      <c r="AQ562" s="98"/>
      <c r="AS562" s="98"/>
      <c r="AT562" s="112"/>
      <c r="AU562" s="116"/>
      <c r="AV562" s="113"/>
    </row>
    <row r="563" spans="1:48" s="70" customFormat="1" x14ac:dyDescent="0.25">
      <c r="A563" s="70" t="s">
        <v>3611</v>
      </c>
      <c r="B563" s="70" t="s">
        <v>1206</v>
      </c>
      <c r="C563" s="70" t="s">
        <v>1919</v>
      </c>
      <c r="D563" s="70">
        <v>6</v>
      </c>
      <c r="E563" s="70">
        <v>3.12</v>
      </c>
      <c r="F563" s="70">
        <v>1.923</v>
      </c>
      <c r="G563" s="70">
        <v>130</v>
      </c>
      <c r="H563" s="70">
        <v>0.13</v>
      </c>
      <c r="AB563" s="70" t="s">
        <v>3250</v>
      </c>
      <c r="AC563" s="70" t="s">
        <v>3612</v>
      </c>
      <c r="AD563" s="70" t="s">
        <v>3611</v>
      </c>
      <c r="AI563" s="98"/>
      <c r="AJ563" s="98"/>
      <c r="AK563" s="98"/>
      <c r="AL563" s="98"/>
      <c r="AM563" s="98"/>
      <c r="AN563" s="98"/>
      <c r="AO563" s="98"/>
      <c r="AP563" s="98"/>
      <c r="AQ563" s="98"/>
      <c r="AS563" s="98"/>
      <c r="AT563" s="112"/>
      <c r="AU563" s="116"/>
      <c r="AV563" s="113"/>
    </row>
    <row r="564" spans="1:48" s="70" customFormat="1" x14ac:dyDescent="0.25">
      <c r="A564" s="70" t="s">
        <v>3613</v>
      </c>
      <c r="B564" s="70" t="s">
        <v>1206</v>
      </c>
      <c r="C564" s="70" t="s">
        <v>1919</v>
      </c>
      <c r="D564" s="70">
        <v>8</v>
      </c>
      <c r="E564" s="70">
        <v>3.7595999999999998</v>
      </c>
      <c r="F564" s="70">
        <v>2.1280000000000001</v>
      </c>
      <c r="G564" s="70">
        <v>130</v>
      </c>
      <c r="H564" s="70">
        <v>0.13</v>
      </c>
      <c r="AB564" s="70" t="s">
        <v>3250</v>
      </c>
      <c r="AC564" s="70" t="s">
        <v>3612</v>
      </c>
      <c r="AD564" s="70" t="s">
        <v>3613</v>
      </c>
      <c r="AI564" s="98"/>
      <c r="AJ564" s="98"/>
      <c r="AK564" s="98"/>
      <c r="AL564" s="98"/>
      <c r="AM564" s="98"/>
      <c r="AN564" s="98"/>
      <c r="AO564" s="98"/>
      <c r="AP564" s="98"/>
      <c r="AQ564" s="98"/>
      <c r="AS564" s="98"/>
      <c r="AT564" s="112"/>
      <c r="AU564" s="116"/>
      <c r="AV564" s="113"/>
    </row>
    <row r="565" spans="1:48" s="70" customFormat="1" x14ac:dyDescent="0.25">
      <c r="A565" s="70" t="s">
        <v>3614</v>
      </c>
      <c r="B565" s="70" t="s">
        <v>1206</v>
      </c>
      <c r="C565" s="70" t="s">
        <v>1919</v>
      </c>
      <c r="D565" s="70">
        <v>6</v>
      </c>
      <c r="E565" s="70">
        <v>3.24</v>
      </c>
      <c r="F565" s="70">
        <v>1.8520000000000001</v>
      </c>
      <c r="G565" s="70">
        <v>105</v>
      </c>
      <c r="H565" s="70">
        <v>0.15</v>
      </c>
      <c r="AB565" s="70" t="s">
        <v>3250</v>
      </c>
      <c r="AC565" s="70" t="s">
        <v>3612</v>
      </c>
      <c r="AD565" s="70" t="s">
        <v>3614</v>
      </c>
      <c r="AI565" s="98"/>
      <c r="AJ565" s="98"/>
      <c r="AK565" s="98"/>
      <c r="AL565" s="98"/>
      <c r="AM565" s="98"/>
      <c r="AN565" s="98"/>
      <c r="AO565" s="98"/>
      <c r="AP565" s="98"/>
      <c r="AQ565" s="98"/>
      <c r="AS565" s="98"/>
      <c r="AT565" s="112"/>
      <c r="AU565" s="116"/>
      <c r="AV565" s="113"/>
    </row>
    <row r="566" spans="1:48" s="70" customFormat="1" x14ac:dyDescent="0.25">
      <c r="A566" s="70" t="s">
        <v>3615</v>
      </c>
      <c r="B566" s="70" t="s">
        <v>1206</v>
      </c>
      <c r="C566" s="70" t="s">
        <v>1919</v>
      </c>
      <c r="D566" s="70">
        <v>8</v>
      </c>
      <c r="E566" s="70">
        <v>3.9996</v>
      </c>
      <c r="F566" s="70">
        <v>2</v>
      </c>
      <c r="G566" s="70">
        <v>105</v>
      </c>
      <c r="H566" s="70">
        <v>0.14000000000000001</v>
      </c>
      <c r="AB566" s="70" t="s">
        <v>3250</v>
      </c>
      <c r="AC566" s="70" t="s">
        <v>3612</v>
      </c>
      <c r="AD566" s="70" t="s">
        <v>3615</v>
      </c>
      <c r="AI566" s="98"/>
      <c r="AJ566" s="98"/>
      <c r="AK566" s="98"/>
      <c r="AL566" s="98"/>
      <c r="AM566" s="98"/>
      <c r="AN566" s="98"/>
      <c r="AO566" s="98"/>
      <c r="AP566" s="98"/>
      <c r="AQ566" s="98"/>
      <c r="AS566" s="98"/>
      <c r="AT566" s="112"/>
      <c r="AU566" s="116"/>
      <c r="AV566" s="113"/>
    </row>
    <row r="567" spans="1:48" s="70" customFormat="1" x14ac:dyDescent="0.25">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c r="AI567" s="98"/>
      <c r="AJ567" s="98"/>
      <c r="AK567" s="98"/>
      <c r="AL567" s="98"/>
      <c r="AM567" s="98"/>
      <c r="AN567" s="98"/>
      <c r="AO567" s="98"/>
      <c r="AP567" s="98"/>
      <c r="AQ567" s="98"/>
      <c r="AS567" s="98"/>
      <c r="AT567" s="112"/>
      <c r="AU567" s="116"/>
      <c r="AV567" s="113"/>
    </row>
    <row r="568" spans="1:48" s="70" customFormat="1" x14ac:dyDescent="0.25">
      <c r="A568" s="70" t="s">
        <v>3617</v>
      </c>
      <c r="B568" s="70" t="s">
        <v>1206</v>
      </c>
      <c r="C568" s="70" t="s">
        <v>1919</v>
      </c>
      <c r="D568" s="70">
        <v>12</v>
      </c>
      <c r="E568" s="70">
        <v>5.16</v>
      </c>
      <c r="F568" s="70">
        <v>2.3260000000000001</v>
      </c>
      <c r="G568" s="70">
        <v>105</v>
      </c>
      <c r="H568" s="70">
        <v>0.14000000000000001</v>
      </c>
      <c r="AB568" s="70" t="s">
        <v>3250</v>
      </c>
      <c r="AC568" s="70" t="s">
        <v>3612</v>
      </c>
      <c r="AD568" s="70" t="s">
        <v>3617</v>
      </c>
      <c r="AI568" s="98"/>
      <c r="AJ568" s="98"/>
      <c r="AK568" s="98"/>
      <c r="AL568" s="98"/>
      <c r="AM568" s="98"/>
      <c r="AN568" s="98"/>
      <c r="AO568" s="98"/>
      <c r="AP568" s="98"/>
      <c r="AQ568" s="98"/>
      <c r="AS568" s="98"/>
      <c r="AT568" s="112"/>
      <c r="AU568" s="116"/>
      <c r="AV568" s="113"/>
    </row>
    <row r="569" spans="1:48" s="70" customFormat="1" x14ac:dyDescent="0.25">
      <c r="A569" s="70" t="s">
        <v>3618</v>
      </c>
      <c r="B569" s="70" t="s">
        <v>1206</v>
      </c>
      <c r="C569" s="70" t="s">
        <v>1919</v>
      </c>
      <c r="D569" s="70">
        <v>6</v>
      </c>
      <c r="E569" s="70">
        <v>3.4799999999999902</v>
      </c>
      <c r="F569" s="70">
        <v>1.724</v>
      </c>
      <c r="G569" s="70">
        <v>115</v>
      </c>
      <c r="H569" s="70">
        <v>0.15</v>
      </c>
      <c r="AB569" s="70" t="s">
        <v>3250</v>
      </c>
      <c r="AC569" s="70" t="s">
        <v>3612</v>
      </c>
      <c r="AD569" s="70" t="s">
        <v>3618</v>
      </c>
      <c r="AI569" s="98"/>
      <c r="AJ569" s="98"/>
      <c r="AK569" s="98"/>
      <c r="AL569" s="98"/>
      <c r="AM569" s="98"/>
      <c r="AN569" s="98"/>
      <c r="AO569" s="98"/>
      <c r="AP569" s="98"/>
      <c r="AQ569" s="98"/>
      <c r="AS569" s="98"/>
      <c r="AT569" s="112"/>
      <c r="AU569" s="116"/>
      <c r="AV569" s="113"/>
    </row>
    <row r="570" spans="1:48" s="70" customFormat="1" x14ac:dyDescent="0.25">
      <c r="A570" s="70" t="s">
        <v>3619</v>
      </c>
      <c r="B570" s="70" t="s">
        <v>1206</v>
      </c>
      <c r="C570" s="70" t="s">
        <v>1919</v>
      </c>
      <c r="D570" s="70">
        <v>8</v>
      </c>
      <c r="E570" s="70">
        <v>4.2396000000000003</v>
      </c>
      <c r="F570" s="70">
        <v>1.887</v>
      </c>
      <c r="G570" s="70">
        <v>115</v>
      </c>
      <c r="H570" s="70">
        <v>0.14000000000000001</v>
      </c>
      <c r="AB570" s="70" t="s">
        <v>3250</v>
      </c>
      <c r="AC570" s="70" t="s">
        <v>3612</v>
      </c>
      <c r="AD570" s="70" t="s">
        <v>3619</v>
      </c>
      <c r="AI570" s="98"/>
      <c r="AJ570" s="98"/>
      <c r="AK570" s="98"/>
      <c r="AL570" s="98"/>
      <c r="AM570" s="98"/>
      <c r="AN570" s="98"/>
      <c r="AO570" s="98"/>
      <c r="AP570" s="98"/>
      <c r="AQ570" s="98"/>
      <c r="AS570" s="98"/>
      <c r="AT570" s="112"/>
      <c r="AU570" s="116"/>
      <c r="AV570" s="113"/>
    </row>
    <row r="571" spans="1:48" s="70" customFormat="1" x14ac:dyDescent="0.25">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c r="AI571" s="98"/>
      <c r="AJ571" s="98"/>
      <c r="AK571" s="98"/>
      <c r="AL571" s="98"/>
      <c r="AM571" s="98"/>
      <c r="AN571" s="98"/>
      <c r="AO571" s="98"/>
      <c r="AP571" s="98"/>
      <c r="AQ571" s="98"/>
      <c r="AS571" s="98"/>
      <c r="AT571" s="112"/>
      <c r="AU571" s="116"/>
      <c r="AV571" s="113"/>
    </row>
    <row r="572" spans="1:48" s="70" customFormat="1" x14ac:dyDescent="0.25">
      <c r="A572" s="70" t="s">
        <v>3621</v>
      </c>
      <c r="B572" s="70" t="s">
        <v>1206</v>
      </c>
      <c r="C572" s="70" t="s">
        <v>1919</v>
      </c>
      <c r="D572" s="70">
        <v>12</v>
      </c>
      <c r="E572" s="70">
        <v>5.52</v>
      </c>
      <c r="F572" s="70">
        <v>2.1739999999999999</v>
      </c>
      <c r="G572" s="70">
        <v>115</v>
      </c>
      <c r="H572" s="70">
        <v>0.14000000000000001</v>
      </c>
      <c r="AB572" s="70" t="s">
        <v>3250</v>
      </c>
      <c r="AC572" s="70" t="s">
        <v>3612</v>
      </c>
      <c r="AD572" s="70" t="s">
        <v>3621</v>
      </c>
      <c r="AI572" s="98"/>
      <c r="AJ572" s="98"/>
      <c r="AK572" s="98"/>
      <c r="AL572" s="98"/>
      <c r="AM572" s="98"/>
      <c r="AN572" s="98"/>
      <c r="AO572" s="98"/>
      <c r="AP572" s="98"/>
      <c r="AQ572" s="98"/>
      <c r="AS572" s="98"/>
      <c r="AT572" s="112"/>
      <c r="AU572" s="116"/>
      <c r="AV572" s="113"/>
    </row>
    <row r="573" spans="1:48" s="70" customFormat="1" x14ac:dyDescent="0.25">
      <c r="A573" s="70" t="s">
        <v>3622</v>
      </c>
      <c r="B573" s="70" t="s">
        <v>1206</v>
      </c>
      <c r="C573" s="70" t="s">
        <v>1919</v>
      </c>
      <c r="D573" s="70">
        <v>6</v>
      </c>
      <c r="E573" s="70">
        <v>3.66</v>
      </c>
      <c r="F573" s="70">
        <v>1.639</v>
      </c>
      <c r="G573" s="70">
        <v>125</v>
      </c>
      <c r="H573" s="70">
        <v>0.14000000000000001</v>
      </c>
      <c r="AB573" s="70" t="s">
        <v>3250</v>
      </c>
      <c r="AC573" s="70" t="s">
        <v>3612</v>
      </c>
      <c r="AD573" s="70" t="s">
        <v>3622</v>
      </c>
      <c r="AI573" s="98"/>
      <c r="AJ573" s="98"/>
      <c r="AK573" s="98"/>
      <c r="AL573" s="98"/>
      <c r="AM573" s="98"/>
      <c r="AN573" s="98"/>
      <c r="AO573" s="98"/>
      <c r="AP573" s="98"/>
      <c r="AQ573" s="98"/>
      <c r="AS573" s="98"/>
      <c r="AT573" s="112"/>
      <c r="AU573" s="116"/>
      <c r="AV573" s="113"/>
    </row>
    <row r="574" spans="1:48" s="70" customFormat="1" x14ac:dyDescent="0.25">
      <c r="A574" s="70" t="s">
        <v>3623</v>
      </c>
      <c r="B574" s="70" t="s">
        <v>1206</v>
      </c>
      <c r="C574" s="70" t="s">
        <v>1919</v>
      </c>
      <c r="D574" s="70">
        <v>8</v>
      </c>
      <c r="E574" s="70">
        <v>4.4795999999999996</v>
      </c>
      <c r="F574" s="70">
        <v>1.786</v>
      </c>
      <c r="G574" s="70">
        <v>125</v>
      </c>
      <c r="H574" s="70">
        <v>0.13</v>
      </c>
      <c r="AB574" s="70" t="s">
        <v>3250</v>
      </c>
      <c r="AC574" s="70" t="s">
        <v>3612</v>
      </c>
      <c r="AD574" s="70" t="s">
        <v>3623</v>
      </c>
      <c r="AI574" s="98"/>
      <c r="AJ574" s="98"/>
      <c r="AK574" s="98"/>
      <c r="AL574" s="98"/>
      <c r="AM574" s="98"/>
      <c r="AN574" s="98"/>
      <c r="AO574" s="98"/>
      <c r="AP574" s="98"/>
      <c r="AQ574" s="98"/>
      <c r="AS574" s="98"/>
      <c r="AT574" s="112"/>
      <c r="AU574" s="116"/>
      <c r="AV574" s="113"/>
    </row>
    <row r="575" spans="1:48" s="70" customFormat="1" x14ac:dyDescent="0.25">
      <c r="A575" s="70" t="s">
        <v>3624</v>
      </c>
      <c r="B575" s="70" t="s">
        <v>1206</v>
      </c>
      <c r="C575" s="70" t="s">
        <v>1919</v>
      </c>
      <c r="D575" s="70">
        <v>10</v>
      </c>
      <c r="E575" s="70">
        <v>5.1996000000000002</v>
      </c>
      <c r="F575" s="70">
        <v>1.923</v>
      </c>
      <c r="G575" s="70">
        <v>125</v>
      </c>
      <c r="H575" s="70">
        <v>0.14000000000000001</v>
      </c>
      <c r="AB575" s="70" t="s">
        <v>3250</v>
      </c>
      <c r="AC575" s="70" t="s">
        <v>3612</v>
      </c>
      <c r="AD575" s="70" t="s">
        <v>3624</v>
      </c>
      <c r="AI575" s="98"/>
      <c r="AJ575" s="98"/>
      <c r="AK575" s="98"/>
      <c r="AL575" s="98"/>
      <c r="AM575" s="98"/>
      <c r="AN575" s="98"/>
      <c r="AO575" s="98"/>
      <c r="AP575" s="98"/>
      <c r="AQ575" s="98"/>
      <c r="AS575" s="98"/>
      <c r="AT575" s="112"/>
      <c r="AU575" s="116"/>
      <c r="AV575" s="113"/>
    </row>
    <row r="576" spans="1:48" s="70" customFormat="1" x14ac:dyDescent="0.25">
      <c r="A576" s="70" t="s">
        <v>3625</v>
      </c>
      <c r="B576" s="70" t="s">
        <v>1206</v>
      </c>
      <c r="C576" s="70" t="s">
        <v>1919</v>
      </c>
      <c r="D576" s="70">
        <v>12</v>
      </c>
      <c r="E576" s="70">
        <v>5.88</v>
      </c>
      <c r="F576" s="70">
        <v>2.0409999999999999</v>
      </c>
      <c r="G576" s="70">
        <v>125</v>
      </c>
      <c r="H576" s="70">
        <v>0.13</v>
      </c>
      <c r="AB576" s="70" t="s">
        <v>3250</v>
      </c>
      <c r="AC576" s="70" t="s">
        <v>3612</v>
      </c>
      <c r="AD576" s="70" t="s">
        <v>3625</v>
      </c>
      <c r="AI576" s="98"/>
      <c r="AJ576" s="98"/>
      <c r="AK576" s="98"/>
      <c r="AL576" s="98"/>
      <c r="AM576" s="98"/>
      <c r="AN576" s="98"/>
      <c r="AO576" s="98"/>
      <c r="AP576" s="98"/>
      <c r="AQ576" s="98"/>
      <c r="AS576" s="98"/>
      <c r="AT576" s="112"/>
      <c r="AU576" s="116"/>
      <c r="AV576" s="113"/>
    </row>
    <row r="577" spans="1:48" s="70" customFormat="1" x14ac:dyDescent="0.25">
      <c r="A577" s="70" t="s">
        <v>3626</v>
      </c>
      <c r="B577" s="70" t="s">
        <v>1206</v>
      </c>
      <c r="C577" s="70" t="s">
        <v>1919</v>
      </c>
      <c r="D577" s="70">
        <v>6</v>
      </c>
      <c r="E577" s="70">
        <v>3.9</v>
      </c>
      <c r="F577" s="70">
        <v>1.538</v>
      </c>
      <c r="G577" s="70">
        <v>130</v>
      </c>
      <c r="H577" s="70">
        <v>0.17</v>
      </c>
      <c r="AB577" s="70" t="s">
        <v>3250</v>
      </c>
      <c r="AC577" s="70" t="s">
        <v>3627</v>
      </c>
      <c r="AD577" s="70" t="s">
        <v>3626</v>
      </c>
      <c r="AI577" s="98"/>
      <c r="AJ577" s="98"/>
      <c r="AK577" s="98"/>
      <c r="AL577" s="98"/>
      <c r="AM577" s="98"/>
      <c r="AN577" s="98"/>
      <c r="AO577" s="98"/>
      <c r="AP577" s="98"/>
      <c r="AQ577" s="98"/>
      <c r="AS577" s="98"/>
      <c r="AT577" s="112"/>
      <c r="AU577" s="116"/>
      <c r="AV577" s="113"/>
    </row>
    <row r="578" spans="1:48" s="70" customFormat="1" x14ac:dyDescent="0.25">
      <c r="A578" s="70" t="s">
        <v>3628</v>
      </c>
      <c r="B578" s="70" t="s">
        <v>1206</v>
      </c>
      <c r="C578" s="70" t="s">
        <v>1919</v>
      </c>
      <c r="D578" s="70">
        <v>8</v>
      </c>
      <c r="E578" s="70">
        <v>4.5599999999999996</v>
      </c>
      <c r="F578" s="70">
        <v>1.754</v>
      </c>
      <c r="G578" s="70">
        <v>130</v>
      </c>
      <c r="H578" s="70">
        <v>0.17</v>
      </c>
      <c r="AB578" s="70" t="s">
        <v>3250</v>
      </c>
      <c r="AC578" s="70" t="s">
        <v>3627</v>
      </c>
      <c r="AD578" s="70" t="s">
        <v>3628</v>
      </c>
      <c r="AI578" s="98"/>
      <c r="AJ578" s="98"/>
      <c r="AK578" s="98"/>
      <c r="AL578" s="98"/>
      <c r="AM578" s="98"/>
      <c r="AN578" s="98"/>
      <c r="AO578" s="98"/>
      <c r="AP578" s="98"/>
      <c r="AQ578" s="98"/>
      <c r="AS578" s="98"/>
      <c r="AT578" s="112"/>
      <c r="AU578" s="116"/>
      <c r="AV578" s="113"/>
    </row>
    <row r="579" spans="1:48" s="70" customFormat="1" x14ac:dyDescent="0.25">
      <c r="A579" s="70" t="s">
        <v>3629</v>
      </c>
      <c r="B579" s="70" t="s">
        <v>1206</v>
      </c>
      <c r="C579" s="70" t="s">
        <v>1919</v>
      </c>
      <c r="D579" s="70">
        <v>6</v>
      </c>
      <c r="E579" s="70">
        <v>8.3328000000000007</v>
      </c>
      <c r="F579" s="70">
        <v>0.72</v>
      </c>
      <c r="G579" s="70">
        <v>105</v>
      </c>
      <c r="H579" s="70">
        <v>0.21</v>
      </c>
      <c r="AB579" s="70" t="s">
        <v>3250</v>
      </c>
      <c r="AC579" s="70" t="s">
        <v>3627</v>
      </c>
      <c r="AD579" s="70" t="s">
        <v>3629</v>
      </c>
      <c r="AI579" s="98"/>
      <c r="AJ579" s="98"/>
      <c r="AK579" s="98"/>
      <c r="AL579" s="98"/>
      <c r="AM579" s="98"/>
      <c r="AN579" s="98"/>
      <c r="AO579" s="98"/>
      <c r="AP579" s="98"/>
      <c r="AQ579" s="98"/>
      <c r="AS579" s="98"/>
      <c r="AT579" s="112"/>
      <c r="AU579" s="116"/>
      <c r="AV579" s="113"/>
    </row>
    <row r="580" spans="1:48" s="70" customFormat="1" x14ac:dyDescent="0.25">
      <c r="A580" s="70" t="s">
        <v>3630</v>
      </c>
      <c r="B580" s="70" t="s">
        <v>1206</v>
      </c>
      <c r="C580" s="70" t="s">
        <v>1919</v>
      </c>
      <c r="D580" s="70">
        <v>8</v>
      </c>
      <c r="E580" s="70">
        <v>8.3328000000000007</v>
      </c>
      <c r="F580" s="70">
        <v>0.96</v>
      </c>
      <c r="G580" s="70">
        <v>105</v>
      </c>
      <c r="H580" s="70">
        <v>0.22</v>
      </c>
      <c r="AB580" s="70" t="s">
        <v>3250</v>
      </c>
      <c r="AC580" s="70" t="s">
        <v>3627</v>
      </c>
      <c r="AD580" s="70" t="s">
        <v>3630</v>
      </c>
      <c r="AI580" s="98"/>
      <c r="AJ580" s="98"/>
      <c r="AK580" s="98"/>
      <c r="AL580" s="98"/>
      <c r="AM580" s="98"/>
      <c r="AN580" s="98"/>
      <c r="AO580" s="98"/>
      <c r="AP580" s="98"/>
      <c r="AQ580" s="98"/>
      <c r="AS580" s="98"/>
      <c r="AT580" s="112"/>
      <c r="AU580" s="116"/>
      <c r="AV580" s="113"/>
    </row>
    <row r="581" spans="1:48" s="70" customFormat="1" x14ac:dyDescent="0.25">
      <c r="A581" s="70" t="s">
        <v>3631</v>
      </c>
      <c r="B581" s="70" t="s">
        <v>1206</v>
      </c>
      <c r="C581" s="70" t="s">
        <v>1919</v>
      </c>
      <c r="D581" s="70">
        <v>10</v>
      </c>
      <c r="E581" s="70">
        <v>8.4743999999999993</v>
      </c>
      <c r="F581" s="70">
        <v>1.18</v>
      </c>
      <c r="G581" s="70">
        <v>105</v>
      </c>
      <c r="H581" s="70">
        <v>0.22</v>
      </c>
      <c r="AB581" s="70" t="s">
        <v>3250</v>
      </c>
      <c r="AC581" s="70" t="s">
        <v>3627</v>
      </c>
      <c r="AD581" s="70" t="s">
        <v>3631</v>
      </c>
      <c r="AI581" s="98"/>
      <c r="AJ581" s="98"/>
      <c r="AK581" s="98"/>
      <c r="AL581" s="98"/>
      <c r="AM581" s="98"/>
      <c r="AN581" s="98"/>
      <c r="AO581" s="98"/>
      <c r="AP581" s="98"/>
      <c r="AQ581" s="98"/>
      <c r="AS581" s="98"/>
      <c r="AT581" s="112"/>
      <c r="AU581" s="116"/>
      <c r="AV581" s="113"/>
    </row>
    <row r="582" spans="1:48" s="70" customFormat="1" x14ac:dyDescent="0.25">
      <c r="A582" s="70" t="s">
        <v>3632</v>
      </c>
      <c r="B582" s="70" t="s">
        <v>1206</v>
      </c>
      <c r="C582" s="70" t="s">
        <v>1919</v>
      </c>
      <c r="D582" s="70">
        <v>12</v>
      </c>
      <c r="E582" s="70">
        <v>8.5703999999999994</v>
      </c>
      <c r="F582" s="70">
        <v>1.4</v>
      </c>
      <c r="G582" s="70">
        <v>105</v>
      </c>
      <c r="H582" s="70">
        <v>0.22</v>
      </c>
      <c r="AB582" s="70" t="s">
        <v>3250</v>
      </c>
      <c r="AC582" s="70" t="s">
        <v>3627</v>
      </c>
      <c r="AD582" s="70" t="s">
        <v>3632</v>
      </c>
      <c r="AI582" s="98"/>
      <c r="AJ582" s="98"/>
      <c r="AK582" s="98"/>
      <c r="AL582" s="98"/>
      <c r="AM582" s="98"/>
      <c r="AN582" s="98"/>
      <c r="AO582" s="98"/>
      <c r="AP582" s="98"/>
      <c r="AQ582" s="98"/>
      <c r="AS582" s="98"/>
      <c r="AT582" s="112"/>
      <c r="AU582" s="116"/>
      <c r="AV582" s="113"/>
    </row>
    <row r="583" spans="1:48" s="70" customFormat="1" x14ac:dyDescent="0.25">
      <c r="A583" s="70" t="s">
        <v>3633</v>
      </c>
      <c r="B583" s="70" t="s">
        <v>1206</v>
      </c>
      <c r="C583" s="70" t="s">
        <v>1919</v>
      </c>
      <c r="D583" s="70">
        <v>6</v>
      </c>
      <c r="E583" s="70">
        <v>10.17</v>
      </c>
      <c r="F583" s="70">
        <v>0.59</v>
      </c>
      <c r="G583" s="70">
        <v>115</v>
      </c>
      <c r="H583" s="70">
        <v>0.2</v>
      </c>
      <c r="AB583" s="70" t="s">
        <v>3250</v>
      </c>
      <c r="AC583" s="70" t="s">
        <v>3627</v>
      </c>
      <c r="AD583" s="70" t="s">
        <v>3633</v>
      </c>
      <c r="AI583" s="98"/>
      <c r="AJ583" s="98"/>
      <c r="AK583" s="98"/>
      <c r="AL583" s="98"/>
      <c r="AM583" s="98"/>
      <c r="AN583" s="98"/>
      <c r="AO583" s="98"/>
      <c r="AP583" s="98"/>
      <c r="AQ583" s="98"/>
      <c r="AS583" s="98"/>
      <c r="AT583" s="112"/>
      <c r="AU583" s="116"/>
      <c r="AV583" s="113"/>
    </row>
    <row r="584" spans="1:48" s="70" customFormat="1" x14ac:dyDescent="0.25">
      <c r="A584" s="70" t="s">
        <v>3634</v>
      </c>
      <c r="B584" s="70" t="s">
        <v>1206</v>
      </c>
      <c r="C584" s="70" t="s">
        <v>1919</v>
      </c>
      <c r="D584" s="70">
        <v>8</v>
      </c>
      <c r="E584" s="70">
        <v>9.1223999999999901</v>
      </c>
      <c r="F584" s="70">
        <v>0.877</v>
      </c>
      <c r="G584" s="70">
        <v>115</v>
      </c>
      <c r="H584" s="70">
        <v>0.2</v>
      </c>
      <c r="AB584" s="70" t="s">
        <v>3250</v>
      </c>
      <c r="AC584" s="70" t="s">
        <v>3627</v>
      </c>
      <c r="AD584" s="70" t="s">
        <v>3634</v>
      </c>
      <c r="AI584" s="98"/>
      <c r="AJ584" s="98"/>
      <c r="AK584" s="98"/>
      <c r="AL584" s="98"/>
      <c r="AM584" s="98"/>
      <c r="AN584" s="98"/>
      <c r="AO584" s="98"/>
      <c r="AP584" s="98"/>
      <c r="AQ584" s="98"/>
      <c r="AS584" s="98"/>
      <c r="AT584" s="112"/>
      <c r="AU584" s="116"/>
      <c r="AV584" s="113"/>
    </row>
    <row r="585" spans="1:48" s="70" customFormat="1" x14ac:dyDescent="0.25">
      <c r="A585" s="70" t="s">
        <v>3635</v>
      </c>
      <c r="B585" s="70" t="s">
        <v>1206</v>
      </c>
      <c r="C585" s="70" t="s">
        <v>1919</v>
      </c>
      <c r="D585" s="70">
        <v>10</v>
      </c>
      <c r="E585" s="70">
        <v>9.1739999999999995</v>
      </c>
      <c r="F585" s="70">
        <v>1.0900000000000001</v>
      </c>
      <c r="G585" s="70">
        <v>115</v>
      </c>
      <c r="H585" s="70">
        <v>0.21</v>
      </c>
      <c r="AB585" s="70" t="s">
        <v>3250</v>
      </c>
      <c r="AC585" s="70" t="s">
        <v>3627</v>
      </c>
      <c r="AD585" s="70" t="s">
        <v>3635</v>
      </c>
      <c r="AI585" s="98"/>
      <c r="AJ585" s="98"/>
      <c r="AK585" s="98"/>
      <c r="AL585" s="98"/>
      <c r="AM585" s="98"/>
      <c r="AN585" s="98"/>
      <c r="AO585" s="98"/>
      <c r="AP585" s="98"/>
      <c r="AQ585" s="98"/>
      <c r="AS585" s="98"/>
      <c r="AT585" s="112"/>
      <c r="AU585" s="116"/>
      <c r="AV585" s="113"/>
    </row>
    <row r="586" spans="1:48" s="70" customFormat="1" x14ac:dyDescent="0.25">
      <c r="A586" s="70" t="s">
        <v>3636</v>
      </c>
      <c r="B586" s="70" t="s">
        <v>1206</v>
      </c>
      <c r="C586" s="70" t="s">
        <v>1919</v>
      </c>
      <c r="D586" s="70">
        <v>12</v>
      </c>
      <c r="E586" s="70">
        <v>9.2303999999999995</v>
      </c>
      <c r="F586" s="70">
        <v>1.3</v>
      </c>
      <c r="G586" s="70">
        <v>115</v>
      </c>
      <c r="H586" s="70">
        <v>0.21</v>
      </c>
      <c r="AB586" s="70" t="s">
        <v>3250</v>
      </c>
      <c r="AC586" s="70" t="s">
        <v>3627</v>
      </c>
      <c r="AD586" s="70" t="s">
        <v>3636</v>
      </c>
      <c r="AI586" s="98"/>
      <c r="AJ586" s="98"/>
      <c r="AK586" s="98"/>
      <c r="AL586" s="98"/>
      <c r="AM586" s="98"/>
      <c r="AN586" s="98"/>
      <c r="AO586" s="98"/>
      <c r="AP586" s="98"/>
      <c r="AQ586" s="98"/>
      <c r="AS586" s="98"/>
      <c r="AT586" s="112"/>
      <c r="AU586" s="116"/>
      <c r="AV586" s="113"/>
    </row>
    <row r="587" spans="1:48" s="70" customFormat="1" x14ac:dyDescent="0.25">
      <c r="A587" s="70" t="s">
        <v>3637</v>
      </c>
      <c r="B587" s="70" t="s">
        <v>1206</v>
      </c>
      <c r="C587" s="70" t="s">
        <v>1919</v>
      </c>
      <c r="D587" s="70">
        <v>6</v>
      </c>
      <c r="E587" s="70">
        <v>10.17</v>
      </c>
      <c r="F587" s="70">
        <v>0.59</v>
      </c>
      <c r="G587" s="70">
        <v>125</v>
      </c>
      <c r="H587" s="70">
        <v>0.19</v>
      </c>
      <c r="AB587" s="70" t="s">
        <v>3250</v>
      </c>
      <c r="AC587" s="70" t="s">
        <v>3627</v>
      </c>
      <c r="AD587" s="70" t="s">
        <v>3637</v>
      </c>
      <c r="AI587" s="98"/>
      <c r="AJ587" s="98"/>
      <c r="AK587" s="98"/>
      <c r="AL587" s="98"/>
      <c r="AM587" s="98"/>
      <c r="AN587" s="98"/>
      <c r="AO587" s="98"/>
      <c r="AP587" s="98"/>
      <c r="AQ587" s="98"/>
      <c r="AS587" s="98"/>
      <c r="AT587" s="112"/>
      <c r="AU587" s="116"/>
      <c r="AV587" s="113"/>
    </row>
    <row r="588" spans="1:48" s="70" customFormat="1" x14ac:dyDescent="0.25">
      <c r="A588" s="70" t="s">
        <v>3638</v>
      </c>
      <c r="B588" s="70" t="s">
        <v>1206</v>
      </c>
      <c r="C588" s="70" t="s">
        <v>1919</v>
      </c>
      <c r="D588" s="70">
        <v>8</v>
      </c>
      <c r="E588" s="70">
        <v>10.126799999999999</v>
      </c>
      <c r="F588" s="70">
        <v>0.79</v>
      </c>
      <c r="G588" s="70">
        <v>125</v>
      </c>
      <c r="H588" s="70">
        <v>0.2</v>
      </c>
      <c r="AB588" s="70" t="s">
        <v>3250</v>
      </c>
      <c r="AC588" s="70" t="s">
        <v>3627</v>
      </c>
      <c r="AD588" s="70" t="s">
        <v>3638</v>
      </c>
      <c r="AI588" s="98"/>
      <c r="AJ588" s="98"/>
      <c r="AK588" s="98"/>
      <c r="AL588" s="98"/>
      <c r="AM588" s="98"/>
      <c r="AN588" s="98"/>
      <c r="AO588" s="98"/>
      <c r="AP588" s="98"/>
      <c r="AQ588" s="98"/>
      <c r="AS588" s="98"/>
      <c r="AT588" s="112"/>
      <c r="AU588" s="116"/>
      <c r="AV588" s="113"/>
    </row>
    <row r="589" spans="1:48" s="70" customFormat="1" x14ac:dyDescent="0.25">
      <c r="A589" s="70" t="s">
        <v>3639</v>
      </c>
      <c r="B589" s="70" t="s">
        <v>1206</v>
      </c>
      <c r="C589" s="70" t="s">
        <v>1919</v>
      </c>
      <c r="D589" s="70">
        <v>10</v>
      </c>
      <c r="E589" s="70">
        <v>10.101599999999999</v>
      </c>
      <c r="F589" s="70">
        <v>0.99</v>
      </c>
      <c r="G589" s="70">
        <v>125</v>
      </c>
      <c r="H589" s="70">
        <v>0.2</v>
      </c>
      <c r="AB589" s="70" t="s">
        <v>3250</v>
      </c>
      <c r="AC589" s="70" t="s">
        <v>3627</v>
      </c>
      <c r="AD589" s="70" t="s">
        <v>3639</v>
      </c>
      <c r="AI589" s="98"/>
      <c r="AJ589" s="98"/>
      <c r="AK589" s="98"/>
      <c r="AL589" s="98"/>
      <c r="AM589" s="98"/>
      <c r="AN589" s="98"/>
      <c r="AO589" s="98"/>
      <c r="AP589" s="98"/>
      <c r="AQ589" s="98"/>
      <c r="AS589" s="98"/>
      <c r="AT589" s="112"/>
      <c r="AU589" s="116"/>
      <c r="AV589" s="113"/>
    </row>
    <row r="590" spans="1:48" s="70" customFormat="1" x14ac:dyDescent="0.25">
      <c r="A590" s="70" t="s">
        <v>3640</v>
      </c>
      <c r="B590" s="70" t="s">
        <v>1206</v>
      </c>
      <c r="C590" s="70" t="s">
        <v>1919</v>
      </c>
      <c r="D590" s="70">
        <v>12</v>
      </c>
      <c r="E590" s="70">
        <v>10.083600000000001</v>
      </c>
      <c r="F590" s="70">
        <v>1.19</v>
      </c>
      <c r="G590" s="70">
        <v>125</v>
      </c>
      <c r="H590" s="70">
        <v>0.2</v>
      </c>
      <c r="AB590" s="70" t="s">
        <v>3250</v>
      </c>
      <c r="AC590" s="70" t="s">
        <v>3627</v>
      </c>
      <c r="AD590" s="70" t="s">
        <v>3640</v>
      </c>
      <c r="AI590" s="98"/>
      <c r="AJ590" s="98"/>
      <c r="AK590" s="98"/>
      <c r="AL590" s="98"/>
      <c r="AM590" s="98"/>
      <c r="AN590" s="98"/>
      <c r="AO590" s="98"/>
      <c r="AP590" s="98"/>
      <c r="AQ590" s="98"/>
      <c r="AS590" s="98"/>
      <c r="AT590" s="112"/>
      <c r="AU590" s="116"/>
      <c r="AV590" s="113"/>
    </row>
    <row r="591" spans="1:48" s="70" customFormat="1" x14ac:dyDescent="0.25">
      <c r="A591" s="70" t="s">
        <v>3641</v>
      </c>
      <c r="B591" s="70" t="s">
        <v>1206</v>
      </c>
      <c r="C591" s="70" t="s">
        <v>1919</v>
      </c>
      <c r="D591" s="70">
        <v>6</v>
      </c>
      <c r="E591" s="70">
        <v>2.7</v>
      </c>
      <c r="F591" s="70">
        <v>2.222</v>
      </c>
      <c r="G591" s="70">
        <v>130</v>
      </c>
      <c r="H591" s="70">
        <v>0.13</v>
      </c>
      <c r="AB591" s="70" t="s">
        <v>3250</v>
      </c>
      <c r="AC591" s="70" t="s">
        <v>3642</v>
      </c>
      <c r="AD591" s="70" t="s">
        <v>3641</v>
      </c>
      <c r="AI591" s="98"/>
      <c r="AJ591" s="98"/>
      <c r="AK591" s="98"/>
      <c r="AL591" s="98"/>
      <c r="AM591" s="98"/>
      <c r="AN591" s="98"/>
      <c r="AO591" s="98"/>
      <c r="AP591" s="98"/>
      <c r="AQ591" s="98"/>
      <c r="AS591" s="98"/>
      <c r="AT591" s="112"/>
      <c r="AU591" s="116"/>
      <c r="AV591" s="113"/>
    </row>
    <row r="592" spans="1:48" s="70" customFormat="1" x14ac:dyDescent="0.25">
      <c r="A592" s="70" t="s">
        <v>3643</v>
      </c>
      <c r="B592" s="70" t="s">
        <v>1206</v>
      </c>
      <c r="C592" s="70" t="s">
        <v>1919</v>
      </c>
      <c r="D592" s="70">
        <v>8</v>
      </c>
      <c r="E592" s="70">
        <v>3.12</v>
      </c>
      <c r="F592" s="70">
        <v>2.5640000000000001</v>
      </c>
      <c r="G592" s="70">
        <v>130</v>
      </c>
      <c r="H592" s="70">
        <v>0.13</v>
      </c>
      <c r="AB592" s="70" t="s">
        <v>3250</v>
      </c>
      <c r="AC592" s="70" t="s">
        <v>3642</v>
      </c>
      <c r="AD592" s="70" t="s">
        <v>3643</v>
      </c>
      <c r="AI592" s="98"/>
      <c r="AJ592" s="98"/>
      <c r="AK592" s="98"/>
      <c r="AL592" s="98"/>
      <c r="AM592" s="98"/>
      <c r="AN592" s="98"/>
      <c r="AO592" s="98"/>
      <c r="AP592" s="98"/>
      <c r="AQ592" s="98"/>
      <c r="AS592" s="98"/>
      <c r="AT592" s="112"/>
      <c r="AU592" s="116"/>
      <c r="AV592" s="113"/>
    </row>
    <row r="593" spans="1:48" s="70" customFormat="1" x14ac:dyDescent="0.25">
      <c r="A593" s="70" t="s">
        <v>3644</v>
      </c>
      <c r="B593" s="70" t="s">
        <v>1206</v>
      </c>
      <c r="C593" s="70" t="s">
        <v>1919</v>
      </c>
      <c r="D593" s="70">
        <v>6</v>
      </c>
      <c r="E593" s="70">
        <v>2.64</v>
      </c>
      <c r="F593" s="70">
        <v>2.2730000000000001</v>
      </c>
      <c r="G593" s="70">
        <v>105</v>
      </c>
      <c r="H593" s="70">
        <v>0.15</v>
      </c>
      <c r="AB593" s="70" t="s">
        <v>3250</v>
      </c>
      <c r="AC593" s="70" t="s">
        <v>3642</v>
      </c>
      <c r="AD593" s="70" t="s">
        <v>3644</v>
      </c>
      <c r="AI593" s="98"/>
      <c r="AJ593" s="98"/>
      <c r="AK593" s="98"/>
      <c r="AL593" s="98"/>
      <c r="AM593" s="98"/>
      <c r="AN593" s="98"/>
      <c r="AO593" s="98"/>
      <c r="AP593" s="98"/>
      <c r="AQ593" s="98"/>
      <c r="AS593" s="98"/>
      <c r="AT593" s="112"/>
      <c r="AU593" s="116"/>
      <c r="AV593" s="113"/>
    </row>
    <row r="594" spans="1:48" s="70" customFormat="1" x14ac:dyDescent="0.25">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c r="AI594" s="98"/>
      <c r="AJ594" s="98"/>
      <c r="AK594" s="98"/>
      <c r="AL594" s="98"/>
      <c r="AM594" s="98"/>
      <c r="AN594" s="98"/>
      <c r="AO594" s="98"/>
      <c r="AP594" s="98"/>
      <c r="AQ594" s="98"/>
      <c r="AS594" s="98"/>
      <c r="AT594" s="112"/>
      <c r="AU594" s="116"/>
      <c r="AV594" s="113"/>
    </row>
    <row r="595" spans="1:48" s="70" customFormat="1" x14ac:dyDescent="0.25">
      <c r="A595" s="70" t="s">
        <v>3646</v>
      </c>
      <c r="B595" s="70" t="s">
        <v>1206</v>
      </c>
      <c r="C595" s="70" t="s">
        <v>1919</v>
      </c>
      <c r="D595" s="70">
        <v>10</v>
      </c>
      <c r="E595" s="70">
        <v>3.3996</v>
      </c>
      <c r="F595" s="70">
        <v>2.9409999999999998</v>
      </c>
      <c r="G595" s="70">
        <v>105</v>
      </c>
      <c r="H595" s="70">
        <v>0.14000000000000001</v>
      </c>
      <c r="AB595" s="70" t="s">
        <v>3250</v>
      </c>
      <c r="AC595" s="70" t="s">
        <v>3642</v>
      </c>
      <c r="AD595" s="70" t="s">
        <v>3646</v>
      </c>
      <c r="AI595" s="98"/>
      <c r="AJ595" s="98"/>
      <c r="AK595" s="98"/>
      <c r="AL595" s="98"/>
      <c r="AM595" s="98"/>
      <c r="AN595" s="98"/>
      <c r="AO595" s="98"/>
      <c r="AP595" s="98"/>
      <c r="AQ595" s="98"/>
      <c r="AS595" s="98"/>
      <c r="AT595" s="112"/>
      <c r="AU595" s="116"/>
      <c r="AV595" s="113"/>
    </row>
    <row r="596" spans="1:48" s="70" customFormat="1" x14ac:dyDescent="0.25">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c r="AI596" s="98"/>
      <c r="AJ596" s="98"/>
      <c r="AK596" s="98"/>
      <c r="AL596" s="98"/>
      <c r="AM596" s="98"/>
      <c r="AN596" s="98"/>
      <c r="AO596" s="98"/>
      <c r="AP596" s="98"/>
      <c r="AQ596" s="98"/>
      <c r="AS596" s="98"/>
      <c r="AT596" s="112"/>
      <c r="AU596" s="116"/>
      <c r="AV596" s="113"/>
    </row>
    <row r="597" spans="1:48" s="70" customFormat="1" x14ac:dyDescent="0.25">
      <c r="A597" s="70" t="s">
        <v>3648</v>
      </c>
      <c r="B597" s="70" t="s">
        <v>1206</v>
      </c>
      <c r="C597" s="70" t="s">
        <v>1919</v>
      </c>
      <c r="D597" s="70">
        <v>6</v>
      </c>
      <c r="E597" s="70">
        <v>2.88</v>
      </c>
      <c r="F597" s="70">
        <v>2.0830000000000002</v>
      </c>
      <c r="G597" s="70">
        <v>115</v>
      </c>
      <c r="H597" s="70">
        <v>0.15</v>
      </c>
      <c r="AB597" s="70" t="s">
        <v>3250</v>
      </c>
      <c r="AC597" s="70" t="s">
        <v>3642</v>
      </c>
      <c r="AD597" s="70" t="s">
        <v>3648</v>
      </c>
      <c r="AI597" s="98"/>
      <c r="AJ597" s="98"/>
      <c r="AK597" s="98"/>
      <c r="AL597" s="98"/>
      <c r="AM597" s="98"/>
      <c r="AN597" s="98"/>
      <c r="AO597" s="98"/>
      <c r="AP597" s="98"/>
      <c r="AQ597" s="98"/>
      <c r="AS597" s="98"/>
      <c r="AT597" s="112"/>
      <c r="AU597" s="116"/>
      <c r="AV597" s="113"/>
    </row>
    <row r="598" spans="1:48" s="70" customFormat="1" x14ac:dyDescent="0.25">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c r="AI598" s="98"/>
      <c r="AJ598" s="98"/>
      <c r="AK598" s="98"/>
      <c r="AL598" s="98"/>
      <c r="AM598" s="98"/>
      <c r="AN598" s="98"/>
      <c r="AO598" s="98"/>
      <c r="AP598" s="98"/>
      <c r="AQ598" s="98"/>
      <c r="AS598" s="98"/>
      <c r="AT598" s="112"/>
      <c r="AU598" s="116"/>
      <c r="AV598" s="113"/>
    </row>
    <row r="599" spans="1:48" s="70" customFormat="1" x14ac:dyDescent="0.25">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c r="AI599" s="98"/>
      <c r="AJ599" s="98"/>
      <c r="AK599" s="98"/>
      <c r="AL599" s="98"/>
      <c r="AM599" s="98"/>
      <c r="AN599" s="98"/>
      <c r="AO599" s="98"/>
      <c r="AP599" s="98"/>
      <c r="AQ599" s="98"/>
      <c r="AS599" s="98"/>
      <c r="AT599" s="112"/>
      <c r="AU599" s="116"/>
      <c r="AV599" s="113"/>
    </row>
    <row r="600" spans="1:48" s="70" customFormat="1" x14ac:dyDescent="0.25">
      <c r="A600" s="70" t="s">
        <v>3651</v>
      </c>
      <c r="B600" s="70" t="s">
        <v>1206</v>
      </c>
      <c r="C600" s="70" t="s">
        <v>1919</v>
      </c>
      <c r="D600" s="70">
        <v>12</v>
      </c>
      <c r="E600" s="70">
        <v>3.96</v>
      </c>
      <c r="F600" s="70">
        <v>3.03</v>
      </c>
      <c r="G600" s="70">
        <v>115</v>
      </c>
      <c r="H600" s="70">
        <v>0.14000000000000001</v>
      </c>
      <c r="AB600" s="70" t="s">
        <v>3250</v>
      </c>
      <c r="AC600" s="70" t="s">
        <v>3642</v>
      </c>
      <c r="AD600" s="70" t="s">
        <v>3651</v>
      </c>
      <c r="AI600" s="98"/>
      <c r="AJ600" s="98"/>
      <c r="AK600" s="98"/>
      <c r="AL600" s="98"/>
      <c r="AM600" s="98"/>
      <c r="AN600" s="98"/>
      <c r="AO600" s="98"/>
      <c r="AP600" s="98"/>
      <c r="AQ600" s="98"/>
      <c r="AS600" s="98"/>
      <c r="AT600" s="112"/>
      <c r="AU600" s="116"/>
      <c r="AV600" s="113"/>
    </row>
    <row r="601" spans="1:48" s="70" customFormat="1" x14ac:dyDescent="0.25">
      <c r="A601" s="70" t="s">
        <v>3652</v>
      </c>
      <c r="B601" s="70" t="s">
        <v>1206</v>
      </c>
      <c r="C601" s="70" t="s">
        <v>1919</v>
      </c>
      <c r="D601" s="70">
        <v>6</v>
      </c>
      <c r="E601" s="70">
        <v>3.12</v>
      </c>
      <c r="F601" s="70">
        <v>1.923</v>
      </c>
      <c r="G601" s="70">
        <v>125</v>
      </c>
      <c r="H601" s="70">
        <v>0.14000000000000001</v>
      </c>
      <c r="AB601" s="70" t="s">
        <v>3250</v>
      </c>
      <c r="AC601" s="70" t="s">
        <v>3642</v>
      </c>
      <c r="AD601" s="70" t="s">
        <v>3652</v>
      </c>
      <c r="AI601" s="98"/>
      <c r="AJ601" s="98"/>
      <c r="AK601" s="98"/>
      <c r="AL601" s="98"/>
      <c r="AM601" s="98"/>
      <c r="AN601" s="98"/>
      <c r="AO601" s="98"/>
      <c r="AP601" s="98"/>
      <c r="AQ601" s="98"/>
      <c r="AS601" s="98"/>
      <c r="AT601" s="112"/>
      <c r="AU601" s="116"/>
      <c r="AV601" s="113"/>
    </row>
    <row r="602" spans="1:48" s="70" customFormat="1" x14ac:dyDescent="0.25">
      <c r="A602" s="70" t="s">
        <v>3653</v>
      </c>
      <c r="B602" s="70" t="s">
        <v>1206</v>
      </c>
      <c r="C602" s="70" t="s">
        <v>1919</v>
      </c>
      <c r="D602" s="70">
        <v>8</v>
      </c>
      <c r="E602" s="70">
        <v>3.5196000000000001</v>
      </c>
      <c r="F602" s="70">
        <v>2.2730000000000001</v>
      </c>
      <c r="G602" s="70">
        <v>125</v>
      </c>
      <c r="H602" s="70">
        <v>0.13</v>
      </c>
      <c r="AB602" s="70" t="s">
        <v>3250</v>
      </c>
      <c r="AC602" s="70" t="s">
        <v>3642</v>
      </c>
      <c r="AD602" s="70" t="s">
        <v>3653</v>
      </c>
      <c r="AI602" s="98"/>
      <c r="AJ602" s="98"/>
      <c r="AK602" s="98"/>
      <c r="AL602" s="98"/>
      <c r="AM602" s="98"/>
      <c r="AN602" s="98"/>
      <c r="AO602" s="98"/>
      <c r="AP602" s="98"/>
      <c r="AQ602" s="98"/>
      <c r="AS602" s="98"/>
      <c r="AT602" s="112"/>
      <c r="AU602" s="116"/>
      <c r="AV602" s="113"/>
    </row>
    <row r="603" spans="1:48" s="70" customFormat="1" x14ac:dyDescent="0.25">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c r="AI603" s="98"/>
      <c r="AJ603" s="98"/>
      <c r="AK603" s="98"/>
      <c r="AL603" s="98"/>
      <c r="AM603" s="98"/>
      <c r="AN603" s="98"/>
      <c r="AO603" s="98"/>
      <c r="AP603" s="98"/>
      <c r="AQ603" s="98"/>
      <c r="AS603" s="98"/>
      <c r="AT603" s="112"/>
      <c r="AU603" s="116"/>
      <c r="AV603" s="113"/>
    </row>
    <row r="604" spans="1:48" s="70" customFormat="1" x14ac:dyDescent="0.25">
      <c r="A604" s="70" t="s">
        <v>3655</v>
      </c>
      <c r="B604" s="70" t="s">
        <v>1206</v>
      </c>
      <c r="C604" s="70" t="s">
        <v>1919</v>
      </c>
      <c r="D604" s="70">
        <v>12</v>
      </c>
      <c r="E604" s="70">
        <v>4.32</v>
      </c>
      <c r="F604" s="70">
        <v>2.778</v>
      </c>
      <c r="G604" s="70">
        <v>125</v>
      </c>
      <c r="H604" s="70">
        <v>0.13</v>
      </c>
      <c r="AB604" s="70" t="s">
        <v>3250</v>
      </c>
      <c r="AC604" s="70" t="s">
        <v>3642</v>
      </c>
      <c r="AD604" s="70" t="s">
        <v>3655</v>
      </c>
      <c r="AI604" s="98"/>
      <c r="AJ604" s="98"/>
      <c r="AK604" s="98"/>
      <c r="AL604" s="98"/>
      <c r="AM604" s="98"/>
      <c r="AN604" s="98"/>
      <c r="AO604" s="98"/>
      <c r="AP604" s="98"/>
      <c r="AQ604" s="98"/>
      <c r="AS604" s="98"/>
      <c r="AT604" s="112"/>
      <c r="AU604" s="116"/>
      <c r="AV604" s="113"/>
    </row>
    <row r="605" spans="1:48" s="70" customFormat="1" x14ac:dyDescent="0.25">
      <c r="A605" s="70" t="s">
        <v>3656</v>
      </c>
      <c r="B605" s="70" t="s">
        <v>1206</v>
      </c>
      <c r="C605" s="70" t="s">
        <v>1922</v>
      </c>
      <c r="D605" s="70">
        <v>2</v>
      </c>
      <c r="E605" s="70">
        <v>0.16703999999999999</v>
      </c>
      <c r="F605" s="70">
        <v>11.971</v>
      </c>
      <c r="G605" s="70">
        <v>34.869999999999997</v>
      </c>
      <c r="H605" s="70">
        <v>0.26</v>
      </c>
      <c r="AB605" s="70" t="s">
        <v>3250</v>
      </c>
      <c r="AC605" s="70" t="s">
        <v>3657</v>
      </c>
      <c r="AD605" s="70" t="s">
        <v>3656</v>
      </c>
      <c r="AI605" s="98"/>
      <c r="AJ605" s="98"/>
      <c r="AK605" s="98"/>
      <c r="AL605" s="98"/>
      <c r="AM605" s="98"/>
      <c r="AN605" s="98"/>
      <c r="AO605" s="98"/>
      <c r="AP605" s="98"/>
      <c r="AQ605" s="98"/>
      <c r="AS605" s="98"/>
      <c r="AT605" s="112"/>
      <c r="AU605" s="116"/>
      <c r="AV605" s="113"/>
    </row>
    <row r="606" spans="1:48" s="70" customFormat="1" x14ac:dyDescent="0.25">
      <c r="A606" s="70" t="s">
        <v>3658</v>
      </c>
      <c r="B606" s="70" t="s">
        <v>1206</v>
      </c>
      <c r="C606" s="70" t="s">
        <v>1922</v>
      </c>
      <c r="D606" s="70">
        <v>2.5</v>
      </c>
      <c r="E606" s="70">
        <v>0.16644</v>
      </c>
      <c r="F606" s="70">
        <v>15.023</v>
      </c>
      <c r="G606" s="70">
        <v>28.47</v>
      </c>
      <c r="H606" s="70">
        <v>0.26</v>
      </c>
      <c r="AB606" s="70" t="s">
        <v>3250</v>
      </c>
      <c r="AC606" s="70" t="s">
        <v>3657</v>
      </c>
      <c r="AD606" s="70" t="s">
        <v>3658</v>
      </c>
      <c r="AI606" s="98"/>
      <c r="AJ606" s="98"/>
      <c r="AK606" s="98"/>
      <c r="AL606" s="98"/>
      <c r="AM606" s="98"/>
      <c r="AN606" s="98"/>
      <c r="AO606" s="98"/>
      <c r="AP606" s="98"/>
      <c r="AQ606" s="98"/>
      <c r="AS606" s="98"/>
      <c r="AT606" s="112"/>
      <c r="AU606" s="116"/>
      <c r="AV606" s="113"/>
    </row>
    <row r="607" spans="1:48" s="70" customFormat="1" x14ac:dyDescent="0.25">
      <c r="A607" s="70" t="s">
        <v>3659</v>
      </c>
      <c r="B607" s="70" t="s">
        <v>1206</v>
      </c>
      <c r="C607" s="70" t="s">
        <v>1922</v>
      </c>
      <c r="D607" s="70">
        <v>3</v>
      </c>
      <c r="E607" s="70">
        <v>0.16655999999999899</v>
      </c>
      <c r="F607" s="70">
        <v>18.018000000000001</v>
      </c>
      <c r="G607" s="70">
        <v>24.11</v>
      </c>
      <c r="H607" s="70">
        <v>0.26</v>
      </c>
      <c r="AB607" s="70" t="s">
        <v>3250</v>
      </c>
      <c r="AC607" s="70" t="s">
        <v>3657</v>
      </c>
      <c r="AD607" s="70" t="s">
        <v>3659</v>
      </c>
      <c r="AI607" s="98"/>
      <c r="AJ607" s="98"/>
      <c r="AK607" s="98"/>
      <c r="AL607" s="98"/>
      <c r="AM607" s="98"/>
      <c r="AN607" s="98"/>
      <c r="AO607" s="98"/>
      <c r="AP607" s="98"/>
      <c r="AQ607" s="98"/>
      <c r="AS607" s="98"/>
      <c r="AT607" s="112"/>
      <c r="AU607" s="116"/>
      <c r="AV607" s="113"/>
    </row>
    <row r="608" spans="1:48" s="70" customFormat="1" x14ac:dyDescent="0.25">
      <c r="A608" s="70" t="s">
        <v>3660</v>
      </c>
      <c r="B608" s="70" t="s">
        <v>1206</v>
      </c>
      <c r="C608" s="70" t="s">
        <v>1922</v>
      </c>
      <c r="D608" s="70">
        <v>4</v>
      </c>
      <c r="E608" s="70">
        <v>0.16991999999999999</v>
      </c>
      <c r="F608" s="70">
        <v>23.54</v>
      </c>
      <c r="G608" s="70">
        <v>18.54</v>
      </c>
      <c r="H608" s="70">
        <v>0.26</v>
      </c>
      <c r="AB608" s="70" t="s">
        <v>3250</v>
      </c>
      <c r="AC608" s="70" t="s">
        <v>3657</v>
      </c>
      <c r="AD608" s="70" t="s">
        <v>3660</v>
      </c>
      <c r="AI608" s="98"/>
      <c r="AJ608" s="98"/>
      <c r="AK608" s="98"/>
      <c r="AL608" s="98"/>
      <c r="AM608" s="98"/>
      <c r="AN608" s="98"/>
      <c r="AO608" s="98"/>
      <c r="AP608" s="98"/>
      <c r="AQ608" s="98"/>
      <c r="AS608" s="98"/>
      <c r="AT608" s="112"/>
      <c r="AU608" s="116"/>
      <c r="AV608" s="113"/>
    </row>
    <row r="609" spans="1:48" s="70" customFormat="1" x14ac:dyDescent="0.25">
      <c r="A609" s="70" t="s">
        <v>3661</v>
      </c>
      <c r="B609" s="70" t="s">
        <v>1206</v>
      </c>
      <c r="C609" s="70" t="s">
        <v>1922</v>
      </c>
      <c r="D609" s="70">
        <v>5</v>
      </c>
      <c r="E609" s="70">
        <v>0.16980000000000001</v>
      </c>
      <c r="F609" s="70">
        <v>29.452999999999999</v>
      </c>
      <c r="G609" s="70">
        <v>15.14</v>
      </c>
      <c r="H609" s="70">
        <v>0.27</v>
      </c>
      <c r="AB609" s="70" t="s">
        <v>3250</v>
      </c>
      <c r="AC609" s="70" t="s">
        <v>3657</v>
      </c>
      <c r="AD609" s="70" t="s">
        <v>3661</v>
      </c>
      <c r="AI609" s="98"/>
      <c r="AJ609" s="98"/>
      <c r="AK609" s="98"/>
      <c r="AL609" s="98"/>
      <c r="AM609" s="98"/>
      <c r="AN609" s="98"/>
      <c r="AO609" s="98"/>
      <c r="AP609" s="98"/>
      <c r="AQ609" s="98"/>
      <c r="AS609" s="98"/>
      <c r="AT609" s="112"/>
      <c r="AU609" s="116"/>
      <c r="AV609" s="113"/>
    </row>
    <row r="610" spans="1:48" s="70" customFormat="1" x14ac:dyDescent="0.25">
      <c r="A610" s="70" t="s">
        <v>3662</v>
      </c>
      <c r="B610" s="70" t="s">
        <v>1206</v>
      </c>
      <c r="C610" s="70" t="s">
        <v>1922</v>
      </c>
      <c r="D610" s="70">
        <v>6</v>
      </c>
      <c r="E610" s="70">
        <v>0.16583999999999999</v>
      </c>
      <c r="F610" s="70">
        <v>36.186999999999998</v>
      </c>
      <c r="G610" s="70">
        <v>12.84</v>
      </c>
      <c r="H610" s="70">
        <v>0.27</v>
      </c>
      <c r="AB610" s="70" t="s">
        <v>3250</v>
      </c>
      <c r="AC610" s="70" t="s">
        <v>3657</v>
      </c>
      <c r="AD610" s="70" t="s">
        <v>3662</v>
      </c>
      <c r="AI610" s="98"/>
      <c r="AJ610" s="98"/>
      <c r="AK610" s="98"/>
      <c r="AL610" s="98"/>
      <c r="AM610" s="98"/>
      <c r="AN610" s="98"/>
      <c r="AO610" s="98"/>
      <c r="AP610" s="98"/>
      <c r="AQ610" s="98"/>
      <c r="AS610" s="98"/>
      <c r="AT610" s="112"/>
      <c r="AU610" s="116"/>
      <c r="AV610" s="113"/>
    </row>
    <row r="611" spans="1:48" s="70" customFormat="1" x14ac:dyDescent="0.25">
      <c r="A611" s="70" t="s">
        <v>3663</v>
      </c>
      <c r="B611" s="70" t="s">
        <v>1206</v>
      </c>
      <c r="C611" s="70" t="s">
        <v>1920</v>
      </c>
      <c r="D611" s="70">
        <v>0.5</v>
      </c>
      <c r="E611" s="70">
        <v>1.56</v>
      </c>
      <c r="F611" s="70">
        <v>0.32</v>
      </c>
      <c r="G611" s="70">
        <v>45</v>
      </c>
      <c r="H611" s="70">
        <v>0.32</v>
      </c>
      <c r="AB611" s="70" t="s">
        <v>3250</v>
      </c>
      <c r="AC611" s="70" t="s">
        <v>3664</v>
      </c>
      <c r="AD611" s="70" t="s">
        <v>3663</v>
      </c>
      <c r="AI611" s="98"/>
      <c r="AJ611" s="98"/>
      <c r="AK611" s="98"/>
      <c r="AL611" s="98"/>
      <c r="AM611" s="98"/>
      <c r="AN611" s="98"/>
      <c r="AO611" s="98"/>
      <c r="AP611" s="98"/>
      <c r="AQ611" s="98"/>
      <c r="AS611" s="98"/>
      <c r="AT611" s="112"/>
      <c r="AU611" s="116"/>
      <c r="AV611" s="113"/>
    </row>
    <row r="612" spans="1:48" s="70" customFormat="1" x14ac:dyDescent="0.25">
      <c r="A612" s="70" t="s">
        <v>3665</v>
      </c>
      <c r="B612" s="70" t="s">
        <v>1206</v>
      </c>
      <c r="C612" s="70" t="s">
        <v>1920</v>
      </c>
      <c r="D612" s="70">
        <v>0.63</v>
      </c>
      <c r="E612" s="70">
        <v>1.5995999999999999</v>
      </c>
      <c r="F612" s="70">
        <v>0.39</v>
      </c>
      <c r="G612" s="70">
        <v>45</v>
      </c>
      <c r="H612" s="70">
        <v>0.32</v>
      </c>
      <c r="AB612" s="70" t="s">
        <v>3250</v>
      </c>
      <c r="AC612" s="70" t="s">
        <v>3664</v>
      </c>
      <c r="AD612" s="70" t="s">
        <v>3665</v>
      </c>
      <c r="AI612" s="98"/>
      <c r="AJ612" s="98"/>
      <c r="AK612" s="98"/>
      <c r="AL612" s="98"/>
      <c r="AM612" s="98"/>
      <c r="AN612" s="98"/>
      <c r="AO612" s="98"/>
      <c r="AP612" s="98"/>
      <c r="AQ612" s="98"/>
      <c r="AS612" s="98"/>
      <c r="AT612" s="112"/>
      <c r="AU612" s="116"/>
      <c r="AV612" s="113"/>
    </row>
    <row r="613" spans="1:48" s="70" customFormat="1" x14ac:dyDescent="0.25">
      <c r="A613" s="70" t="s">
        <v>3666</v>
      </c>
      <c r="B613" s="70" t="s">
        <v>1206</v>
      </c>
      <c r="C613" s="70" t="s">
        <v>1920</v>
      </c>
      <c r="D613" s="70">
        <v>0.75</v>
      </c>
      <c r="E613" s="70">
        <v>1.5995999999999999</v>
      </c>
      <c r="F613" s="70">
        <v>0.47</v>
      </c>
      <c r="G613" s="70">
        <v>45</v>
      </c>
      <c r="H613" s="70">
        <v>0.32</v>
      </c>
      <c r="AB613" s="70" t="s">
        <v>3250</v>
      </c>
      <c r="AC613" s="70" t="s">
        <v>3664</v>
      </c>
      <c r="AD613" s="70" t="s">
        <v>3666</v>
      </c>
      <c r="AI613" s="98"/>
      <c r="AJ613" s="98"/>
      <c r="AK613" s="98"/>
      <c r="AL613" s="98"/>
      <c r="AM613" s="98"/>
      <c r="AN613" s="98"/>
      <c r="AO613" s="98"/>
      <c r="AP613" s="98"/>
      <c r="AQ613" s="98"/>
      <c r="AS613" s="98"/>
      <c r="AT613" s="112"/>
      <c r="AU613" s="116"/>
      <c r="AV613" s="113"/>
    </row>
    <row r="614" spans="1:48" s="70" customFormat="1" x14ac:dyDescent="0.25">
      <c r="A614" s="70" t="s">
        <v>3667</v>
      </c>
      <c r="B614" s="70" t="s">
        <v>1206</v>
      </c>
      <c r="C614" s="70" t="s">
        <v>1922</v>
      </c>
      <c r="D614" s="70">
        <v>0.5</v>
      </c>
      <c r="E614" s="70">
        <v>1.2995999999999901</v>
      </c>
      <c r="F614" s="70">
        <v>0.38</v>
      </c>
      <c r="G614" s="70">
        <v>45</v>
      </c>
      <c r="H614" s="70">
        <v>0.32</v>
      </c>
      <c r="AB614" s="70" t="s">
        <v>3250</v>
      </c>
      <c r="AC614" s="70" t="s">
        <v>3664</v>
      </c>
      <c r="AD614" s="70" t="s">
        <v>3667</v>
      </c>
      <c r="AI614" s="98"/>
      <c r="AJ614" s="98"/>
      <c r="AK614" s="98"/>
      <c r="AL614" s="98"/>
      <c r="AM614" s="98"/>
      <c r="AN614" s="98"/>
      <c r="AO614" s="98"/>
      <c r="AP614" s="98"/>
      <c r="AQ614" s="98"/>
      <c r="AS614" s="98"/>
      <c r="AT614" s="112"/>
      <c r="AU614" s="116"/>
      <c r="AV614" s="113"/>
    </row>
    <row r="615" spans="1:48" s="70" customFormat="1" x14ac:dyDescent="0.25">
      <c r="A615" s="70" t="s">
        <v>3668</v>
      </c>
      <c r="B615" s="70" t="s">
        <v>1206</v>
      </c>
      <c r="C615" s="70" t="s">
        <v>1922</v>
      </c>
      <c r="D615" s="70">
        <v>0.63</v>
      </c>
      <c r="E615" s="70">
        <v>1.5</v>
      </c>
      <c r="F615" s="70">
        <v>0.42</v>
      </c>
      <c r="G615" s="70">
        <v>45</v>
      </c>
      <c r="H615" s="70">
        <v>0.32</v>
      </c>
      <c r="AB615" s="70" t="s">
        <v>3250</v>
      </c>
      <c r="AC615" s="70" t="s">
        <v>3664</v>
      </c>
      <c r="AD615" s="70" t="s">
        <v>3668</v>
      </c>
      <c r="AI615" s="98"/>
      <c r="AJ615" s="98"/>
      <c r="AK615" s="98"/>
      <c r="AL615" s="98"/>
      <c r="AM615" s="98"/>
      <c r="AN615" s="98"/>
      <c r="AO615" s="98"/>
      <c r="AP615" s="98"/>
      <c r="AQ615" s="98"/>
      <c r="AS615" s="98"/>
      <c r="AT615" s="112"/>
      <c r="AU615" s="116"/>
      <c r="AV615" s="113"/>
    </row>
    <row r="616" spans="1:48" s="70" customFormat="1" x14ac:dyDescent="0.25">
      <c r="A616" s="70" t="s">
        <v>3669</v>
      </c>
      <c r="B616" s="70" t="s">
        <v>1206</v>
      </c>
      <c r="C616" s="70" t="s">
        <v>1922</v>
      </c>
      <c r="D616" s="70">
        <v>0.75</v>
      </c>
      <c r="E616" s="70">
        <v>1.7003999999999999</v>
      </c>
      <c r="F616" s="70">
        <v>0.44</v>
      </c>
      <c r="G616" s="70">
        <v>45</v>
      </c>
      <c r="H616" s="70">
        <v>0.32</v>
      </c>
      <c r="AB616" s="70" t="s">
        <v>3250</v>
      </c>
      <c r="AC616" s="70" t="s">
        <v>3664</v>
      </c>
      <c r="AD616" s="70" t="s">
        <v>3669</v>
      </c>
      <c r="AI616" s="98"/>
      <c r="AJ616" s="98"/>
      <c r="AK616" s="98"/>
      <c r="AL616" s="98"/>
      <c r="AM616" s="98"/>
      <c r="AN616" s="98"/>
      <c r="AO616" s="98"/>
      <c r="AP616" s="98"/>
      <c r="AQ616" s="98"/>
      <c r="AS616" s="98"/>
      <c r="AT616" s="112"/>
      <c r="AU616" s="116"/>
      <c r="AV616" s="113"/>
    </row>
    <row r="617" spans="1:48" s="70" customFormat="1" x14ac:dyDescent="0.25">
      <c r="A617" s="70" t="s">
        <v>3670</v>
      </c>
      <c r="B617" s="70" t="s">
        <v>1206</v>
      </c>
      <c r="C617" s="70" t="s">
        <v>1922</v>
      </c>
      <c r="D617" s="70">
        <v>6.01</v>
      </c>
      <c r="E617" s="70">
        <v>4.29</v>
      </c>
      <c r="F617" s="70">
        <v>1.4</v>
      </c>
      <c r="G617" s="70">
        <v>116</v>
      </c>
      <c r="H617" s="70">
        <v>0.2</v>
      </c>
      <c r="AB617" s="70" t="s">
        <v>3250</v>
      </c>
      <c r="AC617" s="70" t="s">
        <v>3664</v>
      </c>
      <c r="AD617" s="70" t="s">
        <v>3670</v>
      </c>
      <c r="AI617" s="98"/>
      <c r="AJ617" s="98"/>
      <c r="AK617" s="98"/>
      <c r="AL617" s="98"/>
      <c r="AM617" s="98"/>
      <c r="AN617" s="98"/>
      <c r="AO617" s="98"/>
      <c r="AP617" s="98"/>
      <c r="AQ617" s="98"/>
      <c r="AS617" s="98"/>
      <c r="AT617" s="112"/>
      <c r="AU617" s="116"/>
      <c r="AV617" s="113"/>
    </row>
    <row r="618" spans="1:48" s="70" customFormat="1" x14ac:dyDescent="0.25">
      <c r="A618" s="70" t="s">
        <v>3671</v>
      </c>
      <c r="B618" s="70" t="s">
        <v>1206</v>
      </c>
      <c r="C618" s="70" t="s">
        <v>1922</v>
      </c>
      <c r="D618" s="70">
        <v>0.5</v>
      </c>
      <c r="E618" s="70">
        <v>3.2004000000000001</v>
      </c>
      <c r="F618" s="70">
        <v>0.16</v>
      </c>
      <c r="G618" s="70">
        <v>80</v>
      </c>
      <c r="H618" s="70">
        <v>0.26</v>
      </c>
      <c r="AB618" s="70" t="s">
        <v>3250</v>
      </c>
      <c r="AC618" s="70" t="s">
        <v>3664</v>
      </c>
      <c r="AD618" s="70" t="s">
        <v>3671</v>
      </c>
      <c r="AI618" s="98"/>
      <c r="AJ618" s="98"/>
      <c r="AK618" s="98"/>
      <c r="AL618" s="98"/>
      <c r="AM618" s="98"/>
      <c r="AN618" s="98"/>
      <c r="AO618" s="98"/>
      <c r="AP618" s="98"/>
      <c r="AQ618" s="98"/>
      <c r="AS618" s="98"/>
      <c r="AT618" s="112"/>
      <c r="AU618" s="116"/>
      <c r="AV618" s="113"/>
    </row>
    <row r="619" spans="1:48" s="70" customFormat="1" x14ac:dyDescent="0.25">
      <c r="A619" s="70" t="s">
        <v>3672</v>
      </c>
      <c r="B619" s="70" t="s">
        <v>1206</v>
      </c>
      <c r="C619" s="70" t="s">
        <v>1922</v>
      </c>
      <c r="D619" s="70">
        <v>0.63</v>
      </c>
      <c r="E619" s="70">
        <v>3.2004000000000001</v>
      </c>
      <c r="F619" s="70">
        <v>0.2</v>
      </c>
      <c r="G619" s="70">
        <v>80</v>
      </c>
      <c r="H619" s="70">
        <v>0.26</v>
      </c>
      <c r="AB619" s="70" t="s">
        <v>3250</v>
      </c>
      <c r="AC619" s="70" t="s">
        <v>3664</v>
      </c>
      <c r="AD619" s="70" t="s">
        <v>3672</v>
      </c>
      <c r="AI619" s="98"/>
      <c r="AJ619" s="98"/>
      <c r="AK619" s="98"/>
      <c r="AL619" s="98"/>
      <c r="AM619" s="98"/>
      <c r="AN619" s="98"/>
      <c r="AO619" s="98"/>
      <c r="AP619" s="98"/>
      <c r="AQ619" s="98"/>
      <c r="AS619" s="98"/>
      <c r="AT619" s="112"/>
      <c r="AU619" s="116"/>
      <c r="AV619" s="113"/>
    </row>
    <row r="620" spans="1:48" s="70" customFormat="1" x14ac:dyDescent="0.25">
      <c r="A620" s="70" t="s">
        <v>3673</v>
      </c>
      <c r="B620" s="70" t="s">
        <v>1206</v>
      </c>
      <c r="C620" s="70" t="s">
        <v>1922</v>
      </c>
      <c r="D620" s="70">
        <v>0.75</v>
      </c>
      <c r="E620" s="70">
        <v>2.6004</v>
      </c>
      <c r="F620" s="70">
        <v>0.28999999999999998</v>
      </c>
      <c r="G620" s="70">
        <v>70</v>
      </c>
      <c r="H620" s="70">
        <v>0.26</v>
      </c>
      <c r="AB620" s="70" t="s">
        <v>3250</v>
      </c>
      <c r="AC620" s="70" t="s">
        <v>3664</v>
      </c>
      <c r="AD620" s="70" t="s">
        <v>3673</v>
      </c>
      <c r="AI620" s="98"/>
      <c r="AJ620" s="98"/>
      <c r="AK620" s="98"/>
      <c r="AL620" s="98"/>
      <c r="AM620" s="98"/>
      <c r="AN620" s="98"/>
      <c r="AO620" s="98"/>
      <c r="AP620" s="98"/>
      <c r="AQ620" s="98"/>
      <c r="AS620" s="98"/>
      <c r="AT620" s="112"/>
      <c r="AU620" s="116"/>
      <c r="AV620" s="113"/>
    </row>
    <row r="621" spans="1:48" s="70" customFormat="1" x14ac:dyDescent="0.25">
      <c r="A621" s="70" t="s">
        <v>3674</v>
      </c>
      <c r="B621" s="70" t="s">
        <v>1206</v>
      </c>
      <c r="C621" s="70" t="s">
        <v>1922</v>
      </c>
      <c r="D621" s="70">
        <v>0.75</v>
      </c>
      <c r="E621" s="70">
        <v>3.2004000000000001</v>
      </c>
      <c r="F621" s="70">
        <v>0.23</v>
      </c>
      <c r="G621" s="70">
        <v>80</v>
      </c>
      <c r="H621" s="70">
        <v>0.26</v>
      </c>
      <c r="AB621" s="70" t="s">
        <v>3250</v>
      </c>
      <c r="AC621" s="70" t="s">
        <v>3664</v>
      </c>
      <c r="AD621" s="70" t="s">
        <v>3674</v>
      </c>
      <c r="AI621" s="98"/>
      <c r="AJ621" s="98"/>
      <c r="AK621" s="98"/>
      <c r="AL621" s="98"/>
      <c r="AM621" s="98"/>
      <c r="AN621" s="98"/>
      <c r="AO621" s="98"/>
      <c r="AP621" s="98"/>
      <c r="AQ621" s="98"/>
      <c r="AS621" s="98"/>
      <c r="AT621" s="112"/>
      <c r="AU621" s="116"/>
      <c r="AV621" s="113"/>
    </row>
    <row r="622" spans="1:48" s="70" customFormat="1" x14ac:dyDescent="0.25">
      <c r="A622" s="70" t="s">
        <v>3675</v>
      </c>
      <c r="B622" s="70" t="s">
        <v>1206</v>
      </c>
      <c r="C622" s="70" t="s">
        <v>1922</v>
      </c>
      <c r="D622" s="70">
        <v>1.01</v>
      </c>
      <c r="E622" s="70">
        <v>5.0304000000000002</v>
      </c>
      <c r="F622" s="70">
        <v>0.2</v>
      </c>
      <c r="G622" s="70">
        <v>116</v>
      </c>
      <c r="H622" s="70">
        <v>0.2</v>
      </c>
      <c r="AB622" s="70" t="s">
        <v>3250</v>
      </c>
      <c r="AC622" s="70" t="s">
        <v>3664</v>
      </c>
      <c r="AD622" s="70" t="s">
        <v>3675</v>
      </c>
      <c r="AI622" s="98"/>
      <c r="AJ622" s="98"/>
      <c r="AK622" s="98"/>
      <c r="AL622" s="98"/>
      <c r="AM622" s="98"/>
      <c r="AN622" s="98"/>
      <c r="AO622" s="98"/>
      <c r="AP622" s="98"/>
      <c r="AQ622" s="98"/>
      <c r="AS622" s="98"/>
      <c r="AT622" s="112"/>
      <c r="AU622" s="116"/>
      <c r="AV622" s="113"/>
    </row>
    <row r="623" spans="1:48" s="70" customFormat="1" x14ac:dyDescent="0.25">
      <c r="A623" s="70" t="s">
        <v>3676</v>
      </c>
      <c r="B623" s="70" t="s">
        <v>1206</v>
      </c>
      <c r="C623" s="70" t="s">
        <v>1922</v>
      </c>
      <c r="D623" s="70">
        <v>1.76</v>
      </c>
      <c r="E623" s="70">
        <v>5.01</v>
      </c>
      <c r="F623" s="70">
        <v>0.35</v>
      </c>
      <c r="G623" s="70">
        <v>116</v>
      </c>
      <c r="H623" s="70">
        <v>0.2</v>
      </c>
      <c r="AB623" s="70" t="s">
        <v>3250</v>
      </c>
      <c r="AC623" s="70" t="s">
        <v>3664</v>
      </c>
      <c r="AD623" s="70" t="s">
        <v>3676</v>
      </c>
      <c r="AI623" s="98"/>
      <c r="AJ623" s="98"/>
      <c r="AK623" s="98"/>
      <c r="AL623" s="98"/>
      <c r="AM623" s="98"/>
      <c r="AN623" s="98"/>
      <c r="AO623" s="98"/>
      <c r="AP623" s="98"/>
      <c r="AQ623" s="98"/>
      <c r="AS623" s="98"/>
      <c r="AT623" s="112"/>
      <c r="AU623" s="116"/>
      <c r="AV623" s="113"/>
    </row>
    <row r="624" spans="1:48" s="70" customFormat="1" x14ac:dyDescent="0.25">
      <c r="A624" s="70" t="s">
        <v>3677</v>
      </c>
      <c r="B624" s="70" t="s">
        <v>1206</v>
      </c>
      <c r="C624" s="70" t="s">
        <v>1922</v>
      </c>
      <c r="D624" s="70">
        <v>0.5</v>
      </c>
      <c r="E624" s="70">
        <v>0.6</v>
      </c>
      <c r="F624" s="70">
        <v>0.83</v>
      </c>
      <c r="G624" s="70">
        <v>25</v>
      </c>
      <c r="H624" s="70">
        <v>0.32</v>
      </c>
      <c r="AB624" s="70" t="s">
        <v>3250</v>
      </c>
      <c r="AC624" s="70" t="s">
        <v>3664</v>
      </c>
      <c r="AD624" s="70" t="s">
        <v>3677</v>
      </c>
      <c r="AI624" s="98"/>
      <c r="AJ624" s="98"/>
      <c r="AK624" s="98"/>
      <c r="AL624" s="98"/>
      <c r="AM624" s="98"/>
      <c r="AN624" s="98"/>
      <c r="AO624" s="98"/>
      <c r="AP624" s="98"/>
      <c r="AQ624" s="98"/>
      <c r="AS624" s="98"/>
      <c r="AT624" s="112"/>
      <c r="AU624" s="116"/>
      <c r="AV624" s="113"/>
    </row>
    <row r="625" spans="1:48" s="70" customFormat="1" x14ac:dyDescent="0.25">
      <c r="A625" s="70" t="s">
        <v>3678</v>
      </c>
      <c r="B625" s="70" t="s">
        <v>1206</v>
      </c>
      <c r="C625" s="70" t="s">
        <v>1922</v>
      </c>
      <c r="D625" s="70">
        <v>0.5</v>
      </c>
      <c r="E625" s="70">
        <v>1.2995999999999901</v>
      </c>
      <c r="F625" s="70">
        <v>0.38</v>
      </c>
      <c r="G625" s="70">
        <v>38</v>
      </c>
      <c r="H625" s="70">
        <v>0.32</v>
      </c>
      <c r="AB625" s="70" t="s">
        <v>3250</v>
      </c>
      <c r="AC625" s="70" t="s">
        <v>3664</v>
      </c>
      <c r="AD625" s="70" t="s">
        <v>3678</v>
      </c>
      <c r="AI625" s="98"/>
      <c r="AJ625" s="98"/>
      <c r="AK625" s="98"/>
      <c r="AL625" s="98"/>
      <c r="AM625" s="98"/>
      <c r="AN625" s="98"/>
      <c r="AO625" s="98"/>
      <c r="AP625" s="98"/>
      <c r="AQ625" s="98"/>
      <c r="AS625" s="98"/>
      <c r="AT625" s="112"/>
      <c r="AU625" s="116"/>
      <c r="AV625" s="113"/>
    </row>
    <row r="626" spans="1:48" s="70" customFormat="1" x14ac:dyDescent="0.25">
      <c r="A626" s="70" t="s">
        <v>3679</v>
      </c>
      <c r="B626" s="70" t="s">
        <v>1206</v>
      </c>
      <c r="C626" s="70" t="s">
        <v>1922</v>
      </c>
      <c r="D626" s="70">
        <v>1.01</v>
      </c>
      <c r="E626" s="70">
        <v>5.0304000000000002</v>
      </c>
      <c r="F626" s="70">
        <v>0.2</v>
      </c>
      <c r="G626" s="70">
        <v>116</v>
      </c>
      <c r="H626" s="70">
        <v>0.2</v>
      </c>
      <c r="AB626" s="70" t="s">
        <v>3250</v>
      </c>
      <c r="AC626" s="70" t="s">
        <v>3664</v>
      </c>
      <c r="AD626" s="70" t="s">
        <v>3679</v>
      </c>
      <c r="AI626" s="98"/>
      <c r="AJ626" s="98"/>
      <c r="AK626" s="98"/>
      <c r="AL626" s="98"/>
      <c r="AM626" s="98"/>
      <c r="AN626" s="98"/>
      <c r="AO626" s="98"/>
      <c r="AP626" s="98"/>
      <c r="AQ626" s="98"/>
      <c r="AS626" s="98"/>
      <c r="AT626" s="112"/>
      <c r="AU626" s="116"/>
      <c r="AV626" s="113"/>
    </row>
    <row r="627" spans="1:48" s="70" customFormat="1" x14ac:dyDescent="0.25">
      <c r="A627" s="70" t="s">
        <v>3680</v>
      </c>
      <c r="B627" s="70" t="s">
        <v>1206</v>
      </c>
      <c r="C627" s="70" t="s">
        <v>1922</v>
      </c>
      <c r="D627" s="70">
        <v>0.5</v>
      </c>
      <c r="E627" s="70">
        <v>0.50039999999999996</v>
      </c>
      <c r="F627" s="70">
        <v>1</v>
      </c>
      <c r="G627" s="70">
        <v>38</v>
      </c>
      <c r="H627" s="70">
        <v>0.32</v>
      </c>
      <c r="AB627" s="70" t="s">
        <v>3250</v>
      </c>
      <c r="AC627" s="70" t="s">
        <v>3664</v>
      </c>
      <c r="AD627" s="70" t="s">
        <v>3680</v>
      </c>
      <c r="AI627" s="98"/>
      <c r="AJ627" s="98"/>
      <c r="AK627" s="98"/>
      <c r="AL627" s="98"/>
      <c r="AM627" s="98"/>
      <c r="AN627" s="98"/>
      <c r="AO627" s="98"/>
      <c r="AP627" s="98"/>
      <c r="AQ627" s="98"/>
      <c r="AS627" s="98"/>
      <c r="AT627" s="112"/>
      <c r="AU627" s="116"/>
      <c r="AV627" s="113"/>
    </row>
    <row r="628" spans="1:48" s="70" customFormat="1" x14ac:dyDescent="0.25">
      <c r="A628" s="70" t="s">
        <v>3681</v>
      </c>
      <c r="B628" s="70" t="s">
        <v>1206</v>
      </c>
      <c r="C628" s="70" t="s">
        <v>1922</v>
      </c>
      <c r="D628" s="70">
        <v>0.38</v>
      </c>
      <c r="E628" s="70">
        <v>5.1504000000000003</v>
      </c>
      <c r="F628" s="70">
        <v>7.0000000000000007E-2</v>
      </c>
      <c r="G628" s="70">
        <v>116</v>
      </c>
      <c r="H628" s="70">
        <v>0.2</v>
      </c>
      <c r="AB628" s="70" t="s">
        <v>3250</v>
      </c>
      <c r="AC628" s="70" t="s">
        <v>3664</v>
      </c>
      <c r="AD628" s="70" t="s">
        <v>3681</v>
      </c>
      <c r="AI628" s="98"/>
      <c r="AJ628" s="98"/>
      <c r="AK628" s="98"/>
      <c r="AL628" s="98"/>
      <c r="AM628" s="98"/>
      <c r="AN628" s="98"/>
      <c r="AO628" s="98"/>
      <c r="AP628" s="98"/>
      <c r="AQ628" s="98"/>
      <c r="AS628" s="98"/>
      <c r="AT628" s="112"/>
      <c r="AU628" s="116"/>
      <c r="AV628" s="113"/>
    </row>
    <row r="629" spans="1:48" s="70" customFormat="1" x14ac:dyDescent="0.25">
      <c r="A629" s="70" t="s">
        <v>3682</v>
      </c>
      <c r="B629" s="70" t="s">
        <v>1206</v>
      </c>
      <c r="C629" s="70" t="s">
        <v>1922</v>
      </c>
      <c r="D629" s="70">
        <v>0.5</v>
      </c>
      <c r="E629" s="70">
        <v>5.4504000000000001</v>
      </c>
      <c r="F629" s="70">
        <v>0.09</v>
      </c>
      <c r="G629" s="70">
        <v>105</v>
      </c>
      <c r="H629" s="70">
        <v>0.2</v>
      </c>
      <c r="AB629" s="70" t="s">
        <v>3250</v>
      </c>
      <c r="AC629" s="70" t="s">
        <v>3664</v>
      </c>
      <c r="AD629" s="70" t="s">
        <v>3682</v>
      </c>
      <c r="AI629" s="98"/>
      <c r="AJ629" s="98"/>
      <c r="AK629" s="98"/>
      <c r="AL629" s="98"/>
      <c r="AM629" s="98"/>
      <c r="AN629" s="98"/>
      <c r="AO629" s="98"/>
      <c r="AP629" s="98"/>
      <c r="AQ629" s="98"/>
      <c r="AS629" s="98"/>
      <c r="AT629" s="112"/>
      <c r="AU629" s="116"/>
      <c r="AV629" s="113"/>
    </row>
    <row r="630" spans="1:48" s="70" customFormat="1" x14ac:dyDescent="0.25">
      <c r="A630" s="70" t="s">
        <v>3683</v>
      </c>
      <c r="B630" s="70" t="s">
        <v>1206</v>
      </c>
      <c r="C630" s="70" t="s">
        <v>1922</v>
      </c>
      <c r="D630" s="70">
        <v>0.63</v>
      </c>
      <c r="E630" s="70">
        <v>5.6003999999999996</v>
      </c>
      <c r="F630" s="70">
        <v>0.11</v>
      </c>
      <c r="G630" s="70">
        <v>105</v>
      </c>
      <c r="H630" s="70">
        <v>0.2</v>
      </c>
      <c r="AB630" s="70" t="s">
        <v>3250</v>
      </c>
      <c r="AC630" s="70" t="s">
        <v>3664</v>
      </c>
      <c r="AD630" s="70" t="s">
        <v>3683</v>
      </c>
      <c r="AI630" s="98"/>
      <c r="AJ630" s="98"/>
      <c r="AK630" s="98"/>
      <c r="AL630" s="98"/>
      <c r="AM630" s="98"/>
      <c r="AN630" s="98"/>
      <c r="AO630" s="98"/>
      <c r="AP630" s="98"/>
      <c r="AQ630" s="98"/>
      <c r="AS630" s="98"/>
      <c r="AT630" s="112"/>
      <c r="AU630" s="116"/>
      <c r="AV630" s="113"/>
    </row>
    <row r="631" spans="1:48" s="70" customFormat="1" x14ac:dyDescent="0.25">
      <c r="A631" s="70" t="s">
        <v>3684</v>
      </c>
      <c r="B631" s="70" t="s">
        <v>1206</v>
      </c>
      <c r="C631" s="70" t="s">
        <v>1922</v>
      </c>
      <c r="D631" s="70">
        <v>0.75</v>
      </c>
      <c r="E631" s="70">
        <v>5.0796000000000001</v>
      </c>
      <c r="F631" s="70">
        <v>0.14000000000000001</v>
      </c>
      <c r="G631" s="70">
        <v>116</v>
      </c>
      <c r="H631" s="70">
        <v>0.2</v>
      </c>
      <c r="AB631" s="70" t="s">
        <v>3250</v>
      </c>
      <c r="AC631" s="70" t="s">
        <v>3664</v>
      </c>
      <c r="AD631" s="70" t="s">
        <v>3684</v>
      </c>
      <c r="AI631" s="98"/>
      <c r="AJ631" s="98"/>
      <c r="AK631" s="98"/>
      <c r="AL631" s="98"/>
      <c r="AM631" s="98"/>
      <c r="AN631" s="98"/>
      <c r="AO631" s="98"/>
      <c r="AP631" s="98"/>
      <c r="AQ631" s="98"/>
      <c r="AS631" s="98"/>
      <c r="AT631" s="112"/>
      <c r="AU631" s="116"/>
      <c r="AV631" s="113"/>
    </row>
    <row r="632" spans="1:48" s="70" customFormat="1" x14ac:dyDescent="0.25">
      <c r="A632" s="70" t="s">
        <v>3685</v>
      </c>
      <c r="B632" s="70" t="s">
        <v>1206</v>
      </c>
      <c r="C632" s="70" t="s">
        <v>1922</v>
      </c>
      <c r="D632" s="70">
        <v>0.75</v>
      </c>
      <c r="E632" s="70">
        <v>5.7695999999999996</v>
      </c>
      <c r="F632" s="70">
        <v>0.13</v>
      </c>
      <c r="G632" s="70">
        <v>105</v>
      </c>
      <c r="H632" s="70">
        <v>0.2</v>
      </c>
      <c r="AB632" s="70" t="s">
        <v>3250</v>
      </c>
      <c r="AC632" s="70" t="s">
        <v>3664</v>
      </c>
      <c r="AD632" s="70" t="s">
        <v>3685</v>
      </c>
      <c r="AI632" s="98"/>
      <c r="AJ632" s="98"/>
      <c r="AK632" s="98"/>
      <c r="AL632" s="98"/>
      <c r="AM632" s="98"/>
      <c r="AN632" s="98"/>
      <c r="AO632" s="98"/>
      <c r="AP632" s="98"/>
      <c r="AQ632" s="98"/>
      <c r="AS632" s="98"/>
      <c r="AT632" s="112"/>
      <c r="AU632" s="116"/>
      <c r="AV632" s="113"/>
    </row>
    <row r="633" spans="1:48" s="70" customFormat="1" x14ac:dyDescent="0.25">
      <c r="A633" s="70" t="s">
        <v>3686</v>
      </c>
      <c r="B633" s="70" t="s">
        <v>1206</v>
      </c>
      <c r="C633" s="70" t="s">
        <v>1922</v>
      </c>
      <c r="D633" s="70">
        <v>0.5</v>
      </c>
      <c r="E633" s="70">
        <v>1.7003999999999999</v>
      </c>
      <c r="F633" s="70">
        <v>0.28999999999999998</v>
      </c>
      <c r="G633" s="70">
        <v>45</v>
      </c>
      <c r="H633" s="70">
        <v>0.32</v>
      </c>
      <c r="AB633" s="70" t="s">
        <v>3250</v>
      </c>
      <c r="AC633" s="70" t="s">
        <v>3664</v>
      </c>
      <c r="AD633" s="70" t="s">
        <v>3686</v>
      </c>
      <c r="AI633" s="98"/>
      <c r="AJ633" s="98"/>
      <c r="AK633" s="98"/>
      <c r="AL633" s="98"/>
      <c r="AM633" s="98"/>
      <c r="AN633" s="98"/>
      <c r="AO633" s="98"/>
      <c r="AP633" s="98"/>
      <c r="AQ633" s="98"/>
      <c r="AS633" s="98"/>
      <c r="AT633" s="112"/>
      <c r="AU633" s="116"/>
      <c r="AV633" s="113"/>
    </row>
    <row r="634" spans="1:48" s="70" customFormat="1" x14ac:dyDescent="0.25">
      <c r="A634" s="70" t="s">
        <v>3687</v>
      </c>
      <c r="B634" s="70" t="s">
        <v>1206</v>
      </c>
      <c r="C634" s="70" t="s">
        <v>1922</v>
      </c>
      <c r="D634" s="70">
        <v>0.38</v>
      </c>
      <c r="E634" s="70">
        <v>5.0004</v>
      </c>
      <c r="F634" s="70">
        <v>0.08</v>
      </c>
      <c r="G634" s="70">
        <v>115.81</v>
      </c>
      <c r="H634" s="70">
        <v>0.2</v>
      </c>
      <c r="AB634" s="70" t="s">
        <v>3250</v>
      </c>
      <c r="AC634" s="70" t="s">
        <v>3664</v>
      </c>
      <c r="AD634" s="70" t="s">
        <v>3687</v>
      </c>
      <c r="AI634" s="98"/>
      <c r="AJ634" s="98"/>
      <c r="AK634" s="98"/>
      <c r="AL634" s="98"/>
      <c r="AM634" s="98"/>
      <c r="AN634" s="98"/>
      <c r="AO634" s="98"/>
      <c r="AP634" s="98"/>
      <c r="AQ634" s="98"/>
      <c r="AS634" s="98"/>
      <c r="AT634" s="112"/>
      <c r="AU634" s="116"/>
      <c r="AV634" s="113"/>
    </row>
    <row r="635" spans="1:48" s="70" customFormat="1" x14ac:dyDescent="0.25">
      <c r="A635" s="70" t="s">
        <v>3254</v>
      </c>
      <c r="B635" s="70" t="s">
        <v>1206</v>
      </c>
      <c r="C635" s="70" t="s">
        <v>1922</v>
      </c>
      <c r="D635" s="70">
        <v>0.88</v>
      </c>
      <c r="E635" s="70">
        <v>4.8600000000000003</v>
      </c>
      <c r="F635" s="70">
        <v>0.18</v>
      </c>
      <c r="G635" s="70">
        <v>115.81</v>
      </c>
      <c r="H635" s="70">
        <v>0.2</v>
      </c>
      <c r="AB635" s="70" t="s">
        <v>3250</v>
      </c>
      <c r="AC635" s="70" t="s">
        <v>3664</v>
      </c>
      <c r="AD635" s="70" t="s">
        <v>3254</v>
      </c>
      <c r="AI635" s="98"/>
      <c r="AJ635" s="98"/>
      <c r="AK635" s="98"/>
      <c r="AL635" s="98"/>
      <c r="AM635" s="98"/>
      <c r="AN635" s="98"/>
      <c r="AO635" s="98"/>
      <c r="AP635" s="98"/>
      <c r="AQ635" s="98"/>
      <c r="AS635" s="98"/>
      <c r="AT635" s="112"/>
      <c r="AU635" s="116"/>
      <c r="AV635" s="113"/>
    </row>
    <row r="636" spans="1:48" s="70" customFormat="1" x14ac:dyDescent="0.25">
      <c r="A636" s="70" t="s">
        <v>3429</v>
      </c>
      <c r="B636" s="70" t="s">
        <v>1206</v>
      </c>
      <c r="C636" s="70" t="s">
        <v>1922</v>
      </c>
      <c r="D636" s="70">
        <v>1</v>
      </c>
      <c r="E636" s="70">
        <v>0.24959999999999999</v>
      </c>
      <c r="F636" s="70">
        <v>4</v>
      </c>
      <c r="G636" s="70">
        <v>1.5</v>
      </c>
      <c r="H636" s="70">
        <v>0.35</v>
      </c>
      <c r="AB636" s="70" t="s">
        <v>3250</v>
      </c>
      <c r="AC636" s="70" t="s">
        <v>3664</v>
      </c>
      <c r="AD636" s="70" t="s">
        <v>3429</v>
      </c>
      <c r="AI636" s="98"/>
      <c r="AJ636" s="98"/>
      <c r="AK636" s="98"/>
      <c r="AL636" s="98"/>
      <c r="AM636" s="98"/>
      <c r="AN636" s="98"/>
      <c r="AO636" s="98"/>
      <c r="AP636" s="98"/>
      <c r="AQ636" s="98"/>
      <c r="AS636" s="98"/>
      <c r="AT636" s="112"/>
      <c r="AU636" s="116"/>
      <c r="AV636" s="113"/>
    </row>
    <row r="637" spans="1:48" s="70" customFormat="1" x14ac:dyDescent="0.25">
      <c r="A637" s="70" t="s">
        <v>3688</v>
      </c>
      <c r="B637" s="70" t="s">
        <v>1206</v>
      </c>
      <c r="C637" s="70" t="s">
        <v>1923</v>
      </c>
      <c r="D637" s="70">
        <v>1</v>
      </c>
      <c r="E637" s="70">
        <v>12.004799999999999</v>
      </c>
      <c r="F637" s="70">
        <v>0.08</v>
      </c>
      <c r="G637" s="70">
        <v>120</v>
      </c>
      <c r="H637" s="70">
        <v>0.2</v>
      </c>
      <c r="AB637" s="70" t="s">
        <v>3250</v>
      </c>
      <c r="AC637" s="70" t="s">
        <v>3689</v>
      </c>
      <c r="AD637" s="70" t="s">
        <v>3688</v>
      </c>
      <c r="AI637" s="98"/>
      <c r="AJ637" s="98"/>
      <c r="AK637" s="98"/>
      <c r="AL637" s="98"/>
      <c r="AM637" s="98"/>
      <c r="AN637" s="98"/>
      <c r="AO637" s="98"/>
      <c r="AP637" s="98"/>
      <c r="AQ637" s="98"/>
      <c r="AS637" s="98"/>
      <c r="AT637" s="112"/>
      <c r="AU637" s="116"/>
      <c r="AV637" s="113"/>
    </row>
    <row r="638" spans="1:48" s="70" customFormat="1" x14ac:dyDescent="0.25">
      <c r="A638" s="70" t="s">
        <v>3690</v>
      </c>
      <c r="B638" s="70" t="s">
        <v>1206</v>
      </c>
      <c r="C638" s="70" t="s">
        <v>1923</v>
      </c>
      <c r="D638" s="70">
        <v>1.5</v>
      </c>
      <c r="E638" s="70">
        <v>18.007199999999902</v>
      </c>
      <c r="F638" s="70">
        <v>0.08</v>
      </c>
      <c r="G638" s="70">
        <v>120</v>
      </c>
      <c r="H638" s="70">
        <v>0.2</v>
      </c>
      <c r="AB638" s="70" t="s">
        <v>3250</v>
      </c>
      <c r="AC638" s="70" t="s">
        <v>3689</v>
      </c>
      <c r="AD638" s="70" t="s">
        <v>3690</v>
      </c>
      <c r="AI638" s="98"/>
      <c r="AJ638" s="98"/>
      <c r="AK638" s="98"/>
      <c r="AL638" s="98"/>
      <c r="AM638" s="98"/>
      <c r="AN638" s="98"/>
      <c r="AO638" s="98"/>
      <c r="AP638" s="98"/>
      <c r="AQ638" s="98"/>
      <c r="AS638" s="98"/>
      <c r="AT638" s="112"/>
      <c r="AU638" s="116"/>
      <c r="AV638" s="113"/>
    </row>
    <row r="639" spans="1:48" s="70" customFormat="1" x14ac:dyDescent="0.25">
      <c r="A639" s="70" t="s">
        <v>3691</v>
      </c>
      <c r="B639" s="70" t="s">
        <v>1206</v>
      </c>
      <c r="C639" s="70" t="s">
        <v>1923</v>
      </c>
      <c r="D639" s="70">
        <v>2.5</v>
      </c>
      <c r="E639" s="70">
        <v>30.012</v>
      </c>
      <c r="F639" s="70">
        <v>0.08</v>
      </c>
      <c r="G639" s="70">
        <v>120</v>
      </c>
      <c r="H639" s="70">
        <v>0.2</v>
      </c>
      <c r="AB639" s="70" t="s">
        <v>3250</v>
      </c>
      <c r="AC639" s="70" t="s">
        <v>3689</v>
      </c>
      <c r="AD639" s="70" t="s">
        <v>3691</v>
      </c>
      <c r="AI639" s="98"/>
      <c r="AJ639" s="98"/>
      <c r="AK639" s="98"/>
      <c r="AL639" s="98"/>
      <c r="AM639" s="98"/>
      <c r="AN639" s="98"/>
      <c r="AO639" s="98"/>
      <c r="AP639" s="98"/>
      <c r="AQ639" s="98"/>
      <c r="AS639" s="98"/>
      <c r="AT639" s="112"/>
      <c r="AU639" s="116"/>
      <c r="AV639" s="113"/>
    </row>
    <row r="640" spans="1:48" s="70" customFormat="1" x14ac:dyDescent="0.25">
      <c r="A640" s="70" t="s">
        <v>3692</v>
      </c>
      <c r="B640" s="70" t="s">
        <v>1206</v>
      </c>
      <c r="C640" s="70" t="s">
        <v>1923</v>
      </c>
      <c r="D640" s="70">
        <v>0.5</v>
      </c>
      <c r="E640" s="70">
        <v>6.0023999999999997</v>
      </c>
      <c r="F640" s="70">
        <v>0.08</v>
      </c>
      <c r="G640" s="70">
        <v>120</v>
      </c>
      <c r="H640" s="70">
        <v>0.2</v>
      </c>
      <c r="AB640" s="70" t="s">
        <v>3250</v>
      </c>
      <c r="AC640" s="70" t="s">
        <v>3689</v>
      </c>
      <c r="AD640" s="70" t="s">
        <v>3692</v>
      </c>
      <c r="AI640" s="98"/>
      <c r="AJ640" s="98"/>
      <c r="AK640" s="98"/>
      <c r="AL640" s="98"/>
      <c r="AM640" s="98"/>
      <c r="AN640" s="98"/>
      <c r="AO640" s="98"/>
      <c r="AP640" s="98"/>
      <c r="AQ640" s="98"/>
      <c r="AS640" s="98"/>
      <c r="AT640" s="112"/>
      <c r="AU640" s="116"/>
      <c r="AV640" s="113"/>
    </row>
    <row r="641" spans="1:48" s="70" customFormat="1" x14ac:dyDescent="0.25">
      <c r="A641" s="70" t="s">
        <v>3693</v>
      </c>
      <c r="B641" s="70" t="s">
        <v>1206</v>
      </c>
      <c r="C641" s="70" t="s">
        <v>1923</v>
      </c>
      <c r="D641" s="70">
        <v>0.38</v>
      </c>
      <c r="E641" s="70">
        <v>1.7904</v>
      </c>
      <c r="F641" s="70">
        <v>0.21</v>
      </c>
      <c r="G641" s="70">
        <v>120</v>
      </c>
      <c r="H641" s="70">
        <v>0.24</v>
      </c>
      <c r="AB641" s="70" t="s">
        <v>3250</v>
      </c>
      <c r="AC641" s="70" t="s">
        <v>3689</v>
      </c>
      <c r="AD641" s="70" t="s">
        <v>3693</v>
      </c>
      <c r="AI641" s="98"/>
      <c r="AJ641" s="98"/>
      <c r="AK641" s="98"/>
      <c r="AL641" s="98"/>
      <c r="AM641" s="98"/>
      <c r="AN641" s="98"/>
      <c r="AO641" s="98"/>
      <c r="AP641" s="98"/>
      <c r="AQ641" s="98"/>
      <c r="AS641" s="98"/>
      <c r="AT641" s="112"/>
      <c r="AU641" s="116"/>
      <c r="AV641" s="113"/>
    </row>
    <row r="642" spans="1:48" s="70" customFormat="1" x14ac:dyDescent="0.25">
      <c r="A642" s="70" t="s">
        <v>3694</v>
      </c>
      <c r="B642" s="70" t="s">
        <v>1206</v>
      </c>
      <c r="C642" s="70" t="s">
        <v>1923</v>
      </c>
      <c r="D642" s="70">
        <v>0.75</v>
      </c>
      <c r="E642" s="70">
        <v>3</v>
      </c>
      <c r="F642" s="70">
        <v>0.25</v>
      </c>
      <c r="G642" s="70">
        <v>100</v>
      </c>
      <c r="H642" s="70">
        <v>0.3</v>
      </c>
      <c r="AB642" s="70" t="s">
        <v>3250</v>
      </c>
      <c r="AC642" s="70" t="s">
        <v>3689</v>
      </c>
      <c r="AD642" s="70" t="s">
        <v>3694</v>
      </c>
      <c r="AI642" s="98"/>
      <c r="AJ642" s="98"/>
      <c r="AK642" s="98"/>
      <c r="AL642" s="98"/>
      <c r="AM642" s="98"/>
      <c r="AN642" s="98"/>
      <c r="AO642" s="98"/>
      <c r="AP642" s="98"/>
      <c r="AQ642" s="98"/>
      <c r="AS642" s="98"/>
      <c r="AT642" s="112"/>
      <c r="AU642" s="116"/>
      <c r="AV642" s="113"/>
    </row>
    <row r="643" spans="1:48" s="70" customFormat="1" x14ac:dyDescent="0.25">
      <c r="A643" s="70" t="s">
        <v>3695</v>
      </c>
      <c r="B643" s="70" t="s">
        <v>1206</v>
      </c>
      <c r="C643" s="70" t="s">
        <v>1923</v>
      </c>
      <c r="D643" s="70">
        <v>0.75</v>
      </c>
      <c r="E643" s="70">
        <v>8.0003999999999902</v>
      </c>
      <c r="F643" s="70">
        <v>0.09</v>
      </c>
      <c r="G643" s="70">
        <v>144</v>
      </c>
      <c r="H643" s="70">
        <v>0.3</v>
      </c>
      <c r="AB643" s="70" t="s">
        <v>3250</v>
      </c>
      <c r="AC643" s="70" t="s">
        <v>3689</v>
      </c>
      <c r="AD643" s="70" t="s">
        <v>3695</v>
      </c>
      <c r="AI643" s="98"/>
      <c r="AJ643" s="98"/>
      <c r="AK643" s="98"/>
      <c r="AL643" s="98"/>
      <c r="AM643" s="98"/>
      <c r="AN643" s="98"/>
      <c r="AO643" s="98"/>
      <c r="AP643" s="98"/>
      <c r="AQ643" s="98"/>
      <c r="AS643" s="98"/>
      <c r="AT643" s="112"/>
      <c r="AU643" s="116"/>
      <c r="AV643" s="113"/>
    </row>
    <row r="644" spans="1:48" s="70" customFormat="1" x14ac:dyDescent="0.25">
      <c r="A644" s="70" t="s">
        <v>3696</v>
      </c>
      <c r="B644" s="70" t="s">
        <v>1206</v>
      </c>
      <c r="C644" s="70" t="s">
        <v>1923</v>
      </c>
      <c r="D644" s="70">
        <v>0.25</v>
      </c>
      <c r="E644" s="70">
        <v>1.6703999999999899</v>
      </c>
      <c r="F644" s="70">
        <v>0.15</v>
      </c>
      <c r="G644" s="70">
        <v>70</v>
      </c>
      <c r="H644" s="70">
        <v>0.36</v>
      </c>
      <c r="AB644" s="70" t="s">
        <v>3250</v>
      </c>
      <c r="AC644" s="70" t="s">
        <v>3689</v>
      </c>
      <c r="AD644" s="70" t="s">
        <v>3696</v>
      </c>
      <c r="AI644" s="98"/>
      <c r="AJ644" s="98"/>
      <c r="AK644" s="98"/>
      <c r="AL644" s="98"/>
      <c r="AM644" s="98"/>
      <c r="AN644" s="98"/>
      <c r="AO644" s="98"/>
      <c r="AP644" s="98"/>
      <c r="AQ644" s="98"/>
      <c r="AS644" s="98"/>
      <c r="AT644" s="112"/>
      <c r="AU644" s="116"/>
      <c r="AV644" s="113"/>
    </row>
    <row r="645" spans="1:48" s="70" customFormat="1" x14ac:dyDescent="0.25">
      <c r="A645" s="70" t="s">
        <v>3697</v>
      </c>
      <c r="B645" s="70" t="s">
        <v>1206</v>
      </c>
      <c r="C645" s="70" t="s">
        <v>1923</v>
      </c>
      <c r="D645" s="70">
        <v>0.25</v>
      </c>
      <c r="E645" s="70">
        <v>0.56040000000000001</v>
      </c>
      <c r="F645" s="70">
        <v>0.45</v>
      </c>
      <c r="G645" s="70">
        <v>69.89</v>
      </c>
      <c r="H645" s="70">
        <v>0.3</v>
      </c>
      <c r="AB645" s="70" t="s">
        <v>3250</v>
      </c>
      <c r="AC645" s="70" t="s">
        <v>3689</v>
      </c>
      <c r="AD645" s="70" t="s">
        <v>3697</v>
      </c>
      <c r="AI645" s="98"/>
      <c r="AJ645" s="98"/>
      <c r="AK645" s="98"/>
      <c r="AL645" s="98"/>
      <c r="AM645" s="98"/>
      <c r="AN645" s="98"/>
      <c r="AO645" s="98"/>
      <c r="AP645" s="98"/>
      <c r="AQ645" s="98"/>
      <c r="AS645" s="98"/>
      <c r="AT645" s="112"/>
      <c r="AU645" s="116"/>
      <c r="AV645" s="113"/>
    </row>
    <row r="646" spans="1:48" s="70" customFormat="1" x14ac:dyDescent="0.25">
      <c r="A646" s="70" t="s">
        <v>3698</v>
      </c>
      <c r="B646" s="70" t="s">
        <v>1206</v>
      </c>
      <c r="C646" s="70" t="s">
        <v>1923</v>
      </c>
      <c r="D646" s="70">
        <v>0.38</v>
      </c>
      <c r="E646" s="70">
        <v>1.1399999999999999</v>
      </c>
      <c r="F646" s="70">
        <v>0.33</v>
      </c>
      <c r="G646" s="70">
        <v>70</v>
      </c>
      <c r="H646" s="70">
        <v>0.35</v>
      </c>
      <c r="AB646" s="70" t="s">
        <v>3250</v>
      </c>
      <c r="AC646" s="70" t="s">
        <v>3689</v>
      </c>
      <c r="AD646" s="70" t="s">
        <v>3698</v>
      </c>
      <c r="AI646" s="98"/>
      <c r="AJ646" s="98"/>
      <c r="AK646" s="98"/>
      <c r="AL646" s="98"/>
      <c r="AM646" s="98"/>
      <c r="AN646" s="98"/>
      <c r="AO646" s="98"/>
      <c r="AP646" s="98"/>
      <c r="AQ646" s="98"/>
      <c r="AS646" s="98"/>
      <c r="AT646" s="112"/>
      <c r="AU646" s="116"/>
      <c r="AV646" s="113"/>
    </row>
    <row r="647" spans="1:48" s="70" customFormat="1" x14ac:dyDescent="0.25">
      <c r="A647" s="70" t="s">
        <v>3699</v>
      </c>
      <c r="B647" s="70" t="s">
        <v>1206</v>
      </c>
      <c r="C647" s="70" t="s">
        <v>1919</v>
      </c>
      <c r="D647" s="70">
        <v>0.5</v>
      </c>
      <c r="E647" s="70">
        <v>0.18959999999999999</v>
      </c>
      <c r="F647" s="70">
        <v>2.63</v>
      </c>
      <c r="G647" s="70">
        <v>85</v>
      </c>
      <c r="H647" s="70">
        <v>0.21</v>
      </c>
      <c r="AB647" s="70" t="s">
        <v>3250</v>
      </c>
      <c r="AC647" s="70" t="s">
        <v>3689</v>
      </c>
      <c r="AD647" s="70" t="s">
        <v>3699</v>
      </c>
      <c r="AI647" s="98"/>
      <c r="AJ647" s="98"/>
      <c r="AK647" s="98"/>
      <c r="AL647" s="98"/>
      <c r="AM647" s="98"/>
      <c r="AN647" s="98"/>
      <c r="AO647" s="98"/>
      <c r="AP647" s="98"/>
      <c r="AQ647" s="98"/>
      <c r="AS647" s="98"/>
      <c r="AT647" s="112"/>
      <c r="AU647" s="116"/>
      <c r="AV647" s="113"/>
    </row>
    <row r="648" spans="1:48" s="70" customFormat="1" x14ac:dyDescent="0.25">
      <c r="A648" s="70" t="s">
        <v>3700</v>
      </c>
      <c r="B648" s="70" t="s">
        <v>1206</v>
      </c>
      <c r="C648" s="70" t="s">
        <v>1923</v>
      </c>
      <c r="D648" s="70">
        <v>0.2</v>
      </c>
      <c r="E648" s="70">
        <v>2.4011999999999998</v>
      </c>
      <c r="F648" s="70">
        <v>0.08</v>
      </c>
      <c r="G648" s="70">
        <v>120</v>
      </c>
      <c r="H648" s="70">
        <v>0.2</v>
      </c>
      <c r="AB648" s="70" t="s">
        <v>3250</v>
      </c>
      <c r="AC648" s="70" t="s">
        <v>3689</v>
      </c>
      <c r="AD648" s="70" t="s">
        <v>3700</v>
      </c>
      <c r="AI648" s="98"/>
      <c r="AJ648" s="98"/>
      <c r="AK648" s="98"/>
      <c r="AL648" s="98"/>
      <c r="AM648" s="98"/>
      <c r="AN648" s="98"/>
      <c r="AO648" s="98"/>
      <c r="AP648" s="98"/>
      <c r="AQ648" s="98"/>
      <c r="AS648" s="98"/>
      <c r="AT648" s="112"/>
      <c r="AU648" s="116"/>
      <c r="AV648" s="113"/>
    </row>
    <row r="649" spans="1:48" s="70" customFormat="1" x14ac:dyDescent="0.25">
      <c r="A649" s="70" t="s">
        <v>3701</v>
      </c>
      <c r="B649" s="70" t="s">
        <v>1206</v>
      </c>
      <c r="C649" s="70" t="s">
        <v>1923</v>
      </c>
      <c r="D649" s="70">
        <v>1</v>
      </c>
      <c r="E649" s="70">
        <v>1.2995999999999901</v>
      </c>
      <c r="F649" s="70">
        <v>0.77</v>
      </c>
      <c r="G649" s="70">
        <v>59</v>
      </c>
      <c r="H649" s="70">
        <v>0.22</v>
      </c>
      <c r="AB649" s="70" t="s">
        <v>3250</v>
      </c>
      <c r="AC649" s="70" t="s">
        <v>3689</v>
      </c>
      <c r="AD649" s="70" t="s">
        <v>3701</v>
      </c>
      <c r="AI649" s="98"/>
      <c r="AJ649" s="98"/>
      <c r="AK649" s="98"/>
      <c r="AL649" s="98"/>
      <c r="AM649" s="98"/>
      <c r="AN649" s="98"/>
      <c r="AO649" s="98"/>
      <c r="AP649" s="98"/>
      <c r="AQ649" s="98"/>
      <c r="AS649" s="98"/>
      <c r="AT649" s="112"/>
      <c r="AU649" s="116"/>
      <c r="AV649" s="113"/>
    </row>
    <row r="650" spans="1:48" s="70" customFormat="1" x14ac:dyDescent="0.25">
      <c r="A650" s="70" t="s">
        <v>3290</v>
      </c>
      <c r="B650" s="70" t="s">
        <v>1206</v>
      </c>
      <c r="C650" s="70" t="s">
        <v>1922</v>
      </c>
      <c r="D650" s="70">
        <v>6.25E-2</v>
      </c>
      <c r="E650" s="70">
        <v>3.9996</v>
      </c>
      <c r="F650" s="70">
        <v>0</v>
      </c>
      <c r="G650" s="70">
        <v>488.22</v>
      </c>
      <c r="H650" s="70">
        <v>0.12</v>
      </c>
      <c r="AB650" s="70" t="s">
        <v>3250</v>
      </c>
      <c r="AC650" s="70" t="s">
        <v>3689</v>
      </c>
      <c r="AD650" s="70" t="s">
        <v>3290</v>
      </c>
      <c r="AI650" s="98"/>
      <c r="AJ650" s="98"/>
      <c r="AK650" s="98"/>
      <c r="AL650" s="98"/>
      <c r="AM650" s="98"/>
      <c r="AN650" s="98"/>
      <c r="AO650" s="98"/>
      <c r="AP650" s="98"/>
      <c r="AQ650" s="98"/>
      <c r="AS650" s="98"/>
      <c r="AT650" s="112"/>
      <c r="AU650" s="116"/>
      <c r="AV650" s="113"/>
    </row>
    <row r="651" spans="1:48" s="70" customFormat="1" x14ac:dyDescent="0.25">
      <c r="A651" s="70" t="s">
        <v>3702</v>
      </c>
      <c r="B651" s="70" t="s">
        <v>1206</v>
      </c>
      <c r="C651" s="70" t="s">
        <v>1923</v>
      </c>
      <c r="D651" s="70">
        <v>1</v>
      </c>
      <c r="E651" s="70">
        <v>9.9995999999999992</v>
      </c>
      <c r="F651" s="70">
        <v>0.1</v>
      </c>
      <c r="G651" s="70">
        <v>159.74</v>
      </c>
      <c r="H651" s="70">
        <v>0.19</v>
      </c>
      <c r="AB651" s="70" t="s">
        <v>3250</v>
      </c>
      <c r="AC651" s="70" t="s">
        <v>3689</v>
      </c>
      <c r="AD651" s="70" t="s">
        <v>3702</v>
      </c>
      <c r="AI651" s="98"/>
      <c r="AJ651" s="98"/>
      <c r="AK651" s="98"/>
      <c r="AL651" s="98"/>
      <c r="AM651" s="98"/>
      <c r="AN651" s="98"/>
      <c r="AO651" s="98"/>
      <c r="AP651" s="98"/>
      <c r="AQ651" s="98"/>
      <c r="AS651" s="98"/>
      <c r="AT651" s="112"/>
      <c r="AU651" s="116"/>
      <c r="AV651" s="113"/>
    </row>
    <row r="652" spans="1:48" s="70" customFormat="1" x14ac:dyDescent="0.25">
      <c r="A652" s="70" t="s">
        <v>3703</v>
      </c>
      <c r="B652" s="70" t="s">
        <v>1206</v>
      </c>
      <c r="C652" s="70" t="s">
        <v>1923</v>
      </c>
      <c r="D652" s="70">
        <v>0.5</v>
      </c>
      <c r="E652" s="70">
        <v>9.9995999999999992</v>
      </c>
      <c r="F652" s="70">
        <v>0.05</v>
      </c>
      <c r="G652" s="70">
        <v>159.74</v>
      </c>
      <c r="H652" s="70">
        <v>0.19</v>
      </c>
      <c r="AB652" s="70" t="s">
        <v>3250</v>
      </c>
      <c r="AC652" s="70" t="s">
        <v>3689</v>
      </c>
      <c r="AD652" s="70" t="s">
        <v>3703</v>
      </c>
      <c r="AI652" s="98"/>
      <c r="AJ652" s="98"/>
      <c r="AK652" s="98"/>
      <c r="AL652" s="98"/>
      <c r="AM652" s="98"/>
      <c r="AN652" s="98"/>
      <c r="AO652" s="98"/>
      <c r="AP652" s="98"/>
      <c r="AQ652" s="98"/>
      <c r="AS652" s="98"/>
      <c r="AT652" s="112"/>
      <c r="AU652" s="116"/>
      <c r="AV652" s="113"/>
    </row>
    <row r="653" spans="1:48" s="70" customFormat="1" x14ac:dyDescent="0.25">
      <c r="A653" s="70" t="s">
        <v>3704</v>
      </c>
      <c r="B653" s="70" t="s">
        <v>1206</v>
      </c>
      <c r="C653" s="70" t="s">
        <v>1923</v>
      </c>
      <c r="D653" s="70">
        <v>0.5</v>
      </c>
      <c r="E653" s="70">
        <v>11.0304</v>
      </c>
      <c r="F653" s="70">
        <v>0.05</v>
      </c>
      <c r="G653" s="70">
        <v>119.81</v>
      </c>
      <c r="H653" s="70">
        <v>0.3</v>
      </c>
      <c r="AB653" s="70" t="s">
        <v>3250</v>
      </c>
      <c r="AC653" s="70" t="s">
        <v>3689</v>
      </c>
      <c r="AD653" s="70" t="s">
        <v>3704</v>
      </c>
      <c r="AI653" s="98"/>
      <c r="AJ653" s="98"/>
      <c r="AK653" s="98"/>
      <c r="AL653" s="98"/>
      <c r="AM653" s="98"/>
      <c r="AN653" s="98"/>
      <c r="AO653" s="98"/>
      <c r="AP653" s="98"/>
      <c r="AQ653" s="98"/>
      <c r="AS653" s="98"/>
      <c r="AT653" s="112"/>
      <c r="AU653" s="116"/>
      <c r="AV653" s="113"/>
    </row>
    <row r="654" spans="1:48" s="70" customFormat="1" x14ac:dyDescent="0.25">
      <c r="A654" s="70" t="s">
        <v>3705</v>
      </c>
      <c r="B654" s="70" t="s">
        <v>1206</v>
      </c>
      <c r="C654" s="70" t="s">
        <v>1923</v>
      </c>
      <c r="D654" s="70">
        <v>0.75</v>
      </c>
      <c r="E654" s="70">
        <v>0.66120000000000001</v>
      </c>
      <c r="F654" s="70">
        <v>1.1299999999999999</v>
      </c>
      <c r="G654" s="70">
        <v>70</v>
      </c>
      <c r="H654" s="70">
        <v>0.24</v>
      </c>
      <c r="AB654" s="70" t="s">
        <v>3250</v>
      </c>
      <c r="AC654" s="70" t="s">
        <v>3689</v>
      </c>
      <c r="AD654" s="70" t="s">
        <v>3705</v>
      </c>
      <c r="AI654" s="98"/>
      <c r="AJ654" s="98"/>
      <c r="AK654" s="98"/>
      <c r="AL654" s="98"/>
      <c r="AM654" s="98"/>
      <c r="AN654" s="98"/>
      <c r="AO654" s="98"/>
      <c r="AP654" s="98"/>
      <c r="AQ654" s="98"/>
      <c r="AS654" s="98"/>
      <c r="AT654" s="112"/>
      <c r="AU654" s="116"/>
      <c r="AV654" s="113"/>
    </row>
    <row r="655" spans="1:48" s="70" customFormat="1" x14ac:dyDescent="0.25">
      <c r="A655" s="70" t="s">
        <v>3425</v>
      </c>
      <c r="B655" s="70" t="s">
        <v>1206</v>
      </c>
      <c r="C655" s="70" t="s">
        <v>1923</v>
      </c>
      <c r="D655" s="70">
        <v>0.75</v>
      </c>
      <c r="E655" s="70">
        <v>0.83040000000000003</v>
      </c>
      <c r="F655" s="70">
        <v>0.9</v>
      </c>
      <c r="G655" s="70">
        <v>36.94</v>
      </c>
      <c r="H655" s="70">
        <v>0.31</v>
      </c>
      <c r="AB655" s="70" t="s">
        <v>3250</v>
      </c>
      <c r="AC655" s="70" t="s">
        <v>3689</v>
      </c>
      <c r="AD655" s="70" t="s">
        <v>3425</v>
      </c>
      <c r="AI655" s="98"/>
      <c r="AJ655" s="98"/>
      <c r="AK655" s="98"/>
      <c r="AL655" s="98"/>
      <c r="AM655" s="98"/>
      <c r="AN655" s="98"/>
      <c r="AO655" s="98"/>
      <c r="AP655" s="98"/>
      <c r="AQ655" s="98"/>
      <c r="AS655" s="98"/>
      <c r="AT655" s="112"/>
      <c r="AU655" s="116"/>
      <c r="AV655" s="113"/>
    </row>
    <row r="656" spans="1:48" s="70" customFormat="1" x14ac:dyDescent="0.25">
      <c r="A656" s="70" t="s">
        <v>3426</v>
      </c>
      <c r="B656" s="70" t="s">
        <v>1206</v>
      </c>
      <c r="C656" s="70" t="s">
        <v>1923</v>
      </c>
      <c r="D656" s="70">
        <v>0.75</v>
      </c>
      <c r="E656" s="70">
        <v>0.8004</v>
      </c>
      <c r="F656" s="70">
        <v>0.94</v>
      </c>
      <c r="G656" s="70">
        <v>22</v>
      </c>
      <c r="H656" s="70">
        <v>0.31</v>
      </c>
      <c r="AB656" s="70" t="s">
        <v>3250</v>
      </c>
      <c r="AC656" s="70" t="s">
        <v>3689</v>
      </c>
      <c r="AD656" s="70" t="s">
        <v>3426</v>
      </c>
      <c r="AI656" s="98"/>
      <c r="AJ656" s="98"/>
      <c r="AK656" s="98"/>
      <c r="AL656" s="98"/>
      <c r="AM656" s="98"/>
      <c r="AN656" s="98"/>
      <c r="AO656" s="98"/>
      <c r="AP656" s="98"/>
      <c r="AQ656" s="98"/>
      <c r="AS656" s="98"/>
      <c r="AT656" s="112"/>
      <c r="AU656" s="116"/>
      <c r="AV656" s="113"/>
    </row>
    <row r="657" spans="1:48" s="70" customFormat="1" x14ac:dyDescent="0.25">
      <c r="A657" s="70" t="s">
        <v>3706</v>
      </c>
      <c r="B657" s="70" t="s">
        <v>1206</v>
      </c>
      <c r="C657" s="70" t="s">
        <v>1922</v>
      </c>
      <c r="D657" s="70">
        <v>6.5</v>
      </c>
      <c r="E657" s="70">
        <v>0.23147999999999999</v>
      </c>
      <c r="F657" s="70">
        <v>28.08</v>
      </c>
      <c r="G657" s="70">
        <v>7.15</v>
      </c>
      <c r="H657" s="70">
        <v>0.3</v>
      </c>
      <c r="AB657" s="70" t="s">
        <v>3250</v>
      </c>
      <c r="AC657" s="70" t="s">
        <v>3707</v>
      </c>
      <c r="AD657" s="70" t="s">
        <v>3706</v>
      </c>
      <c r="AI657" s="98"/>
      <c r="AJ657" s="98"/>
      <c r="AK657" s="98"/>
      <c r="AL657" s="98"/>
      <c r="AM657" s="98"/>
      <c r="AN657" s="98"/>
      <c r="AO657" s="98"/>
      <c r="AP657" s="98"/>
      <c r="AQ657" s="98"/>
      <c r="AS657" s="98"/>
      <c r="AT657" s="112"/>
      <c r="AU657" s="116"/>
      <c r="AV657" s="113"/>
    </row>
    <row r="658" spans="1:48" s="70" customFormat="1" x14ac:dyDescent="0.25">
      <c r="A658" s="70" t="s">
        <v>3708</v>
      </c>
      <c r="B658" s="70" t="s">
        <v>1206</v>
      </c>
      <c r="C658" s="70" t="s">
        <v>1922</v>
      </c>
      <c r="D658" s="70">
        <v>6.5</v>
      </c>
      <c r="E658" s="70">
        <v>0.16883999999999999</v>
      </c>
      <c r="F658" s="70">
        <v>38.497</v>
      </c>
      <c r="G658" s="70">
        <v>7.15</v>
      </c>
      <c r="H658" s="70">
        <v>0.3</v>
      </c>
      <c r="AB658" s="70" t="s">
        <v>3250</v>
      </c>
      <c r="AC658" s="70" t="s">
        <v>3707</v>
      </c>
      <c r="AD658" s="70" t="s">
        <v>3708</v>
      </c>
      <c r="AI658" s="98"/>
      <c r="AJ658" s="98"/>
      <c r="AK658" s="98"/>
      <c r="AL658" s="98"/>
      <c r="AM658" s="98"/>
      <c r="AN658" s="98"/>
      <c r="AO658" s="98"/>
      <c r="AP658" s="98"/>
      <c r="AQ658" s="98"/>
      <c r="AS658" s="98"/>
      <c r="AT658" s="112"/>
      <c r="AU658" s="116"/>
      <c r="AV658" s="113"/>
    </row>
    <row r="659" spans="1:48" s="70" customFormat="1" x14ac:dyDescent="0.25">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c r="AI659" s="98"/>
      <c r="AJ659" s="98"/>
      <c r="AK659" s="98"/>
      <c r="AL659" s="98"/>
      <c r="AM659" s="98"/>
      <c r="AN659" s="98"/>
      <c r="AO659" s="98"/>
      <c r="AP659" s="98"/>
      <c r="AQ659" s="98"/>
      <c r="AS659" s="98"/>
      <c r="AT659" s="112"/>
      <c r="AU659" s="116"/>
      <c r="AV659" s="113"/>
    </row>
    <row r="660" spans="1:48" s="70" customFormat="1" x14ac:dyDescent="0.25">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c r="AI660" s="98"/>
      <c r="AJ660" s="98"/>
      <c r="AK660" s="98"/>
      <c r="AL660" s="98"/>
      <c r="AM660" s="98"/>
      <c r="AN660" s="98"/>
      <c r="AO660" s="98"/>
      <c r="AP660" s="98"/>
      <c r="AQ660" s="98"/>
      <c r="AS660" s="98"/>
      <c r="AT660" s="112"/>
      <c r="AU660" s="116"/>
      <c r="AV660" s="113"/>
    </row>
    <row r="661" spans="1:48" s="70" customFormat="1" x14ac:dyDescent="0.25">
      <c r="A661" s="70" t="s">
        <v>3711</v>
      </c>
      <c r="B661" s="70" t="s">
        <v>1206</v>
      </c>
      <c r="C661" s="70" t="s">
        <v>1922</v>
      </c>
      <c r="D661" s="70">
        <v>6.5</v>
      </c>
      <c r="E661" s="70">
        <v>0.23951999999999901</v>
      </c>
      <c r="F661" s="70">
        <v>27.132999999999999</v>
      </c>
      <c r="G661" s="70">
        <v>7.15</v>
      </c>
      <c r="H661" s="70">
        <v>0.3</v>
      </c>
      <c r="AB661" s="70" t="s">
        <v>3250</v>
      </c>
      <c r="AC661" s="70" t="s">
        <v>3707</v>
      </c>
      <c r="AD661" s="70" t="s">
        <v>3711</v>
      </c>
      <c r="AI661" s="98"/>
      <c r="AJ661" s="98"/>
      <c r="AK661" s="98"/>
      <c r="AL661" s="98"/>
      <c r="AM661" s="98"/>
      <c r="AN661" s="98"/>
      <c r="AO661" s="98"/>
      <c r="AP661" s="98"/>
      <c r="AQ661" s="98"/>
      <c r="AS661" s="98"/>
      <c r="AT661" s="112"/>
      <c r="AU661" s="116"/>
      <c r="AV661" s="113"/>
    </row>
    <row r="662" spans="1:48" s="70" customFormat="1" x14ac:dyDescent="0.25">
      <c r="A662" s="70" t="s">
        <v>3712</v>
      </c>
      <c r="B662" s="70" t="s">
        <v>1206</v>
      </c>
      <c r="C662" s="70" t="s">
        <v>1922</v>
      </c>
      <c r="D662" s="70">
        <v>6.5</v>
      </c>
      <c r="E662" s="70">
        <v>0.16883999999999999</v>
      </c>
      <c r="F662" s="70">
        <v>38.497</v>
      </c>
      <c r="G662" s="70">
        <v>7.15</v>
      </c>
      <c r="H662" s="70">
        <v>0.3</v>
      </c>
      <c r="AB662" s="70" t="s">
        <v>3250</v>
      </c>
      <c r="AC662" s="70" t="s">
        <v>3707</v>
      </c>
      <c r="AD662" s="70" t="s">
        <v>3712</v>
      </c>
      <c r="AI662" s="98"/>
      <c r="AJ662" s="98"/>
      <c r="AK662" s="98"/>
      <c r="AL662" s="98"/>
      <c r="AM662" s="98"/>
      <c r="AN662" s="98"/>
      <c r="AO662" s="98"/>
      <c r="AP662" s="98"/>
      <c r="AQ662" s="98"/>
      <c r="AS662" s="98"/>
      <c r="AT662" s="112"/>
      <c r="AU662" s="116"/>
      <c r="AV662" s="113"/>
    </row>
    <row r="663" spans="1:48" s="70" customFormat="1" x14ac:dyDescent="0.25">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c r="AI663" s="98"/>
      <c r="AJ663" s="98"/>
      <c r="AK663" s="98"/>
      <c r="AL663" s="98"/>
      <c r="AM663" s="98"/>
      <c r="AN663" s="98"/>
      <c r="AO663" s="98"/>
      <c r="AP663" s="98"/>
      <c r="AQ663" s="98"/>
      <c r="AS663" s="98"/>
      <c r="AT663" s="112"/>
      <c r="AU663" s="116"/>
      <c r="AV663" s="113"/>
    </row>
    <row r="664" spans="1:48" s="70" customFormat="1" x14ac:dyDescent="0.25">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c r="AI664" s="98"/>
      <c r="AJ664" s="98"/>
      <c r="AK664" s="98"/>
      <c r="AL664" s="98"/>
      <c r="AM664" s="98"/>
      <c r="AN664" s="98"/>
      <c r="AO664" s="98"/>
      <c r="AP664" s="98"/>
      <c r="AQ664" s="98"/>
      <c r="AS664" s="98"/>
      <c r="AT664" s="112"/>
      <c r="AU664" s="116"/>
      <c r="AV664" s="113"/>
    </row>
    <row r="665" spans="1:48" s="70" customFormat="1" x14ac:dyDescent="0.25">
      <c r="A665" s="70" t="s">
        <v>3715</v>
      </c>
      <c r="B665" s="70" t="s">
        <v>1206</v>
      </c>
      <c r="C665" s="70" t="s">
        <v>1922</v>
      </c>
      <c r="D665" s="70">
        <v>6.5</v>
      </c>
      <c r="E665" s="70">
        <v>0.24767999999999901</v>
      </c>
      <c r="F665" s="70">
        <v>26.242000000000001</v>
      </c>
      <c r="G665" s="70">
        <v>7.15</v>
      </c>
      <c r="H665" s="70">
        <v>0.3</v>
      </c>
      <c r="AB665" s="70" t="s">
        <v>3250</v>
      </c>
      <c r="AC665" s="70" t="s">
        <v>3707</v>
      </c>
      <c r="AD665" s="70" t="s">
        <v>3715</v>
      </c>
      <c r="AI665" s="98"/>
      <c r="AJ665" s="98"/>
      <c r="AK665" s="98"/>
      <c r="AL665" s="98"/>
      <c r="AM665" s="98"/>
      <c r="AN665" s="98"/>
      <c r="AO665" s="98"/>
      <c r="AP665" s="98"/>
      <c r="AQ665" s="98"/>
      <c r="AS665" s="98"/>
      <c r="AT665" s="112"/>
      <c r="AU665" s="116"/>
      <c r="AV665" s="113"/>
    </row>
    <row r="666" spans="1:48" s="70" customFormat="1" x14ac:dyDescent="0.25">
      <c r="A666" s="70" t="s">
        <v>3716</v>
      </c>
      <c r="B666" s="70" t="s">
        <v>1206</v>
      </c>
      <c r="C666" s="70" t="s">
        <v>1922</v>
      </c>
      <c r="D666" s="70">
        <v>6.5</v>
      </c>
      <c r="E666" s="70">
        <v>0.1842</v>
      </c>
      <c r="F666" s="70">
        <v>35.292000000000002</v>
      </c>
      <c r="G666" s="70">
        <v>7.15</v>
      </c>
      <c r="H666" s="70">
        <v>0.3</v>
      </c>
      <c r="AB666" s="70" t="s">
        <v>3250</v>
      </c>
      <c r="AC666" s="70" t="s">
        <v>3707</v>
      </c>
      <c r="AD666" s="70" t="s">
        <v>3716</v>
      </c>
      <c r="AI666" s="98"/>
      <c r="AJ666" s="98"/>
      <c r="AK666" s="98"/>
      <c r="AL666" s="98"/>
      <c r="AM666" s="98"/>
      <c r="AN666" s="98"/>
      <c r="AO666" s="98"/>
      <c r="AP666" s="98"/>
      <c r="AQ666" s="98"/>
      <c r="AS666" s="98"/>
      <c r="AT666" s="112"/>
      <c r="AU666" s="116"/>
      <c r="AV666" s="113"/>
    </row>
    <row r="667" spans="1:48" s="70" customFormat="1" x14ac:dyDescent="0.25">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c r="AI667" s="98"/>
      <c r="AJ667" s="98"/>
      <c r="AK667" s="98"/>
      <c r="AL667" s="98"/>
      <c r="AM667" s="98"/>
      <c r="AN667" s="98"/>
      <c r="AO667" s="98"/>
      <c r="AP667" s="98"/>
      <c r="AQ667" s="98"/>
      <c r="AS667" s="98"/>
      <c r="AT667" s="112"/>
      <c r="AU667" s="116"/>
      <c r="AV667" s="113"/>
    </row>
    <row r="668" spans="1:48" s="70" customFormat="1" x14ac:dyDescent="0.25">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c r="AI668" s="98"/>
      <c r="AJ668" s="98"/>
      <c r="AK668" s="98"/>
      <c r="AL668" s="98"/>
      <c r="AM668" s="98"/>
      <c r="AN668" s="98"/>
      <c r="AO668" s="98"/>
      <c r="AP668" s="98"/>
      <c r="AQ668" s="98"/>
      <c r="AS668" s="98"/>
      <c r="AT668" s="112"/>
      <c r="AU668" s="116"/>
      <c r="AV668" s="113"/>
    </row>
    <row r="669" spans="1:48" s="70" customFormat="1" x14ac:dyDescent="0.25">
      <c r="A669" s="70" t="s">
        <v>3719</v>
      </c>
      <c r="B669" s="70" t="s">
        <v>1206</v>
      </c>
      <c r="C669" s="70" t="s">
        <v>1922</v>
      </c>
      <c r="D669" s="70">
        <v>6.5</v>
      </c>
      <c r="E669" s="70">
        <v>0.29771999999999998</v>
      </c>
      <c r="F669" s="70">
        <v>21.83</v>
      </c>
      <c r="G669" s="70">
        <v>7.15</v>
      </c>
      <c r="H669" s="70">
        <v>0.3</v>
      </c>
      <c r="AB669" s="70" t="s">
        <v>3250</v>
      </c>
      <c r="AC669" s="70" t="s">
        <v>3707</v>
      </c>
      <c r="AD669" s="70" t="s">
        <v>3719</v>
      </c>
      <c r="AI669" s="98"/>
      <c r="AJ669" s="98"/>
      <c r="AK669" s="98"/>
      <c r="AL669" s="98"/>
      <c r="AM669" s="98"/>
      <c r="AN669" s="98"/>
      <c r="AO669" s="98"/>
      <c r="AP669" s="98"/>
      <c r="AQ669" s="98"/>
      <c r="AS669" s="98"/>
      <c r="AT669" s="112"/>
      <c r="AU669" s="116"/>
      <c r="AV669" s="113"/>
    </row>
    <row r="670" spans="1:48" s="70" customFormat="1" x14ac:dyDescent="0.25">
      <c r="A670" s="70" t="s">
        <v>3720</v>
      </c>
      <c r="B670" s="70" t="s">
        <v>1206</v>
      </c>
      <c r="C670" s="70" t="s">
        <v>1922</v>
      </c>
      <c r="D670" s="70">
        <v>6.5</v>
      </c>
      <c r="E670" s="70">
        <v>0.199679999999999</v>
      </c>
      <c r="F670" s="70">
        <v>32.543999999999997</v>
      </c>
      <c r="G670" s="70">
        <v>7.15</v>
      </c>
      <c r="H670" s="70">
        <v>0.3</v>
      </c>
      <c r="AB670" s="70" t="s">
        <v>3250</v>
      </c>
      <c r="AC670" s="70" t="s">
        <v>3707</v>
      </c>
      <c r="AD670" s="70" t="s">
        <v>3720</v>
      </c>
      <c r="AI670" s="98"/>
      <c r="AJ670" s="98"/>
      <c r="AK670" s="98"/>
      <c r="AL670" s="98"/>
      <c r="AM670" s="98"/>
      <c r="AN670" s="98"/>
      <c r="AO670" s="98"/>
      <c r="AP670" s="98"/>
      <c r="AQ670" s="98"/>
      <c r="AS670" s="98"/>
      <c r="AT670" s="112"/>
      <c r="AU670" s="116"/>
      <c r="AV670" s="113"/>
    </row>
    <row r="671" spans="1:48" s="70" customFormat="1" x14ac:dyDescent="0.25">
      <c r="A671" s="70" t="s">
        <v>3721</v>
      </c>
      <c r="B671" s="70" t="s">
        <v>1206</v>
      </c>
      <c r="C671" s="70" t="s">
        <v>1922</v>
      </c>
      <c r="D671" s="70">
        <v>8.25</v>
      </c>
      <c r="E671" s="70">
        <v>0.29375999999999902</v>
      </c>
      <c r="F671" s="70">
        <v>28.08</v>
      </c>
      <c r="G671" s="70">
        <v>5.85</v>
      </c>
      <c r="H671" s="70">
        <v>0.28999999999999998</v>
      </c>
      <c r="AB671" s="70" t="s">
        <v>3250</v>
      </c>
      <c r="AC671" s="70" t="s">
        <v>3707</v>
      </c>
      <c r="AD671" s="70" t="s">
        <v>3721</v>
      </c>
      <c r="AI671" s="98"/>
      <c r="AJ671" s="98"/>
      <c r="AK671" s="98"/>
      <c r="AL671" s="98"/>
      <c r="AM671" s="98"/>
      <c r="AN671" s="98"/>
      <c r="AO671" s="98"/>
      <c r="AP671" s="98"/>
      <c r="AQ671" s="98"/>
      <c r="AS671" s="98"/>
      <c r="AT671" s="112"/>
      <c r="AU671" s="116"/>
      <c r="AV671" s="113"/>
    </row>
    <row r="672" spans="1:48" s="70" customFormat="1" x14ac:dyDescent="0.25">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c r="AI672" s="98"/>
      <c r="AJ672" s="98"/>
      <c r="AK672" s="98"/>
      <c r="AL672" s="98"/>
      <c r="AM672" s="98"/>
      <c r="AN672" s="98"/>
      <c r="AO672" s="98"/>
      <c r="AP672" s="98"/>
      <c r="AQ672" s="98"/>
      <c r="AS672" s="98"/>
      <c r="AT672" s="112"/>
      <c r="AU672" s="116"/>
      <c r="AV672" s="113"/>
    </row>
    <row r="673" spans="1:48" s="70" customFormat="1" x14ac:dyDescent="0.25">
      <c r="A673" s="70" t="s">
        <v>3723</v>
      </c>
      <c r="B673" s="70" t="s">
        <v>1206</v>
      </c>
      <c r="C673" s="70" t="s">
        <v>1922</v>
      </c>
      <c r="D673" s="70">
        <v>6.5</v>
      </c>
      <c r="E673" s="70">
        <v>0.30636000000000002</v>
      </c>
      <c r="F673" s="70">
        <v>21.22</v>
      </c>
      <c r="G673" s="70">
        <v>7.15</v>
      </c>
      <c r="H673" s="70">
        <v>0.3</v>
      </c>
      <c r="AB673" s="70" t="s">
        <v>3250</v>
      </c>
      <c r="AC673" s="70" t="s">
        <v>3707</v>
      </c>
      <c r="AD673" s="70" t="s">
        <v>3723</v>
      </c>
      <c r="AI673" s="98"/>
      <c r="AJ673" s="98"/>
      <c r="AK673" s="98"/>
      <c r="AL673" s="98"/>
      <c r="AM673" s="98"/>
      <c r="AN673" s="98"/>
      <c r="AO673" s="98"/>
      <c r="AP673" s="98"/>
      <c r="AQ673" s="98"/>
      <c r="AS673" s="98"/>
      <c r="AT673" s="112"/>
      <c r="AU673" s="116"/>
      <c r="AV673" s="113"/>
    </row>
    <row r="674" spans="1:48" s="70" customFormat="1" x14ac:dyDescent="0.25">
      <c r="A674" s="70" t="s">
        <v>3724</v>
      </c>
      <c r="B674" s="70" t="s">
        <v>1206</v>
      </c>
      <c r="C674" s="70" t="s">
        <v>1922</v>
      </c>
      <c r="D674" s="70">
        <v>6.5</v>
      </c>
      <c r="E674" s="70">
        <v>0.20760000000000001</v>
      </c>
      <c r="F674" s="70">
        <v>31.312999999999999</v>
      </c>
      <c r="G674" s="70">
        <v>7.15</v>
      </c>
      <c r="H674" s="70">
        <v>0.3</v>
      </c>
      <c r="AB674" s="70" t="s">
        <v>3250</v>
      </c>
      <c r="AC674" s="70" t="s">
        <v>3707</v>
      </c>
      <c r="AD674" s="70" t="s">
        <v>3724</v>
      </c>
      <c r="AI674" s="98"/>
      <c r="AJ674" s="98"/>
      <c r="AK674" s="98"/>
      <c r="AL674" s="98"/>
      <c r="AM674" s="98"/>
      <c r="AN674" s="98"/>
      <c r="AO674" s="98"/>
      <c r="AP674" s="98"/>
      <c r="AQ674" s="98"/>
      <c r="AS674" s="98"/>
      <c r="AT674" s="112"/>
      <c r="AU674" s="116"/>
      <c r="AV674" s="113"/>
    </row>
    <row r="675" spans="1:48" s="70" customFormat="1" x14ac:dyDescent="0.25">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c r="AI675" s="98"/>
      <c r="AJ675" s="98"/>
      <c r="AK675" s="98"/>
      <c r="AL675" s="98"/>
      <c r="AM675" s="98"/>
      <c r="AN675" s="98"/>
      <c r="AO675" s="98"/>
      <c r="AP675" s="98"/>
      <c r="AQ675" s="98"/>
      <c r="AS675" s="98"/>
      <c r="AT675" s="112"/>
      <c r="AU675" s="116"/>
      <c r="AV675" s="113"/>
    </row>
    <row r="676" spans="1:48" s="70" customFormat="1" x14ac:dyDescent="0.25">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c r="AI676" s="98"/>
      <c r="AJ676" s="98"/>
      <c r="AK676" s="98"/>
      <c r="AL676" s="98"/>
      <c r="AM676" s="98"/>
      <c r="AN676" s="98"/>
      <c r="AO676" s="98"/>
      <c r="AP676" s="98"/>
      <c r="AQ676" s="98"/>
      <c r="AS676" s="98"/>
      <c r="AT676" s="112"/>
      <c r="AU676" s="116"/>
      <c r="AV676" s="113"/>
    </row>
    <row r="677" spans="1:48" s="70" customFormat="1" x14ac:dyDescent="0.25">
      <c r="A677" s="70" t="s">
        <v>3727</v>
      </c>
      <c r="B677" s="70" t="s">
        <v>1206</v>
      </c>
      <c r="C677" s="70" t="s">
        <v>1922</v>
      </c>
      <c r="D677" s="70">
        <v>6.5</v>
      </c>
      <c r="E677" s="70">
        <v>0.32363999999999998</v>
      </c>
      <c r="F677" s="70">
        <v>20.085999999999999</v>
      </c>
      <c r="G677" s="70">
        <v>7.15</v>
      </c>
      <c r="H677" s="70">
        <v>0.3</v>
      </c>
      <c r="AB677" s="70" t="s">
        <v>3250</v>
      </c>
      <c r="AC677" s="70" t="s">
        <v>3707</v>
      </c>
      <c r="AD677" s="70" t="s">
        <v>3727</v>
      </c>
      <c r="AI677" s="98"/>
      <c r="AJ677" s="98"/>
      <c r="AK677" s="98"/>
      <c r="AL677" s="98"/>
      <c r="AM677" s="98"/>
      <c r="AN677" s="98"/>
      <c r="AO677" s="98"/>
      <c r="AP677" s="98"/>
      <c r="AQ677" s="98"/>
      <c r="AS677" s="98"/>
      <c r="AT677" s="112"/>
      <c r="AU677" s="116"/>
      <c r="AV677" s="113"/>
    </row>
    <row r="678" spans="1:48" s="70" customFormat="1" x14ac:dyDescent="0.25">
      <c r="A678" s="70" t="s">
        <v>3728</v>
      </c>
      <c r="B678" s="70" t="s">
        <v>1206</v>
      </c>
      <c r="C678" s="70" t="s">
        <v>1922</v>
      </c>
      <c r="D678" s="70">
        <v>6.5</v>
      </c>
      <c r="E678" s="70">
        <v>0.23147999999999999</v>
      </c>
      <c r="F678" s="70">
        <v>28.08</v>
      </c>
      <c r="G678" s="70">
        <v>7.15</v>
      </c>
      <c r="H678" s="70">
        <v>0.3</v>
      </c>
      <c r="AB678" s="70" t="s">
        <v>3250</v>
      </c>
      <c r="AC678" s="70" t="s">
        <v>3707</v>
      </c>
      <c r="AD678" s="70" t="s">
        <v>3728</v>
      </c>
      <c r="AI678" s="98"/>
      <c r="AJ678" s="98"/>
      <c r="AK678" s="98"/>
      <c r="AL678" s="98"/>
      <c r="AM678" s="98"/>
      <c r="AN678" s="98"/>
      <c r="AO678" s="98"/>
      <c r="AP678" s="98"/>
      <c r="AQ678" s="98"/>
      <c r="AS678" s="98"/>
      <c r="AT678" s="112"/>
      <c r="AU678" s="116"/>
      <c r="AV678" s="113"/>
    </row>
    <row r="679" spans="1:48" s="70" customFormat="1" x14ac:dyDescent="0.25">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c r="AI679" s="98"/>
      <c r="AJ679" s="98"/>
      <c r="AK679" s="98"/>
      <c r="AL679" s="98"/>
      <c r="AM679" s="98"/>
      <c r="AN679" s="98"/>
      <c r="AO679" s="98"/>
      <c r="AP679" s="98"/>
      <c r="AQ679" s="98"/>
      <c r="AS679" s="98"/>
      <c r="AT679" s="112"/>
      <c r="AU679" s="116"/>
      <c r="AV679" s="113"/>
    </row>
    <row r="680" spans="1:48" s="70" customFormat="1" x14ac:dyDescent="0.25">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c r="AI680" s="98"/>
      <c r="AJ680" s="98"/>
      <c r="AK680" s="98"/>
      <c r="AL680" s="98"/>
      <c r="AM680" s="98"/>
      <c r="AN680" s="98"/>
      <c r="AO680" s="98"/>
      <c r="AP680" s="98"/>
      <c r="AQ680" s="98"/>
      <c r="AS680" s="98"/>
      <c r="AT680" s="112"/>
      <c r="AU680" s="116"/>
      <c r="AV680" s="113"/>
    </row>
    <row r="681" spans="1:48" s="70" customFormat="1" x14ac:dyDescent="0.25">
      <c r="A681" s="70" t="s">
        <v>3731</v>
      </c>
      <c r="B681" s="70" t="s">
        <v>1206</v>
      </c>
      <c r="C681" s="70" t="s">
        <v>1922</v>
      </c>
      <c r="D681" s="70">
        <v>6.5</v>
      </c>
      <c r="E681" s="70">
        <v>0.30215999999999998</v>
      </c>
      <c r="F681" s="70">
        <v>21.515999999999998</v>
      </c>
      <c r="G681" s="70">
        <v>7.15</v>
      </c>
      <c r="H681" s="70">
        <v>0.3</v>
      </c>
      <c r="AB681" s="70" t="s">
        <v>3250</v>
      </c>
      <c r="AC681" s="70" t="s">
        <v>3732</v>
      </c>
      <c r="AD681" s="70" t="s">
        <v>3731</v>
      </c>
      <c r="AI681" s="98"/>
      <c r="AJ681" s="98"/>
      <c r="AK681" s="98"/>
      <c r="AL681" s="98"/>
      <c r="AM681" s="98"/>
      <c r="AN681" s="98"/>
      <c r="AO681" s="98"/>
      <c r="AP681" s="98"/>
      <c r="AQ681" s="98"/>
      <c r="AS681" s="98"/>
      <c r="AT681" s="112"/>
      <c r="AU681" s="116"/>
      <c r="AV681" s="113"/>
    </row>
    <row r="682" spans="1:48" s="70" customFormat="1" x14ac:dyDescent="0.25">
      <c r="A682" s="70" t="s">
        <v>3733</v>
      </c>
      <c r="B682" s="70" t="s">
        <v>1206</v>
      </c>
      <c r="C682" s="70" t="s">
        <v>1922</v>
      </c>
      <c r="D682" s="70">
        <v>6.5</v>
      </c>
      <c r="E682" s="70">
        <v>0.212999999999999</v>
      </c>
      <c r="F682" s="70">
        <v>30.518000000000001</v>
      </c>
      <c r="G682" s="70">
        <v>7.15</v>
      </c>
      <c r="H682" s="70">
        <v>0.3</v>
      </c>
      <c r="AB682" s="70" t="s">
        <v>3250</v>
      </c>
      <c r="AC682" s="70" t="s">
        <v>3732</v>
      </c>
      <c r="AD682" s="70" t="s">
        <v>3733</v>
      </c>
      <c r="AI682" s="98"/>
      <c r="AJ682" s="98"/>
      <c r="AK682" s="98"/>
      <c r="AL682" s="98"/>
      <c r="AM682" s="98"/>
      <c r="AN682" s="98"/>
      <c r="AO682" s="98"/>
      <c r="AP682" s="98"/>
      <c r="AQ682" s="98"/>
      <c r="AS682" s="98"/>
      <c r="AT682" s="112"/>
      <c r="AU682" s="116"/>
      <c r="AV682" s="113"/>
    </row>
    <row r="683" spans="1:48" s="70" customFormat="1" x14ac:dyDescent="0.25">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c r="AI683" s="98"/>
      <c r="AJ683" s="98"/>
      <c r="AK683" s="98"/>
      <c r="AL683" s="98"/>
      <c r="AM683" s="98"/>
      <c r="AN683" s="98"/>
      <c r="AO683" s="98"/>
      <c r="AP683" s="98"/>
      <c r="AQ683" s="98"/>
      <c r="AS683" s="98"/>
      <c r="AT683" s="112"/>
      <c r="AU683" s="116"/>
      <c r="AV683" s="113"/>
    </row>
    <row r="684" spans="1:48" s="70" customFormat="1" x14ac:dyDescent="0.25">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c r="AI684" s="98"/>
      <c r="AJ684" s="98"/>
      <c r="AK684" s="98"/>
      <c r="AL684" s="98"/>
      <c r="AM684" s="98"/>
      <c r="AN684" s="98"/>
      <c r="AO684" s="98"/>
      <c r="AP684" s="98"/>
      <c r="AQ684" s="98"/>
      <c r="AS684" s="98"/>
      <c r="AT684" s="112"/>
      <c r="AU684" s="116"/>
      <c r="AV684" s="113"/>
    </row>
    <row r="685" spans="1:48" s="70" customFormat="1" x14ac:dyDescent="0.25">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c r="AI685" s="98"/>
      <c r="AJ685" s="98"/>
      <c r="AK685" s="98"/>
      <c r="AL685" s="98"/>
      <c r="AM685" s="98"/>
      <c r="AN685" s="98"/>
      <c r="AO685" s="98"/>
      <c r="AP685" s="98"/>
      <c r="AQ685" s="98"/>
      <c r="AS685" s="98"/>
      <c r="AT685" s="112"/>
      <c r="AU685" s="116"/>
      <c r="AV685" s="113"/>
    </row>
    <row r="686" spans="1:48" s="70" customFormat="1" x14ac:dyDescent="0.25">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c r="AI686" s="98"/>
      <c r="AJ686" s="98"/>
      <c r="AK686" s="98"/>
      <c r="AL686" s="98"/>
      <c r="AM686" s="98"/>
      <c r="AN686" s="98"/>
      <c r="AO686" s="98"/>
      <c r="AP686" s="98"/>
      <c r="AQ686" s="98"/>
      <c r="AS686" s="98"/>
      <c r="AT686" s="112"/>
      <c r="AU686" s="116"/>
      <c r="AV686" s="113"/>
    </row>
    <row r="687" spans="1:48" s="70" customFormat="1" x14ac:dyDescent="0.25">
      <c r="A687" s="70" t="s">
        <v>3738</v>
      </c>
      <c r="B687" s="70" t="s">
        <v>1206</v>
      </c>
      <c r="C687" s="70" t="s">
        <v>1922</v>
      </c>
      <c r="D687" s="70">
        <v>6.5</v>
      </c>
      <c r="E687" s="70">
        <v>0.30959999999999999</v>
      </c>
      <c r="F687" s="70">
        <v>20.986999999999998</v>
      </c>
      <c r="G687" s="70">
        <v>7.15</v>
      </c>
      <c r="H687" s="70">
        <v>0.3</v>
      </c>
      <c r="AB687" s="70" t="s">
        <v>3250</v>
      </c>
      <c r="AC687" s="70" t="s">
        <v>3732</v>
      </c>
      <c r="AD687" s="70" t="s">
        <v>3738</v>
      </c>
      <c r="AI687" s="98"/>
      <c r="AJ687" s="98"/>
      <c r="AK687" s="98"/>
      <c r="AL687" s="98"/>
      <c r="AM687" s="98"/>
      <c r="AN687" s="98"/>
      <c r="AO687" s="98"/>
      <c r="AP687" s="98"/>
      <c r="AQ687" s="98"/>
      <c r="AS687" s="98"/>
      <c r="AT687" s="112"/>
      <c r="AU687" s="116"/>
      <c r="AV687" s="113"/>
    </row>
    <row r="688" spans="1:48" s="70" customFormat="1" x14ac:dyDescent="0.25">
      <c r="A688" s="70" t="s">
        <v>3739</v>
      </c>
      <c r="B688" s="70" t="s">
        <v>1206</v>
      </c>
      <c r="C688" s="70" t="s">
        <v>1922</v>
      </c>
      <c r="D688" s="70">
        <v>6.5</v>
      </c>
      <c r="E688" s="70">
        <v>0.212999999999999</v>
      </c>
      <c r="F688" s="70">
        <v>30.518000000000001</v>
      </c>
      <c r="G688" s="70">
        <v>7.15</v>
      </c>
      <c r="H688" s="70">
        <v>0.3</v>
      </c>
      <c r="AB688" s="70" t="s">
        <v>3250</v>
      </c>
      <c r="AC688" s="70" t="s">
        <v>3732</v>
      </c>
      <c r="AD688" s="70" t="s">
        <v>3739</v>
      </c>
      <c r="AI688" s="98"/>
      <c r="AJ688" s="98"/>
      <c r="AK688" s="98"/>
      <c r="AL688" s="98"/>
      <c r="AM688" s="98"/>
      <c r="AN688" s="98"/>
      <c r="AO688" s="98"/>
      <c r="AP688" s="98"/>
      <c r="AQ688" s="98"/>
      <c r="AS688" s="98"/>
      <c r="AT688" s="112"/>
      <c r="AU688" s="116"/>
      <c r="AV688" s="113"/>
    </row>
    <row r="689" spans="1:48" s="70" customFormat="1" x14ac:dyDescent="0.25">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c r="AI689" s="98"/>
      <c r="AJ689" s="98"/>
      <c r="AK689" s="98"/>
      <c r="AL689" s="98"/>
      <c r="AM689" s="98"/>
      <c r="AN689" s="98"/>
      <c r="AO689" s="98"/>
      <c r="AP689" s="98"/>
      <c r="AQ689" s="98"/>
      <c r="AS689" s="98"/>
      <c r="AT689" s="112"/>
      <c r="AU689" s="116"/>
      <c r="AV689" s="113"/>
    </row>
    <row r="690" spans="1:48" s="70" customFormat="1" x14ac:dyDescent="0.25">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c r="AI690" s="98"/>
      <c r="AJ690" s="98"/>
      <c r="AK690" s="98"/>
      <c r="AL690" s="98"/>
      <c r="AM690" s="98"/>
      <c r="AN690" s="98"/>
      <c r="AO690" s="98"/>
      <c r="AP690" s="98"/>
      <c r="AQ690" s="98"/>
      <c r="AS690" s="98"/>
      <c r="AT690" s="112"/>
      <c r="AU690" s="116"/>
      <c r="AV690" s="113"/>
    </row>
    <row r="691" spans="1:48" s="70" customFormat="1" x14ac:dyDescent="0.25">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c r="AI691" s="98"/>
      <c r="AJ691" s="98"/>
      <c r="AK691" s="98"/>
      <c r="AL691" s="98"/>
      <c r="AM691" s="98"/>
      <c r="AN691" s="98"/>
      <c r="AO691" s="98"/>
      <c r="AP691" s="98"/>
      <c r="AQ691" s="98"/>
      <c r="AS691" s="98"/>
      <c r="AT691" s="112"/>
      <c r="AU691" s="116"/>
      <c r="AV691" s="113"/>
    </row>
    <row r="692" spans="1:48" s="70" customFormat="1" x14ac:dyDescent="0.25">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c r="AI692" s="98"/>
      <c r="AJ692" s="98"/>
      <c r="AK692" s="98"/>
      <c r="AL692" s="98"/>
      <c r="AM692" s="98"/>
      <c r="AN692" s="98"/>
      <c r="AO692" s="98"/>
      <c r="AP692" s="98"/>
      <c r="AQ692" s="98"/>
      <c r="AS692" s="98"/>
      <c r="AT692" s="112"/>
      <c r="AU692" s="116"/>
      <c r="AV692" s="113"/>
    </row>
    <row r="693" spans="1:48" s="70" customFormat="1" x14ac:dyDescent="0.25">
      <c r="A693" s="70" t="s">
        <v>3744</v>
      </c>
      <c r="B693" s="70" t="s">
        <v>1206</v>
      </c>
      <c r="C693" s="70" t="s">
        <v>1922</v>
      </c>
      <c r="D693" s="70">
        <v>6.5</v>
      </c>
      <c r="E693" s="70">
        <v>0.32496000000000003</v>
      </c>
      <c r="F693" s="70">
        <v>19.998999999999999</v>
      </c>
      <c r="G693" s="70">
        <v>7.15</v>
      </c>
      <c r="H693" s="70">
        <v>0.3</v>
      </c>
      <c r="AB693" s="70" t="s">
        <v>3250</v>
      </c>
      <c r="AC693" s="70" t="s">
        <v>3732</v>
      </c>
      <c r="AD693" s="70" t="s">
        <v>3744</v>
      </c>
      <c r="AI693" s="98"/>
      <c r="AJ693" s="98"/>
      <c r="AK693" s="98"/>
      <c r="AL693" s="98"/>
      <c r="AM693" s="98"/>
      <c r="AN693" s="98"/>
      <c r="AO693" s="98"/>
      <c r="AP693" s="98"/>
      <c r="AQ693" s="98"/>
      <c r="AS693" s="98"/>
      <c r="AT693" s="112"/>
      <c r="AU693" s="116"/>
      <c r="AV693" s="113"/>
    </row>
    <row r="694" spans="1:48" s="70" customFormat="1" x14ac:dyDescent="0.25">
      <c r="A694" s="70" t="s">
        <v>3745</v>
      </c>
      <c r="B694" s="70" t="s">
        <v>1206</v>
      </c>
      <c r="C694" s="70" t="s">
        <v>1922</v>
      </c>
      <c r="D694" s="70">
        <v>6.5</v>
      </c>
      <c r="E694" s="70">
        <v>0.23483999999999999</v>
      </c>
      <c r="F694" s="70">
        <v>27.672000000000001</v>
      </c>
      <c r="G694" s="70">
        <v>7.15</v>
      </c>
      <c r="H694" s="70">
        <v>0.3</v>
      </c>
      <c r="AB694" s="70" t="s">
        <v>3250</v>
      </c>
      <c r="AC694" s="70" t="s">
        <v>3732</v>
      </c>
      <c r="AD694" s="70" t="s">
        <v>3745</v>
      </c>
      <c r="AI694" s="98"/>
      <c r="AJ694" s="98"/>
      <c r="AK694" s="98"/>
      <c r="AL694" s="98"/>
      <c r="AM694" s="98"/>
      <c r="AN694" s="98"/>
      <c r="AO694" s="98"/>
      <c r="AP694" s="98"/>
      <c r="AQ694" s="98"/>
      <c r="AS694" s="98"/>
      <c r="AT694" s="112"/>
      <c r="AU694" s="116"/>
      <c r="AV694" s="113"/>
    </row>
    <row r="695" spans="1:48" s="70" customFormat="1" x14ac:dyDescent="0.25">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c r="AI695" s="98"/>
      <c r="AJ695" s="98"/>
      <c r="AK695" s="98"/>
      <c r="AL695" s="98"/>
      <c r="AM695" s="98"/>
      <c r="AN695" s="98"/>
      <c r="AO695" s="98"/>
      <c r="AP695" s="98"/>
      <c r="AQ695" s="98"/>
      <c r="AS695" s="98"/>
      <c r="AT695" s="112"/>
      <c r="AU695" s="116"/>
      <c r="AV695" s="113"/>
    </row>
    <row r="696" spans="1:48" s="70" customFormat="1" x14ac:dyDescent="0.25">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c r="AI696" s="98"/>
      <c r="AJ696" s="98"/>
      <c r="AK696" s="98"/>
      <c r="AL696" s="98"/>
      <c r="AM696" s="98"/>
      <c r="AN696" s="98"/>
      <c r="AO696" s="98"/>
      <c r="AP696" s="98"/>
      <c r="AQ696" s="98"/>
      <c r="AS696" s="98"/>
      <c r="AT696" s="112"/>
      <c r="AU696" s="116"/>
      <c r="AV696" s="113"/>
    </row>
    <row r="697" spans="1:48" s="70" customFormat="1" x14ac:dyDescent="0.25">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c r="AI697" s="98"/>
      <c r="AJ697" s="98"/>
      <c r="AK697" s="98"/>
      <c r="AL697" s="98"/>
      <c r="AM697" s="98"/>
      <c r="AN697" s="98"/>
      <c r="AO697" s="98"/>
      <c r="AP697" s="98"/>
      <c r="AQ697" s="98"/>
      <c r="AS697" s="98"/>
      <c r="AT697" s="112"/>
      <c r="AU697" s="116"/>
      <c r="AV697" s="113"/>
    </row>
    <row r="698" spans="1:48" s="70" customFormat="1" x14ac:dyDescent="0.25">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c r="AI698" s="98"/>
      <c r="AJ698" s="98"/>
      <c r="AK698" s="98"/>
      <c r="AL698" s="98"/>
      <c r="AM698" s="98"/>
      <c r="AN698" s="98"/>
      <c r="AO698" s="98"/>
      <c r="AP698" s="98"/>
      <c r="AQ698" s="98"/>
      <c r="AS698" s="98"/>
      <c r="AT698" s="112"/>
      <c r="AU698" s="116"/>
      <c r="AV698" s="113"/>
    </row>
    <row r="699" spans="1:48" s="70" customFormat="1" x14ac:dyDescent="0.25">
      <c r="A699" s="70" t="s">
        <v>3750</v>
      </c>
      <c r="B699" s="70" t="s">
        <v>1206</v>
      </c>
      <c r="C699" s="70" t="s">
        <v>1922</v>
      </c>
      <c r="D699" s="70">
        <v>6.5</v>
      </c>
      <c r="E699" s="70">
        <v>0.28692000000000001</v>
      </c>
      <c r="F699" s="70">
        <v>22.65</v>
      </c>
      <c r="G699" s="70">
        <v>7.15</v>
      </c>
      <c r="H699" s="70">
        <v>0.3</v>
      </c>
      <c r="AB699" s="70" t="s">
        <v>3250</v>
      </c>
      <c r="AC699" s="70" t="s">
        <v>3732</v>
      </c>
      <c r="AD699" s="70" t="s">
        <v>3750</v>
      </c>
      <c r="AI699" s="98"/>
      <c r="AJ699" s="98"/>
      <c r="AK699" s="98"/>
      <c r="AL699" s="98"/>
      <c r="AM699" s="98"/>
      <c r="AN699" s="98"/>
      <c r="AO699" s="98"/>
      <c r="AP699" s="98"/>
      <c r="AQ699" s="98"/>
      <c r="AS699" s="98"/>
      <c r="AT699" s="112"/>
      <c r="AU699" s="116"/>
      <c r="AV699" s="113"/>
    </row>
    <row r="700" spans="1:48" s="70" customFormat="1" x14ac:dyDescent="0.25">
      <c r="A700" s="70" t="s">
        <v>3751</v>
      </c>
      <c r="B700" s="70" t="s">
        <v>1206</v>
      </c>
      <c r="C700" s="70" t="s">
        <v>1922</v>
      </c>
      <c r="D700" s="70">
        <v>6.5</v>
      </c>
      <c r="E700" s="70">
        <v>0.20579999999999901</v>
      </c>
      <c r="F700" s="70">
        <v>31.593</v>
      </c>
      <c r="G700" s="70">
        <v>7.15</v>
      </c>
      <c r="H700" s="70">
        <v>0.3</v>
      </c>
      <c r="AB700" s="70" t="s">
        <v>3250</v>
      </c>
      <c r="AC700" s="70" t="s">
        <v>3732</v>
      </c>
      <c r="AD700" s="70" t="s">
        <v>3751</v>
      </c>
      <c r="AI700" s="98"/>
      <c r="AJ700" s="98"/>
      <c r="AK700" s="98"/>
      <c r="AL700" s="98"/>
      <c r="AM700" s="98"/>
      <c r="AN700" s="98"/>
      <c r="AO700" s="98"/>
      <c r="AP700" s="98"/>
      <c r="AQ700" s="98"/>
      <c r="AS700" s="98"/>
      <c r="AT700" s="112"/>
      <c r="AU700" s="116"/>
      <c r="AV700" s="113"/>
    </row>
    <row r="701" spans="1:48" s="70" customFormat="1" x14ac:dyDescent="0.25">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c r="AI701" s="98"/>
      <c r="AJ701" s="98"/>
      <c r="AK701" s="98"/>
      <c r="AL701" s="98"/>
      <c r="AM701" s="98"/>
      <c r="AN701" s="98"/>
      <c r="AO701" s="98"/>
      <c r="AP701" s="98"/>
      <c r="AQ701" s="98"/>
      <c r="AS701" s="98"/>
      <c r="AT701" s="112"/>
      <c r="AU701" s="116"/>
      <c r="AV701" s="113"/>
    </row>
    <row r="702" spans="1:48" s="70" customFormat="1" x14ac:dyDescent="0.25">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c r="AI702" s="98"/>
      <c r="AJ702" s="98"/>
      <c r="AK702" s="98"/>
      <c r="AL702" s="98"/>
      <c r="AM702" s="98"/>
      <c r="AN702" s="98"/>
      <c r="AO702" s="98"/>
      <c r="AP702" s="98"/>
      <c r="AQ702" s="98"/>
      <c r="AS702" s="98"/>
      <c r="AT702" s="112"/>
      <c r="AU702" s="116"/>
      <c r="AV702" s="113"/>
    </row>
    <row r="703" spans="1:48" s="70" customFormat="1" x14ac:dyDescent="0.25">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c r="AI703" s="98"/>
      <c r="AJ703" s="98"/>
      <c r="AK703" s="98"/>
      <c r="AL703" s="98"/>
      <c r="AM703" s="98"/>
      <c r="AN703" s="98"/>
      <c r="AO703" s="98"/>
      <c r="AP703" s="98"/>
      <c r="AQ703" s="98"/>
      <c r="AS703" s="98"/>
      <c r="AT703" s="112"/>
      <c r="AU703" s="116"/>
      <c r="AV703" s="113"/>
    </row>
    <row r="704" spans="1:48" s="70" customFormat="1" x14ac:dyDescent="0.25">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c r="AI704" s="98"/>
      <c r="AJ704" s="98"/>
      <c r="AK704" s="98"/>
      <c r="AL704" s="98"/>
      <c r="AM704" s="98"/>
      <c r="AN704" s="98"/>
      <c r="AO704" s="98"/>
      <c r="AP704" s="98"/>
      <c r="AQ704" s="98"/>
      <c r="AS704" s="98"/>
      <c r="AT704" s="112"/>
      <c r="AU704" s="116"/>
      <c r="AV704" s="113"/>
    </row>
    <row r="705" spans="1:48" s="70" customFormat="1" x14ac:dyDescent="0.25">
      <c r="A705" s="70" t="s">
        <v>3756</v>
      </c>
      <c r="B705" s="70" t="s">
        <v>1206</v>
      </c>
      <c r="C705" s="70" t="s">
        <v>1922</v>
      </c>
      <c r="D705" s="70">
        <v>48</v>
      </c>
      <c r="E705" s="70">
        <v>4.1399999999999997</v>
      </c>
      <c r="F705" s="70">
        <v>11.593</v>
      </c>
      <c r="G705" s="70">
        <v>1.83</v>
      </c>
      <c r="H705" s="70">
        <v>0.27</v>
      </c>
      <c r="AB705" s="70" t="s">
        <v>3250</v>
      </c>
      <c r="AC705" s="70" t="s">
        <v>3732</v>
      </c>
      <c r="AD705" s="70" t="s">
        <v>3756</v>
      </c>
      <c r="AI705" s="98"/>
      <c r="AJ705" s="98"/>
      <c r="AK705" s="98"/>
      <c r="AL705" s="98"/>
      <c r="AM705" s="98"/>
      <c r="AN705" s="98"/>
      <c r="AO705" s="98"/>
      <c r="AP705" s="98"/>
      <c r="AQ705" s="98"/>
      <c r="AS705" s="98"/>
      <c r="AT705" s="112"/>
      <c r="AU705" s="116"/>
      <c r="AV705" s="113"/>
    </row>
    <row r="706" spans="1:48" s="70" customFormat="1" x14ac:dyDescent="0.25">
      <c r="A706" s="70" t="s">
        <v>3757</v>
      </c>
      <c r="B706" s="70" t="s">
        <v>1206</v>
      </c>
      <c r="C706" s="70" t="s">
        <v>1922</v>
      </c>
      <c r="D706" s="70">
        <v>48</v>
      </c>
      <c r="E706" s="70">
        <v>3.0396000000000001</v>
      </c>
      <c r="F706" s="70">
        <v>15.804</v>
      </c>
      <c r="G706" s="70">
        <v>1.83</v>
      </c>
      <c r="H706" s="70">
        <v>0.27</v>
      </c>
      <c r="AB706" s="70" t="s">
        <v>3250</v>
      </c>
      <c r="AC706" s="70" t="s">
        <v>3732</v>
      </c>
      <c r="AD706" s="70" t="s">
        <v>3757</v>
      </c>
      <c r="AI706" s="98"/>
      <c r="AJ706" s="98"/>
      <c r="AK706" s="98"/>
      <c r="AL706" s="98"/>
      <c r="AM706" s="98"/>
      <c r="AN706" s="98"/>
      <c r="AO706" s="98"/>
      <c r="AP706" s="98"/>
      <c r="AQ706" s="98"/>
      <c r="AS706" s="98"/>
      <c r="AT706" s="112"/>
      <c r="AU706" s="116"/>
      <c r="AV706" s="113"/>
    </row>
    <row r="707" spans="1:48" s="70" customFormat="1" x14ac:dyDescent="0.25">
      <c r="A707" s="70" t="s">
        <v>3758</v>
      </c>
      <c r="B707" s="70" t="s">
        <v>1206</v>
      </c>
      <c r="C707" s="70" t="s">
        <v>1922</v>
      </c>
      <c r="D707" s="70">
        <v>48</v>
      </c>
      <c r="E707" s="70">
        <v>2.45688</v>
      </c>
      <c r="F707" s="70">
        <v>19.536999999999999</v>
      </c>
      <c r="G707" s="70">
        <v>1.83</v>
      </c>
      <c r="H707" s="70">
        <v>0.27</v>
      </c>
      <c r="AB707" s="70" t="s">
        <v>3250</v>
      </c>
      <c r="AC707" s="70" t="s">
        <v>3732</v>
      </c>
      <c r="AD707" s="70" t="s">
        <v>3758</v>
      </c>
      <c r="AI707" s="98"/>
      <c r="AJ707" s="98"/>
      <c r="AK707" s="98"/>
      <c r="AL707" s="98"/>
      <c r="AM707" s="98"/>
      <c r="AN707" s="98"/>
      <c r="AO707" s="98"/>
      <c r="AP707" s="98"/>
      <c r="AQ707" s="98"/>
      <c r="AS707" s="98"/>
      <c r="AT707" s="112"/>
      <c r="AU707" s="116"/>
      <c r="AV707" s="113"/>
    </row>
    <row r="708" spans="1:48" s="70" customFormat="1" x14ac:dyDescent="0.25">
      <c r="A708" s="70" t="s">
        <v>3759</v>
      </c>
      <c r="B708" s="70" t="s">
        <v>1206</v>
      </c>
      <c r="C708" s="70" t="s">
        <v>1922</v>
      </c>
      <c r="D708" s="70">
        <v>48</v>
      </c>
      <c r="E708" s="70">
        <v>2.2296</v>
      </c>
      <c r="F708" s="70">
        <v>21.515999999999998</v>
      </c>
      <c r="G708" s="70">
        <v>1.83</v>
      </c>
      <c r="H708" s="70">
        <v>0.27</v>
      </c>
      <c r="AB708" s="70" t="s">
        <v>3250</v>
      </c>
      <c r="AC708" s="70" t="s">
        <v>3732</v>
      </c>
      <c r="AD708" s="70" t="s">
        <v>3759</v>
      </c>
      <c r="AI708" s="98"/>
      <c r="AJ708" s="98"/>
      <c r="AK708" s="98"/>
      <c r="AL708" s="98"/>
      <c r="AM708" s="98"/>
      <c r="AN708" s="98"/>
      <c r="AO708" s="98"/>
      <c r="AP708" s="98"/>
      <c r="AQ708" s="98"/>
      <c r="AS708" s="98"/>
      <c r="AT708" s="112"/>
      <c r="AU708" s="116"/>
      <c r="AV708" s="113"/>
    </row>
    <row r="709" spans="1:48" s="70" customFormat="1" x14ac:dyDescent="0.25">
      <c r="A709" s="70" t="s">
        <v>3760</v>
      </c>
      <c r="B709" s="70" t="s">
        <v>1206</v>
      </c>
      <c r="C709" s="70" t="s">
        <v>1922</v>
      </c>
      <c r="D709" s="70">
        <v>4.5</v>
      </c>
      <c r="E709" s="70">
        <v>0.35304000000000002</v>
      </c>
      <c r="F709" s="70">
        <v>12.746</v>
      </c>
      <c r="G709" s="70">
        <v>9.89</v>
      </c>
      <c r="H709" s="70">
        <v>0.31</v>
      </c>
      <c r="AB709" s="70" t="s">
        <v>3250</v>
      </c>
      <c r="AC709" s="70" t="s">
        <v>3761</v>
      </c>
      <c r="AD709" s="70" t="s">
        <v>3760</v>
      </c>
      <c r="AI709" s="98"/>
      <c r="AJ709" s="98"/>
      <c r="AK709" s="98"/>
      <c r="AL709" s="98"/>
      <c r="AM709" s="98"/>
      <c r="AN709" s="98"/>
      <c r="AO709" s="98"/>
      <c r="AP709" s="98"/>
      <c r="AQ709" s="98"/>
      <c r="AS709" s="98"/>
      <c r="AT709" s="112"/>
      <c r="AU709" s="116"/>
      <c r="AV709" s="113"/>
    </row>
    <row r="710" spans="1:48" s="70" customFormat="1" x14ac:dyDescent="0.25">
      <c r="A710" s="70" t="s">
        <v>3762</v>
      </c>
      <c r="B710" s="70" t="s">
        <v>1206</v>
      </c>
      <c r="C710" s="70" t="s">
        <v>1922</v>
      </c>
      <c r="D710" s="70">
        <v>4.5</v>
      </c>
      <c r="E710" s="70">
        <v>0.29208000000000001</v>
      </c>
      <c r="F710" s="70">
        <v>15.409000000000001</v>
      </c>
      <c r="G710" s="70">
        <v>9.89</v>
      </c>
      <c r="H710" s="70">
        <v>0.31</v>
      </c>
      <c r="AB710" s="70" t="s">
        <v>3250</v>
      </c>
      <c r="AC710" s="70" t="s">
        <v>3761</v>
      </c>
      <c r="AD710" s="70" t="s">
        <v>3762</v>
      </c>
      <c r="AI710" s="98"/>
      <c r="AJ710" s="98"/>
      <c r="AK710" s="98"/>
      <c r="AL710" s="98"/>
      <c r="AM710" s="98"/>
      <c r="AN710" s="98"/>
      <c r="AO710" s="98"/>
      <c r="AP710" s="98"/>
      <c r="AQ710" s="98"/>
      <c r="AS710" s="98"/>
      <c r="AT710" s="112"/>
      <c r="AU710" s="116"/>
      <c r="AV710" s="113"/>
    </row>
    <row r="711" spans="1:48" s="70" customFormat="1" x14ac:dyDescent="0.25">
      <c r="A711" s="70" t="s">
        <v>3731</v>
      </c>
      <c r="B711" s="70" t="s">
        <v>1206</v>
      </c>
      <c r="C711" s="70" t="s">
        <v>1922</v>
      </c>
      <c r="D711" s="70">
        <v>6.5</v>
      </c>
      <c r="E711" s="70">
        <v>0.33695999999999998</v>
      </c>
      <c r="F711" s="70">
        <v>19.292999999999999</v>
      </c>
      <c r="G711" s="70">
        <v>7.15</v>
      </c>
      <c r="H711" s="70">
        <v>0.3</v>
      </c>
      <c r="AB711" s="70" t="s">
        <v>3250</v>
      </c>
      <c r="AC711" s="70" t="s">
        <v>3761</v>
      </c>
      <c r="AD711" s="70" t="s">
        <v>3731</v>
      </c>
      <c r="AI711" s="98"/>
      <c r="AJ711" s="98"/>
      <c r="AK711" s="98"/>
      <c r="AL711" s="98"/>
      <c r="AM711" s="98"/>
      <c r="AN711" s="98"/>
      <c r="AO711" s="98"/>
      <c r="AP711" s="98"/>
      <c r="AQ711" s="98"/>
      <c r="AS711" s="98"/>
      <c r="AT711" s="112"/>
      <c r="AU711" s="116"/>
      <c r="AV711" s="113"/>
    </row>
    <row r="712" spans="1:48" s="70" customFormat="1" x14ac:dyDescent="0.25">
      <c r="A712" s="70" t="s">
        <v>3733</v>
      </c>
      <c r="B712" s="70" t="s">
        <v>1206</v>
      </c>
      <c r="C712" s="70" t="s">
        <v>1922</v>
      </c>
      <c r="D712" s="70">
        <v>6.5</v>
      </c>
      <c r="E712" s="70">
        <v>0.24767999999999901</v>
      </c>
      <c r="F712" s="70">
        <v>26.238</v>
      </c>
      <c r="G712" s="70">
        <v>7.15</v>
      </c>
      <c r="H712" s="70">
        <v>0.3</v>
      </c>
      <c r="AB712" s="70" t="s">
        <v>3250</v>
      </c>
      <c r="AC712" s="70" t="s">
        <v>3761</v>
      </c>
      <c r="AD712" s="70" t="s">
        <v>3733</v>
      </c>
      <c r="AI712" s="98"/>
      <c r="AJ712" s="98"/>
      <c r="AK712" s="98"/>
      <c r="AL712" s="98"/>
      <c r="AM712" s="98"/>
      <c r="AN712" s="98"/>
      <c r="AO712" s="98"/>
      <c r="AP712" s="98"/>
      <c r="AQ712" s="98"/>
      <c r="AS712" s="98"/>
      <c r="AT712" s="112"/>
      <c r="AU712" s="116"/>
      <c r="AV712" s="113"/>
    </row>
    <row r="713" spans="1:48" s="70" customFormat="1" x14ac:dyDescent="0.25">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c r="AI713" s="98"/>
      <c r="AJ713" s="98"/>
      <c r="AK713" s="98"/>
      <c r="AL713" s="98"/>
      <c r="AM713" s="98"/>
      <c r="AN713" s="98"/>
      <c r="AO713" s="98"/>
      <c r="AP713" s="98"/>
      <c r="AQ713" s="98"/>
      <c r="AS713" s="98"/>
      <c r="AT713" s="112"/>
      <c r="AU713" s="116"/>
      <c r="AV713" s="113"/>
    </row>
    <row r="714" spans="1:48" s="70" customFormat="1" x14ac:dyDescent="0.25">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c r="AI714" s="98"/>
      <c r="AJ714" s="98"/>
      <c r="AK714" s="98"/>
      <c r="AL714" s="98"/>
      <c r="AM714" s="98"/>
      <c r="AN714" s="98"/>
      <c r="AO714" s="98"/>
      <c r="AP714" s="98"/>
      <c r="AQ714" s="98"/>
      <c r="AS714" s="98"/>
      <c r="AT714" s="112"/>
      <c r="AU714" s="116"/>
      <c r="AV714" s="113"/>
    </row>
    <row r="715" spans="1:48" s="70" customFormat="1" x14ac:dyDescent="0.25">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c r="AI715" s="98"/>
      <c r="AJ715" s="98"/>
      <c r="AK715" s="98"/>
      <c r="AL715" s="98"/>
      <c r="AM715" s="98"/>
      <c r="AN715" s="98"/>
      <c r="AO715" s="98"/>
      <c r="AP715" s="98"/>
      <c r="AQ715" s="98"/>
      <c r="AS715" s="98"/>
      <c r="AT715" s="112"/>
      <c r="AU715" s="116"/>
      <c r="AV715" s="113"/>
    </row>
    <row r="716" spans="1:48" s="70" customFormat="1" x14ac:dyDescent="0.25">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c r="AI716" s="98"/>
      <c r="AJ716" s="98"/>
      <c r="AK716" s="98"/>
      <c r="AL716" s="98"/>
      <c r="AM716" s="98"/>
      <c r="AN716" s="98"/>
      <c r="AO716" s="98"/>
      <c r="AP716" s="98"/>
      <c r="AQ716" s="98"/>
      <c r="AS716" s="98"/>
      <c r="AT716" s="112"/>
      <c r="AU716" s="116"/>
      <c r="AV716" s="113"/>
    </row>
    <row r="717" spans="1:48" s="70" customFormat="1" x14ac:dyDescent="0.25">
      <c r="A717" s="70" t="s">
        <v>3764</v>
      </c>
      <c r="B717" s="70" t="s">
        <v>1206</v>
      </c>
      <c r="C717" s="70" t="s">
        <v>1922</v>
      </c>
      <c r="D717" s="70">
        <v>4.5</v>
      </c>
      <c r="E717" s="70">
        <v>0.35868</v>
      </c>
      <c r="F717" s="70">
        <v>12.545</v>
      </c>
      <c r="G717" s="70">
        <v>9.89</v>
      </c>
      <c r="H717" s="70">
        <v>0.31</v>
      </c>
      <c r="AB717" s="70" t="s">
        <v>3250</v>
      </c>
      <c r="AC717" s="70" t="s">
        <v>3761</v>
      </c>
      <c r="AD717" s="70" t="s">
        <v>3764</v>
      </c>
      <c r="AI717" s="98"/>
      <c r="AJ717" s="98"/>
      <c r="AK717" s="98"/>
      <c r="AL717" s="98"/>
      <c r="AM717" s="98"/>
      <c r="AN717" s="98"/>
      <c r="AO717" s="98"/>
      <c r="AP717" s="98"/>
      <c r="AQ717" s="98"/>
      <c r="AS717" s="98"/>
      <c r="AT717" s="112"/>
      <c r="AU717" s="116"/>
      <c r="AV717" s="113"/>
    </row>
    <row r="718" spans="1:48" s="70" customFormat="1" x14ac:dyDescent="0.25">
      <c r="A718" s="70" t="s">
        <v>3765</v>
      </c>
      <c r="B718" s="70" t="s">
        <v>1206</v>
      </c>
      <c r="C718" s="70" t="s">
        <v>1922</v>
      </c>
      <c r="D718" s="70">
        <v>4.5</v>
      </c>
      <c r="E718" s="70">
        <v>0.30299999999999999</v>
      </c>
      <c r="F718" s="70">
        <v>14.853</v>
      </c>
      <c r="G718" s="70">
        <v>9.89</v>
      </c>
      <c r="H718" s="70">
        <v>0.31</v>
      </c>
      <c r="AB718" s="70" t="s">
        <v>3250</v>
      </c>
      <c r="AC718" s="70" t="s">
        <v>3761</v>
      </c>
      <c r="AD718" s="70" t="s">
        <v>3765</v>
      </c>
      <c r="AI718" s="98"/>
      <c r="AJ718" s="98"/>
      <c r="AK718" s="98"/>
      <c r="AL718" s="98"/>
      <c r="AM718" s="98"/>
      <c r="AN718" s="98"/>
      <c r="AO718" s="98"/>
      <c r="AP718" s="98"/>
      <c r="AQ718" s="98"/>
      <c r="AS718" s="98"/>
      <c r="AT718" s="112"/>
      <c r="AU718" s="116"/>
      <c r="AV718" s="113"/>
    </row>
    <row r="719" spans="1:48" s="70" customFormat="1" x14ac:dyDescent="0.25">
      <c r="A719" s="70" t="s">
        <v>3738</v>
      </c>
      <c r="B719" s="70" t="s">
        <v>1206</v>
      </c>
      <c r="C719" s="70" t="s">
        <v>1922</v>
      </c>
      <c r="D719" s="70">
        <v>6.5</v>
      </c>
      <c r="E719" s="70">
        <v>0.35208</v>
      </c>
      <c r="F719" s="70">
        <v>18.46</v>
      </c>
      <c r="G719" s="70">
        <v>7.15</v>
      </c>
      <c r="H719" s="70">
        <v>0.3</v>
      </c>
      <c r="AB719" s="70" t="s">
        <v>3250</v>
      </c>
      <c r="AC719" s="70" t="s">
        <v>3761</v>
      </c>
      <c r="AD719" s="70" t="s">
        <v>3738</v>
      </c>
      <c r="AI719" s="98"/>
      <c r="AJ719" s="98"/>
      <c r="AK719" s="98"/>
      <c r="AL719" s="98"/>
      <c r="AM719" s="98"/>
      <c r="AN719" s="98"/>
      <c r="AO719" s="98"/>
      <c r="AP719" s="98"/>
      <c r="AQ719" s="98"/>
      <c r="AS719" s="98"/>
      <c r="AT719" s="112"/>
      <c r="AU719" s="116"/>
      <c r="AV719" s="113"/>
    </row>
    <row r="720" spans="1:48" s="70" customFormat="1" x14ac:dyDescent="0.25">
      <c r="A720" s="70" t="s">
        <v>3739</v>
      </c>
      <c r="B720" s="70" t="s">
        <v>1206</v>
      </c>
      <c r="C720" s="70" t="s">
        <v>1922</v>
      </c>
      <c r="D720" s="70">
        <v>6.5</v>
      </c>
      <c r="E720" s="70">
        <v>0.26232</v>
      </c>
      <c r="F720" s="70">
        <v>24.776</v>
      </c>
      <c r="G720" s="70">
        <v>7.15</v>
      </c>
      <c r="H720" s="70">
        <v>0.3</v>
      </c>
      <c r="AB720" s="70" t="s">
        <v>3250</v>
      </c>
      <c r="AC720" s="70" t="s">
        <v>3761</v>
      </c>
      <c r="AD720" s="70" t="s">
        <v>3739</v>
      </c>
      <c r="AI720" s="98"/>
      <c r="AJ720" s="98"/>
      <c r="AK720" s="98"/>
      <c r="AL720" s="98"/>
      <c r="AM720" s="98"/>
      <c r="AN720" s="98"/>
      <c r="AO720" s="98"/>
      <c r="AP720" s="98"/>
      <c r="AQ720" s="98"/>
      <c r="AS720" s="98"/>
      <c r="AT720" s="112"/>
      <c r="AU720" s="116"/>
      <c r="AV720" s="113"/>
    </row>
    <row r="721" spans="1:48" s="70" customFormat="1" x14ac:dyDescent="0.25">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c r="AI721" s="98"/>
      <c r="AJ721" s="98"/>
      <c r="AK721" s="98"/>
      <c r="AL721" s="98"/>
      <c r="AM721" s="98"/>
      <c r="AN721" s="98"/>
      <c r="AO721" s="98"/>
      <c r="AP721" s="98"/>
      <c r="AQ721" s="98"/>
      <c r="AS721" s="98"/>
      <c r="AT721" s="112"/>
      <c r="AU721" s="116"/>
      <c r="AV721" s="113"/>
    </row>
    <row r="722" spans="1:48" s="70" customFormat="1" x14ac:dyDescent="0.25">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c r="AI722" s="98"/>
      <c r="AJ722" s="98"/>
      <c r="AK722" s="98"/>
      <c r="AL722" s="98"/>
      <c r="AM722" s="98"/>
      <c r="AN722" s="98"/>
      <c r="AO722" s="98"/>
      <c r="AP722" s="98"/>
      <c r="AQ722" s="98"/>
      <c r="AS722" s="98"/>
      <c r="AT722" s="112"/>
      <c r="AU722" s="116"/>
      <c r="AV722" s="113"/>
    </row>
    <row r="723" spans="1:48" s="70" customFormat="1" x14ac:dyDescent="0.25">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c r="AI723" s="98"/>
      <c r="AJ723" s="98"/>
      <c r="AK723" s="98"/>
      <c r="AL723" s="98"/>
      <c r="AM723" s="98"/>
      <c r="AN723" s="98"/>
      <c r="AO723" s="98"/>
      <c r="AP723" s="98"/>
      <c r="AQ723" s="98"/>
      <c r="AS723" s="98"/>
      <c r="AT723" s="112"/>
      <c r="AU723" s="116"/>
      <c r="AV723" s="113"/>
    </row>
    <row r="724" spans="1:48" s="70" customFormat="1" x14ac:dyDescent="0.25">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c r="AI724" s="98"/>
      <c r="AJ724" s="98"/>
      <c r="AK724" s="98"/>
      <c r="AL724" s="98"/>
      <c r="AM724" s="98"/>
      <c r="AN724" s="98"/>
      <c r="AO724" s="98"/>
      <c r="AP724" s="98"/>
      <c r="AQ724" s="98"/>
      <c r="AS724" s="98"/>
      <c r="AT724" s="112"/>
      <c r="AU724" s="116"/>
      <c r="AV724" s="113"/>
    </row>
    <row r="725" spans="1:48" s="70" customFormat="1" x14ac:dyDescent="0.25">
      <c r="A725" s="70" t="s">
        <v>3767</v>
      </c>
      <c r="B725" s="70" t="s">
        <v>1206</v>
      </c>
      <c r="C725" s="70" t="s">
        <v>1922</v>
      </c>
      <c r="D725" s="70">
        <v>4.5</v>
      </c>
      <c r="E725" s="70">
        <v>0.39311999999999903</v>
      </c>
      <c r="F725" s="70">
        <v>11.446999999999999</v>
      </c>
      <c r="G725" s="70">
        <v>9.89</v>
      </c>
      <c r="H725" s="70">
        <v>0.31</v>
      </c>
      <c r="AB725" s="70" t="s">
        <v>3250</v>
      </c>
      <c r="AC725" s="70" t="s">
        <v>3761</v>
      </c>
      <c r="AD725" s="70" t="s">
        <v>3767</v>
      </c>
      <c r="AI725" s="98"/>
      <c r="AJ725" s="98"/>
      <c r="AK725" s="98"/>
      <c r="AL725" s="98"/>
      <c r="AM725" s="98"/>
      <c r="AN725" s="98"/>
      <c r="AO725" s="98"/>
      <c r="AP725" s="98"/>
      <c r="AQ725" s="98"/>
      <c r="AS725" s="98"/>
      <c r="AT725" s="112"/>
      <c r="AU725" s="116"/>
      <c r="AV725" s="113"/>
    </row>
    <row r="726" spans="1:48" s="70" customFormat="1" x14ac:dyDescent="0.25">
      <c r="A726" s="70" t="s">
        <v>3768</v>
      </c>
      <c r="B726" s="70" t="s">
        <v>1206</v>
      </c>
      <c r="C726" s="70" t="s">
        <v>1922</v>
      </c>
      <c r="D726" s="70">
        <v>4.5</v>
      </c>
      <c r="E726" s="70">
        <v>0.3306</v>
      </c>
      <c r="F726" s="70">
        <v>13.612</v>
      </c>
      <c r="G726" s="70">
        <v>9.89</v>
      </c>
      <c r="H726" s="70">
        <v>0.31</v>
      </c>
      <c r="AB726" s="70" t="s">
        <v>3250</v>
      </c>
      <c r="AC726" s="70" t="s">
        <v>3761</v>
      </c>
      <c r="AD726" s="70" t="s">
        <v>3768</v>
      </c>
      <c r="AI726" s="98"/>
      <c r="AJ726" s="98"/>
      <c r="AK726" s="98"/>
      <c r="AL726" s="98"/>
      <c r="AM726" s="98"/>
      <c r="AN726" s="98"/>
      <c r="AO726" s="98"/>
      <c r="AP726" s="98"/>
      <c r="AQ726" s="98"/>
      <c r="AS726" s="98"/>
      <c r="AT726" s="112"/>
      <c r="AU726" s="116"/>
      <c r="AV726" s="113"/>
    </row>
    <row r="727" spans="1:48" s="70" customFormat="1" x14ac:dyDescent="0.25">
      <c r="A727" s="70" t="s">
        <v>3744</v>
      </c>
      <c r="B727" s="70" t="s">
        <v>1206</v>
      </c>
      <c r="C727" s="70" t="s">
        <v>1922</v>
      </c>
      <c r="D727" s="70">
        <v>6.5</v>
      </c>
      <c r="E727" s="70">
        <v>0.38279999999999997</v>
      </c>
      <c r="F727" s="70">
        <v>16.978999999999999</v>
      </c>
      <c r="G727" s="70">
        <v>7.15</v>
      </c>
      <c r="H727" s="70">
        <v>0.3</v>
      </c>
      <c r="AB727" s="70" t="s">
        <v>3250</v>
      </c>
      <c r="AC727" s="70" t="s">
        <v>3761</v>
      </c>
      <c r="AD727" s="70" t="s">
        <v>3744</v>
      </c>
      <c r="AI727" s="98"/>
      <c r="AJ727" s="98"/>
      <c r="AK727" s="98"/>
      <c r="AL727" s="98"/>
      <c r="AM727" s="98"/>
      <c r="AN727" s="98"/>
      <c r="AO727" s="98"/>
      <c r="AP727" s="98"/>
      <c r="AQ727" s="98"/>
      <c r="AS727" s="98"/>
      <c r="AT727" s="112"/>
      <c r="AU727" s="116"/>
      <c r="AV727" s="113"/>
    </row>
    <row r="728" spans="1:48" s="70" customFormat="1" x14ac:dyDescent="0.25">
      <c r="A728" s="70" t="s">
        <v>3745</v>
      </c>
      <c r="B728" s="70" t="s">
        <v>1206</v>
      </c>
      <c r="C728" s="70" t="s">
        <v>1922</v>
      </c>
      <c r="D728" s="70">
        <v>6.5</v>
      </c>
      <c r="E728" s="70">
        <v>0.29927999999999999</v>
      </c>
      <c r="F728" s="70">
        <v>21.716000000000001</v>
      </c>
      <c r="G728" s="70">
        <v>7.15</v>
      </c>
      <c r="H728" s="70">
        <v>0.3</v>
      </c>
      <c r="AB728" s="70" t="s">
        <v>3250</v>
      </c>
      <c r="AC728" s="70" t="s">
        <v>3761</v>
      </c>
      <c r="AD728" s="70" t="s">
        <v>3745</v>
      </c>
      <c r="AI728" s="98"/>
      <c r="AJ728" s="98"/>
      <c r="AK728" s="98"/>
      <c r="AL728" s="98"/>
      <c r="AM728" s="98"/>
      <c r="AN728" s="98"/>
      <c r="AO728" s="98"/>
      <c r="AP728" s="98"/>
      <c r="AQ728" s="98"/>
      <c r="AS728" s="98"/>
      <c r="AT728" s="112"/>
      <c r="AU728" s="116"/>
      <c r="AV728" s="113"/>
    </row>
    <row r="729" spans="1:48" s="70" customFormat="1" x14ac:dyDescent="0.25">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c r="AI729" s="98"/>
      <c r="AJ729" s="98"/>
      <c r="AK729" s="98"/>
      <c r="AL729" s="98"/>
      <c r="AM729" s="98"/>
      <c r="AN729" s="98"/>
      <c r="AO729" s="98"/>
      <c r="AP729" s="98"/>
      <c r="AQ729" s="98"/>
      <c r="AS729" s="98"/>
      <c r="AT729" s="112"/>
      <c r="AU729" s="116"/>
      <c r="AV729" s="113"/>
    </row>
    <row r="730" spans="1:48" s="70" customFormat="1" x14ac:dyDescent="0.25">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c r="AI730" s="98"/>
      <c r="AJ730" s="98"/>
      <c r="AK730" s="98"/>
      <c r="AL730" s="98"/>
      <c r="AM730" s="98"/>
      <c r="AN730" s="98"/>
      <c r="AO730" s="98"/>
      <c r="AP730" s="98"/>
      <c r="AQ730" s="98"/>
      <c r="AS730" s="98"/>
      <c r="AT730" s="112"/>
      <c r="AU730" s="116"/>
      <c r="AV730" s="113"/>
    </row>
    <row r="731" spans="1:48" s="70" customFormat="1" x14ac:dyDescent="0.25">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c r="AI731" s="98"/>
      <c r="AJ731" s="98"/>
      <c r="AK731" s="98"/>
      <c r="AL731" s="98"/>
      <c r="AM731" s="98"/>
      <c r="AN731" s="98"/>
      <c r="AO731" s="98"/>
      <c r="AP731" s="98"/>
      <c r="AQ731" s="98"/>
      <c r="AS731" s="98"/>
      <c r="AT731" s="112"/>
      <c r="AU731" s="116"/>
      <c r="AV731" s="113"/>
    </row>
    <row r="732" spans="1:48" s="70" customFormat="1" x14ac:dyDescent="0.25">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c r="AI732" s="98"/>
      <c r="AJ732" s="98"/>
      <c r="AK732" s="98"/>
      <c r="AL732" s="98"/>
      <c r="AM732" s="98"/>
      <c r="AN732" s="98"/>
      <c r="AO732" s="98"/>
      <c r="AP732" s="98"/>
      <c r="AQ732" s="98"/>
      <c r="AS732" s="98"/>
      <c r="AT732" s="112"/>
      <c r="AU732" s="116"/>
      <c r="AV732" s="113"/>
    </row>
    <row r="733" spans="1:48" s="70" customFormat="1" x14ac:dyDescent="0.25">
      <c r="A733" s="70" t="s">
        <v>3770</v>
      </c>
      <c r="B733" s="70" t="s">
        <v>1206</v>
      </c>
      <c r="C733" s="70" t="s">
        <v>1922</v>
      </c>
      <c r="D733" s="70">
        <v>4.5</v>
      </c>
      <c r="E733" s="70">
        <v>0.30299999999999999</v>
      </c>
      <c r="F733" s="70">
        <v>14.853</v>
      </c>
      <c r="G733" s="70">
        <v>9.89</v>
      </c>
      <c r="H733" s="70">
        <v>0.31</v>
      </c>
      <c r="AB733" s="70" t="s">
        <v>3250</v>
      </c>
      <c r="AC733" s="70" t="s">
        <v>3761</v>
      </c>
      <c r="AD733" s="70" t="s">
        <v>3770</v>
      </c>
      <c r="AI733" s="98"/>
      <c r="AJ733" s="98"/>
      <c r="AK733" s="98"/>
      <c r="AL733" s="98"/>
      <c r="AM733" s="98"/>
      <c r="AN733" s="98"/>
      <c r="AO733" s="98"/>
      <c r="AP733" s="98"/>
      <c r="AQ733" s="98"/>
      <c r="AS733" s="98"/>
      <c r="AT733" s="112"/>
      <c r="AU733" s="116"/>
      <c r="AV733" s="113"/>
    </row>
    <row r="734" spans="1:48" s="70" customFormat="1" x14ac:dyDescent="0.25">
      <c r="A734" s="70" t="s">
        <v>3771</v>
      </c>
      <c r="B734" s="70" t="s">
        <v>1206</v>
      </c>
      <c r="C734" s="70" t="s">
        <v>1922</v>
      </c>
      <c r="D734" s="70">
        <v>4.5</v>
      </c>
      <c r="E734" s="70">
        <v>0.25968000000000002</v>
      </c>
      <c r="F734" s="70">
        <v>17.327999999999999</v>
      </c>
      <c r="G734" s="70">
        <v>9.89</v>
      </c>
      <c r="H734" s="70">
        <v>0.31</v>
      </c>
      <c r="AB734" s="70" t="s">
        <v>3250</v>
      </c>
      <c r="AC734" s="70" t="s">
        <v>3761</v>
      </c>
      <c r="AD734" s="70" t="s">
        <v>3771</v>
      </c>
      <c r="AI734" s="98"/>
      <c r="AJ734" s="98"/>
      <c r="AK734" s="98"/>
      <c r="AL734" s="98"/>
      <c r="AM734" s="98"/>
      <c r="AN734" s="98"/>
      <c r="AO734" s="98"/>
      <c r="AP734" s="98"/>
      <c r="AQ734" s="98"/>
      <c r="AS734" s="98"/>
      <c r="AT734" s="112"/>
      <c r="AU734" s="116"/>
      <c r="AV734" s="113"/>
    </row>
    <row r="735" spans="1:48" s="70" customFormat="1" x14ac:dyDescent="0.25">
      <c r="A735" s="70" t="s">
        <v>3750</v>
      </c>
      <c r="B735" s="70" t="s">
        <v>1206</v>
      </c>
      <c r="C735" s="70" t="s">
        <v>1922</v>
      </c>
      <c r="D735" s="70">
        <v>6.5</v>
      </c>
      <c r="E735" s="70">
        <v>0.28452</v>
      </c>
      <c r="F735" s="70">
        <v>22.85</v>
      </c>
      <c r="G735" s="70">
        <v>7.15</v>
      </c>
      <c r="H735" s="70">
        <v>0.3</v>
      </c>
      <c r="AB735" s="70" t="s">
        <v>3250</v>
      </c>
      <c r="AC735" s="70" t="s">
        <v>3761</v>
      </c>
      <c r="AD735" s="70" t="s">
        <v>3750</v>
      </c>
      <c r="AI735" s="98"/>
      <c r="AJ735" s="98"/>
      <c r="AK735" s="98"/>
      <c r="AL735" s="98"/>
      <c r="AM735" s="98"/>
      <c r="AN735" s="98"/>
      <c r="AO735" s="98"/>
      <c r="AP735" s="98"/>
      <c r="AQ735" s="98"/>
      <c r="AS735" s="98"/>
      <c r="AT735" s="112"/>
      <c r="AU735" s="116"/>
      <c r="AV735" s="113"/>
    </row>
    <row r="736" spans="1:48" s="70" customFormat="1" x14ac:dyDescent="0.25">
      <c r="A736" s="70" t="s">
        <v>3751</v>
      </c>
      <c r="B736" s="70" t="s">
        <v>1206</v>
      </c>
      <c r="C736" s="70" t="s">
        <v>1922</v>
      </c>
      <c r="D736" s="70">
        <v>6.5</v>
      </c>
      <c r="E736" s="70">
        <v>0.21876000000000001</v>
      </c>
      <c r="F736" s="70">
        <v>29.71</v>
      </c>
      <c r="G736" s="70">
        <v>7.15</v>
      </c>
      <c r="H736" s="70">
        <v>0.3</v>
      </c>
      <c r="AB736" s="70" t="s">
        <v>3250</v>
      </c>
      <c r="AC736" s="70" t="s">
        <v>3761</v>
      </c>
      <c r="AD736" s="70" t="s">
        <v>3751</v>
      </c>
      <c r="AI736" s="98"/>
      <c r="AJ736" s="98"/>
      <c r="AK736" s="98"/>
      <c r="AL736" s="98"/>
      <c r="AM736" s="98"/>
      <c r="AN736" s="98"/>
      <c r="AO736" s="98"/>
      <c r="AP736" s="98"/>
      <c r="AQ736" s="98"/>
      <c r="AS736" s="98"/>
      <c r="AT736" s="112"/>
      <c r="AU736" s="116"/>
      <c r="AV736" s="113"/>
    </row>
    <row r="737" spans="1:48" s="70" customFormat="1" x14ac:dyDescent="0.25">
      <c r="A737" s="70" t="s">
        <v>3772</v>
      </c>
      <c r="B737" s="70" t="s">
        <v>1206</v>
      </c>
      <c r="C737" s="70" t="s">
        <v>1922</v>
      </c>
      <c r="D737" s="70">
        <v>8.25</v>
      </c>
      <c r="E737" s="70">
        <v>0.27767999999999998</v>
      </c>
      <c r="F737" s="70">
        <v>29.71</v>
      </c>
      <c r="G737" s="70">
        <v>5.85</v>
      </c>
      <c r="H737" s="70">
        <v>0.28999999999999998</v>
      </c>
      <c r="AB737" s="70" t="s">
        <v>3250</v>
      </c>
      <c r="AC737" s="70" t="s">
        <v>3761</v>
      </c>
      <c r="AD737" s="70" t="s">
        <v>3772</v>
      </c>
      <c r="AI737" s="98"/>
      <c r="AJ737" s="98"/>
      <c r="AK737" s="98"/>
      <c r="AL737" s="98"/>
      <c r="AM737" s="98"/>
      <c r="AN737" s="98"/>
      <c r="AO737" s="98"/>
      <c r="AP737" s="98"/>
      <c r="AQ737" s="98"/>
      <c r="AS737" s="98"/>
      <c r="AT737" s="112"/>
      <c r="AU737" s="116"/>
      <c r="AV737" s="113"/>
    </row>
    <row r="738" spans="1:48" s="70" customFormat="1" x14ac:dyDescent="0.25">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c r="AI738" s="98"/>
      <c r="AJ738" s="98"/>
      <c r="AK738" s="98"/>
      <c r="AL738" s="98"/>
      <c r="AM738" s="98"/>
      <c r="AN738" s="98"/>
      <c r="AO738" s="98"/>
      <c r="AP738" s="98"/>
      <c r="AQ738" s="98"/>
      <c r="AS738" s="98"/>
      <c r="AT738" s="112"/>
      <c r="AU738" s="116"/>
      <c r="AV738" s="113"/>
    </row>
    <row r="739" spans="1:48" s="70" customFormat="1" x14ac:dyDescent="0.25">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c r="AI739" s="98"/>
      <c r="AJ739" s="98"/>
      <c r="AK739" s="98"/>
      <c r="AL739" s="98"/>
      <c r="AM739" s="98"/>
      <c r="AN739" s="98"/>
      <c r="AO739" s="98"/>
      <c r="AP739" s="98"/>
      <c r="AQ739" s="98"/>
      <c r="AS739" s="98"/>
      <c r="AT739" s="112"/>
      <c r="AU739" s="116"/>
      <c r="AV739" s="113"/>
    </row>
    <row r="740" spans="1:48" s="70" customFormat="1" x14ac:dyDescent="0.25">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c r="AI740" s="98"/>
      <c r="AJ740" s="98"/>
      <c r="AK740" s="98"/>
      <c r="AL740" s="98"/>
      <c r="AM740" s="98"/>
      <c r="AN740" s="98"/>
      <c r="AO740" s="98"/>
      <c r="AP740" s="98"/>
      <c r="AQ740" s="98"/>
      <c r="AS740" s="98"/>
      <c r="AT740" s="112"/>
      <c r="AU740" s="116"/>
      <c r="AV740" s="113"/>
    </row>
    <row r="741" spans="1:48" s="70" customFormat="1" x14ac:dyDescent="0.25">
      <c r="A741" s="70" t="s">
        <v>3773</v>
      </c>
      <c r="B741" s="70" t="s">
        <v>1206</v>
      </c>
      <c r="C741" s="70" t="s">
        <v>1922</v>
      </c>
      <c r="D741" s="70">
        <v>2.27</v>
      </c>
      <c r="E741" s="70">
        <v>1.1304000000000001</v>
      </c>
      <c r="F741" s="70">
        <v>2.0070000000000001</v>
      </c>
      <c r="G741" s="70">
        <v>29.09</v>
      </c>
      <c r="H741" s="70">
        <v>0.26</v>
      </c>
      <c r="AB741" s="70" t="s">
        <v>3250</v>
      </c>
      <c r="AC741" s="70" t="s">
        <v>3774</v>
      </c>
      <c r="AD741" s="70" t="s">
        <v>3773</v>
      </c>
      <c r="AI741" s="98"/>
      <c r="AJ741" s="98"/>
      <c r="AK741" s="98"/>
      <c r="AL741" s="98"/>
      <c r="AM741" s="98"/>
      <c r="AN741" s="98"/>
      <c r="AO741" s="98"/>
      <c r="AP741" s="98"/>
      <c r="AQ741" s="98"/>
      <c r="AS741" s="98"/>
      <c r="AT741" s="112"/>
      <c r="AU741" s="116"/>
      <c r="AV741" s="113"/>
    </row>
    <row r="742" spans="1:48" s="70" customFormat="1" x14ac:dyDescent="0.25">
      <c r="A742" s="70" t="s">
        <v>3775</v>
      </c>
      <c r="B742" s="70" t="s">
        <v>1206</v>
      </c>
      <c r="C742" s="70" t="s">
        <v>1922</v>
      </c>
      <c r="D742" s="70">
        <v>1.83</v>
      </c>
      <c r="E742" s="70">
        <v>0.47039999999999998</v>
      </c>
      <c r="F742" s="70">
        <v>3.8889999999999998</v>
      </c>
      <c r="G742" s="70">
        <v>35.69</v>
      </c>
      <c r="H742" s="70">
        <v>0.26</v>
      </c>
      <c r="AB742" s="70" t="s">
        <v>3250</v>
      </c>
      <c r="AC742" s="70" t="s">
        <v>3774</v>
      </c>
      <c r="AD742" s="70" t="s">
        <v>3775</v>
      </c>
      <c r="AI742" s="98"/>
      <c r="AJ742" s="98"/>
      <c r="AK742" s="98"/>
      <c r="AL742" s="98"/>
      <c r="AM742" s="98"/>
      <c r="AN742" s="98"/>
      <c r="AO742" s="98"/>
      <c r="AP742" s="98"/>
      <c r="AQ742" s="98"/>
      <c r="AS742" s="98"/>
      <c r="AT742" s="112"/>
      <c r="AU742" s="116"/>
      <c r="AV742" s="113"/>
    </row>
    <row r="743" spans="1:48" s="70" customFormat="1" x14ac:dyDescent="0.25">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c r="AI743" s="98"/>
      <c r="AJ743" s="98"/>
      <c r="AK743" s="98"/>
      <c r="AL743" s="98"/>
      <c r="AM743" s="98"/>
      <c r="AN743" s="98"/>
      <c r="AO743" s="98"/>
      <c r="AP743" s="98"/>
      <c r="AQ743" s="98"/>
      <c r="AS743" s="98"/>
      <c r="AT743" s="112"/>
      <c r="AU743" s="116"/>
      <c r="AV743" s="113"/>
    </row>
    <row r="744" spans="1:48" s="70" customFormat="1" x14ac:dyDescent="0.25">
      <c r="A744" s="70" t="s">
        <v>3777</v>
      </c>
      <c r="B744" s="70" t="s">
        <v>1206</v>
      </c>
      <c r="C744" s="70" t="s">
        <v>1922</v>
      </c>
      <c r="D744" s="70">
        <v>3.27</v>
      </c>
      <c r="E744" s="70">
        <v>0.66</v>
      </c>
      <c r="F744" s="70">
        <v>4.93</v>
      </c>
      <c r="G744" s="70">
        <v>20.440000000000001</v>
      </c>
      <c r="H744" s="70">
        <v>0.26</v>
      </c>
      <c r="AB744" s="70" t="s">
        <v>3250</v>
      </c>
      <c r="AC744" s="70" t="s">
        <v>3774</v>
      </c>
      <c r="AD744" s="70" t="s">
        <v>3777</v>
      </c>
      <c r="AI744" s="98"/>
      <c r="AJ744" s="98"/>
      <c r="AK744" s="98"/>
      <c r="AL744" s="98"/>
      <c r="AM744" s="98"/>
      <c r="AN744" s="98"/>
      <c r="AO744" s="98"/>
      <c r="AP744" s="98"/>
      <c r="AQ744" s="98"/>
      <c r="AS744" s="98"/>
      <c r="AT744" s="112"/>
      <c r="AU744" s="116"/>
      <c r="AV744" s="113"/>
    </row>
    <row r="745" spans="1:48" s="70" customFormat="1" x14ac:dyDescent="0.25">
      <c r="A745" s="70" t="s">
        <v>3778</v>
      </c>
      <c r="B745" s="70" t="s">
        <v>1206</v>
      </c>
      <c r="C745" s="70" t="s">
        <v>1922</v>
      </c>
      <c r="D745" s="70">
        <v>4.47</v>
      </c>
      <c r="E745" s="70">
        <v>0.84</v>
      </c>
      <c r="F745" s="70">
        <v>5.3230000000000004</v>
      </c>
      <c r="G745" s="70">
        <v>15.23</v>
      </c>
      <c r="H745" s="70">
        <v>0.27</v>
      </c>
      <c r="AB745" s="70" t="s">
        <v>3250</v>
      </c>
      <c r="AC745" s="70" t="s">
        <v>3774</v>
      </c>
      <c r="AD745" s="70" t="s">
        <v>3778</v>
      </c>
      <c r="AI745" s="98"/>
      <c r="AJ745" s="98"/>
      <c r="AK745" s="98"/>
      <c r="AL745" s="98"/>
      <c r="AM745" s="98"/>
      <c r="AN745" s="98"/>
      <c r="AO745" s="98"/>
      <c r="AP745" s="98"/>
      <c r="AQ745" s="98"/>
      <c r="AS745" s="98"/>
      <c r="AT745" s="112"/>
      <c r="AU745" s="116"/>
      <c r="AV745" s="113"/>
    </row>
    <row r="746" spans="1:48" s="70" customFormat="1" x14ac:dyDescent="0.25">
      <c r="A746" s="70" t="s">
        <v>3779</v>
      </c>
      <c r="B746" s="70" t="s">
        <v>1206</v>
      </c>
      <c r="C746" s="70" t="s">
        <v>1922</v>
      </c>
      <c r="D746" s="70">
        <v>5.67</v>
      </c>
      <c r="E746" s="70">
        <v>1.0104</v>
      </c>
      <c r="F746" s="70">
        <v>5.6020000000000003</v>
      </c>
      <c r="G746" s="70">
        <v>12.22</v>
      </c>
      <c r="H746" s="70">
        <v>0.27</v>
      </c>
      <c r="AB746" s="70" t="s">
        <v>3250</v>
      </c>
      <c r="AC746" s="70" t="s">
        <v>3774</v>
      </c>
      <c r="AD746" s="70" t="s">
        <v>3779</v>
      </c>
      <c r="AI746" s="98"/>
      <c r="AJ746" s="98"/>
      <c r="AK746" s="98"/>
      <c r="AL746" s="98"/>
      <c r="AM746" s="98"/>
      <c r="AN746" s="98"/>
      <c r="AO746" s="98"/>
      <c r="AP746" s="98"/>
      <c r="AQ746" s="98"/>
      <c r="AS746" s="98"/>
      <c r="AT746" s="112"/>
      <c r="AU746" s="116"/>
      <c r="AV746" s="113"/>
    </row>
    <row r="747" spans="1:48" s="70" customFormat="1" x14ac:dyDescent="0.25">
      <c r="A747" s="70" t="s">
        <v>3780</v>
      </c>
      <c r="B747" s="70" t="s">
        <v>1206</v>
      </c>
      <c r="C747" s="70" t="s">
        <v>1922</v>
      </c>
      <c r="D747" s="70">
        <v>6.87</v>
      </c>
      <c r="E747" s="70">
        <v>1.1903999999999999</v>
      </c>
      <c r="F747" s="70">
        <v>5.7729999999999997</v>
      </c>
      <c r="G747" s="70">
        <v>10.26</v>
      </c>
      <c r="H747" s="70">
        <v>0.27</v>
      </c>
      <c r="AB747" s="70" t="s">
        <v>3250</v>
      </c>
      <c r="AC747" s="70" t="s">
        <v>3774</v>
      </c>
      <c r="AD747" s="70" t="s">
        <v>3780</v>
      </c>
      <c r="AI747" s="98"/>
      <c r="AJ747" s="98"/>
      <c r="AK747" s="98"/>
      <c r="AL747" s="98"/>
      <c r="AM747" s="98"/>
      <c r="AN747" s="98"/>
      <c r="AO747" s="98"/>
      <c r="AP747" s="98"/>
      <c r="AQ747" s="98"/>
      <c r="AS747" s="98"/>
      <c r="AT747" s="112"/>
      <c r="AU747" s="116"/>
      <c r="AV747" s="113"/>
    </row>
    <row r="748" spans="1:48" s="70" customFormat="1" x14ac:dyDescent="0.25">
      <c r="A748" s="70" t="s">
        <v>3781</v>
      </c>
      <c r="B748" s="70" t="s">
        <v>1206</v>
      </c>
      <c r="C748" s="70" t="s">
        <v>1922</v>
      </c>
      <c r="D748" s="70">
        <v>8.07</v>
      </c>
      <c r="E748" s="70">
        <v>1.38</v>
      </c>
      <c r="F748" s="70">
        <v>5.8609999999999998</v>
      </c>
      <c r="G748" s="70">
        <v>8.8800000000000008</v>
      </c>
      <c r="H748" s="70">
        <v>0.27</v>
      </c>
      <c r="AB748" s="70" t="s">
        <v>3250</v>
      </c>
      <c r="AC748" s="70" t="s">
        <v>3774</v>
      </c>
      <c r="AD748" s="70" t="s">
        <v>3781</v>
      </c>
      <c r="AI748" s="98"/>
      <c r="AJ748" s="98"/>
      <c r="AK748" s="98"/>
      <c r="AL748" s="98"/>
      <c r="AM748" s="98"/>
      <c r="AN748" s="98"/>
      <c r="AO748" s="98"/>
      <c r="AP748" s="98"/>
      <c r="AQ748" s="98"/>
      <c r="AS748" s="98"/>
      <c r="AT748" s="112"/>
      <c r="AU748" s="116"/>
      <c r="AV748" s="113"/>
    </row>
    <row r="749" spans="1:48" s="70" customFormat="1" x14ac:dyDescent="0.25">
      <c r="A749" s="70" t="s">
        <v>3782</v>
      </c>
      <c r="B749" s="70" t="s">
        <v>1206</v>
      </c>
      <c r="C749" s="70" t="s">
        <v>1922</v>
      </c>
      <c r="D749" s="70">
        <v>2.27</v>
      </c>
      <c r="E749" s="70">
        <v>0.83040000000000003</v>
      </c>
      <c r="F749" s="70">
        <v>2.7210000000000001</v>
      </c>
      <c r="G749" s="70">
        <v>29.09</v>
      </c>
      <c r="H749" s="70">
        <v>0.26</v>
      </c>
      <c r="AB749" s="70" t="s">
        <v>3250</v>
      </c>
      <c r="AC749" s="70" t="s">
        <v>3774</v>
      </c>
      <c r="AD749" s="70" t="s">
        <v>3782</v>
      </c>
      <c r="AI749" s="98"/>
      <c r="AJ749" s="98"/>
      <c r="AK749" s="98"/>
      <c r="AL749" s="98"/>
      <c r="AM749" s="98"/>
      <c r="AN749" s="98"/>
      <c r="AO749" s="98"/>
      <c r="AP749" s="98"/>
      <c r="AQ749" s="98"/>
      <c r="AS749" s="98"/>
      <c r="AT749" s="112"/>
      <c r="AU749" s="116"/>
      <c r="AV749" s="113"/>
    </row>
    <row r="750" spans="1:48" s="70" customFormat="1" x14ac:dyDescent="0.25">
      <c r="A750" s="70" t="s">
        <v>3783</v>
      </c>
      <c r="B750" s="70" t="s">
        <v>1206</v>
      </c>
      <c r="C750" s="70" t="s">
        <v>1922</v>
      </c>
      <c r="D750" s="70">
        <v>1.83</v>
      </c>
      <c r="E750" s="70">
        <v>0.44040000000000001</v>
      </c>
      <c r="F750" s="70">
        <v>4.1500000000000004</v>
      </c>
      <c r="G750" s="70">
        <v>35.69</v>
      </c>
      <c r="H750" s="70">
        <v>0.26</v>
      </c>
      <c r="AB750" s="70" t="s">
        <v>3250</v>
      </c>
      <c r="AC750" s="70" t="s">
        <v>3774</v>
      </c>
      <c r="AD750" s="70" t="s">
        <v>3783</v>
      </c>
      <c r="AI750" s="98"/>
      <c r="AJ750" s="98"/>
      <c r="AK750" s="98"/>
      <c r="AL750" s="98"/>
      <c r="AM750" s="98"/>
      <c r="AN750" s="98"/>
      <c r="AO750" s="98"/>
      <c r="AP750" s="98"/>
      <c r="AQ750" s="98"/>
      <c r="AS750" s="98"/>
      <c r="AT750" s="112"/>
      <c r="AU750" s="116"/>
      <c r="AV750" s="113"/>
    </row>
    <row r="751" spans="1:48" s="70" customFormat="1" x14ac:dyDescent="0.25">
      <c r="A751" s="70" t="s">
        <v>3784</v>
      </c>
      <c r="B751" s="70" t="s">
        <v>1206</v>
      </c>
      <c r="C751" s="70" t="s">
        <v>1922</v>
      </c>
      <c r="D751" s="70">
        <v>2.5499999999999998</v>
      </c>
      <c r="E751" s="70">
        <v>0.54</v>
      </c>
      <c r="F751" s="70">
        <v>4.7060000000000004</v>
      </c>
      <c r="G751" s="70">
        <v>25.92</v>
      </c>
      <c r="H751" s="70">
        <v>0.26</v>
      </c>
      <c r="AB751" s="70" t="s">
        <v>3250</v>
      </c>
      <c r="AC751" s="70" t="s">
        <v>3774</v>
      </c>
      <c r="AD751" s="70" t="s">
        <v>3784</v>
      </c>
      <c r="AI751" s="98"/>
      <c r="AJ751" s="98"/>
      <c r="AK751" s="98"/>
      <c r="AL751" s="98"/>
      <c r="AM751" s="98"/>
      <c r="AN751" s="98"/>
      <c r="AO751" s="98"/>
      <c r="AP751" s="98"/>
      <c r="AQ751" s="98"/>
      <c r="AS751" s="98"/>
      <c r="AT751" s="112"/>
      <c r="AU751" s="116"/>
      <c r="AV751" s="113"/>
    </row>
    <row r="752" spans="1:48" s="70" customFormat="1" x14ac:dyDescent="0.25">
      <c r="A752" s="70" t="s">
        <v>3785</v>
      </c>
      <c r="B752" s="70" t="s">
        <v>1206</v>
      </c>
      <c r="C752" s="70" t="s">
        <v>1922</v>
      </c>
      <c r="D752" s="70">
        <v>3.27</v>
      </c>
      <c r="E752" s="70">
        <v>0.65039999999999998</v>
      </c>
      <c r="F752" s="70">
        <v>5.032</v>
      </c>
      <c r="G752" s="70">
        <v>20.440000000000001</v>
      </c>
      <c r="H752" s="70">
        <v>0.26</v>
      </c>
      <c r="AB752" s="70" t="s">
        <v>3250</v>
      </c>
      <c r="AC752" s="70" t="s">
        <v>3774</v>
      </c>
      <c r="AD752" s="70" t="s">
        <v>3785</v>
      </c>
      <c r="AI752" s="98"/>
      <c r="AJ752" s="98"/>
      <c r="AK752" s="98"/>
      <c r="AL752" s="98"/>
      <c r="AM752" s="98"/>
      <c r="AN752" s="98"/>
      <c r="AO752" s="98"/>
      <c r="AP752" s="98"/>
      <c r="AQ752" s="98"/>
      <c r="AS752" s="98"/>
      <c r="AT752" s="112"/>
      <c r="AU752" s="116"/>
      <c r="AV752" s="113"/>
    </row>
    <row r="753" spans="1:48" s="70" customFormat="1" x14ac:dyDescent="0.25">
      <c r="A753" s="70" t="s">
        <v>3786</v>
      </c>
      <c r="B753" s="70" t="s">
        <v>1206</v>
      </c>
      <c r="C753" s="70" t="s">
        <v>1922</v>
      </c>
      <c r="D753" s="70">
        <v>4.47</v>
      </c>
      <c r="E753" s="70">
        <v>0.83040000000000003</v>
      </c>
      <c r="F753" s="70">
        <v>5.4</v>
      </c>
      <c r="G753" s="70">
        <v>15.23</v>
      </c>
      <c r="H753" s="70">
        <v>0.27</v>
      </c>
      <c r="AB753" s="70" t="s">
        <v>3250</v>
      </c>
      <c r="AC753" s="70" t="s">
        <v>3774</v>
      </c>
      <c r="AD753" s="70" t="s">
        <v>3786</v>
      </c>
      <c r="AI753" s="98"/>
      <c r="AJ753" s="98"/>
      <c r="AK753" s="98"/>
      <c r="AL753" s="98"/>
      <c r="AM753" s="98"/>
      <c r="AN753" s="98"/>
      <c r="AO753" s="98"/>
      <c r="AP753" s="98"/>
      <c r="AQ753" s="98"/>
      <c r="AS753" s="98"/>
      <c r="AT753" s="112"/>
      <c r="AU753" s="116"/>
      <c r="AV753" s="113"/>
    </row>
    <row r="754" spans="1:48" s="70" customFormat="1" x14ac:dyDescent="0.25">
      <c r="A754" s="70" t="s">
        <v>3787</v>
      </c>
      <c r="B754" s="70" t="s">
        <v>1206</v>
      </c>
      <c r="C754" s="70" t="s">
        <v>1922</v>
      </c>
      <c r="D754" s="70">
        <v>5.67</v>
      </c>
      <c r="E754" s="70">
        <v>1.00464</v>
      </c>
      <c r="F754" s="70">
        <v>5.6440000000000001</v>
      </c>
      <c r="G754" s="70">
        <v>12.22</v>
      </c>
      <c r="H754" s="70">
        <v>0.27</v>
      </c>
      <c r="AB754" s="70" t="s">
        <v>3250</v>
      </c>
      <c r="AC754" s="70" t="s">
        <v>3774</v>
      </c>
      <c r="AD754" s="70" t="s">
        <v>3787</v>
      </c>
      <c r="AI754" s="98"/>
      <c r="AJ754" s="98"/>
      <c r="AK754" s="98"/>
      <c r="AL754" s="98"/>
      <c r="AM754" s="98"/>
      <c r="AN754" s="98"/>
      <c r="AO754" s="98"/>
      <c r="AP754" s="98"/>
      <c r="AQ754" s="98"/>
      <c r="AS754" s="98"/>
      <c r="AT754" s="112"/>
      <c r="AU754" s="116"/>
      <c r="AV754" s="113"/>
    </row>
    <row r="755" spans="1:48" s="70" customFormat="1" x14ac:dyDescent="0.25">
      <c r="A755" s="70" t="s">
        <v>3788</v>
      </c>
      <c r="B755" s="70" t="s">
        <v>1206</v>
      </c>
      <c r="C755" s="70" t="s">
        <v>1922</v>
      </c>
      <c r="D755" s="70">
        <v>6.87</v>
      </c>
      <c r="E755" s="70">
        <v>1.1903999999999999</v>
      </c>
      <c r="F755" s="70">
        <v>5.7729999999999997</v>
      </c>
      <c r="G755" s="70">
        <v>10.26</v>
      </c>
      <c r="H755" s="70">
        <v>0.27</v>
      </c>
      <c r="AB755" s="70" t="s">
        <v>3250</v>
      </c>
      <c r="AC755" s="70" t="s">
        <v>3774</v>
      </c>
      <c r="AD755" s="70" t="s">
        <v>3788</v>
      </c>
      <c r="AI755" s="98"/>
      <c r="AJ755" s="98"/>
      <c r="AK755" s="98"/>
      <c r="AL755" s="98"/>
      <c r="AM755" s="98"/>
      <c r="AN755" s="98"/>
      <c r="AO755" s="98"/>
      <c r="AP755" s="98"/>
      <c r="AQ755" s="98"/>
      <c r="AS755" s="98"/>
      <c r="AT755" s="112"/>
      <c r="AU755" s="116"/>
      <c r="AV755" s="113"/>
    </row>
    <row r="756" spans="1:48" s="70" customFormat="1" x14ac:dyDescent="0.25">
      <c r="A756" s="70" t="s">
        <v>3789</v>
      </c>
      <c r="B756" s="70" t="s">
        <v>1206</v>
      </c>
      <c r="C756" s="70" t="s">
        <v>1922</v>
      </c>
      <c r="D756" s="70">
        <v>8.07</v>
      </c>
      <c r="E756" s="70">
        <v>1.3704000000000001</v>
      </c>
      <c r="F756" s="70">
        <v>5.907</v>
      </c>
      <c r="G756" s="70">
        <v>8.8800000000000008</v>
      </c>
      <c r="H756" s="70">
        <v>0.27</v>
      </c>
      <c r="AB756" s="70" t="s">
        <v>3250</v>
      </c>
      <c r="AC756" s="70" t="s">
        <v>3774</v>
      </c>
      <c r="AD756" s="70" t="s">
        <v>3789</v>
      </c>
      <c r="AI756" s="98"/>
      <c r="AJ756" s="98"/>
      <c r="AK756" s="98"/>
      <c r="AL756" s="98"/>
      <c r="AM756" s="98"/>
      <c r="AN756" s="98"/>
      <c r="AO756" s="98"/>
      <c r="AP756" s="98"/>
      <c r="AQ756" s="98"/>
      <c r="AS756" s="98"/>
      <c r="AT756" s="112"/>
      <c r="AU756" s="116"/>
      <c r="AV756" s="113"/>
    </row>
    <row r="757" spans="1:48" s="70" customFormat="1" x14ac:dyDescent="0.25">
      <c r="A757" s="70" t="s">
        <v>3790</v>
      </c>
      <c r="B757" s="70" t="s">
        <v>1206</v>
      </c>
      <c r="C757" s="70" t="s">
        <v>1922</v>
      </c>
      <c r="D757" s="70">
        <v>2.27</v>
      </c>
      <c r="E757" s="70">
        <v>0.69</v>
      </c>
      <c r="F757" s="70">
        <v>3.2989999999999999</v>
      </c>
      <c r="G757" s="70">
        <v>29.09</v>
      </c>
      <c r="H757" s="70">
        <v>0.26</v>
      </c>
      <c r="AB757" s="70" t="s">
        <v>3250</v>
      </c>
      <c r="AC757" s="70" t="s">
        <v>3774</v>
      </c>
      <c r="AD757" s="70" t="s">
        <v>3790</v>
      </c>
      <c r="AI757" s="98"/>
      <c r="AJ757" s="98"/>
      <c r="AK757" s="98"/>
      <c r="AL757" s="98"/>
      <c r="AM757" s="98"/>
      <c r="AN757" s="98"/>
      <c r="AO757" s="98"/>
      <c r="AP757" s="98"/>
      <c r="AQ757" s="98"/>
      <c r="AS757" s="98"/>
      <c r="AT757" s="112"/>
      <c r="AU757" s="116"/>
      <c r="AV757" s="113"/>
    </row>
    <row r="758" spans="1:48" s="70" customFormat="1" x14ac:dyDescent="0.25">
      <c r="A758" s="70" t="s">
        <v>3791</v>
      </c>
      <c r="B758" s="70" t="s">
        <v>1206</v>
      </c>
      <c r="C758" s="70" t="s">
        <v>1922</v>
      </c>
      <c r="D758" s="70">
        <v>1.83</v>
      </c>
      <c r="E758" s="70">
        <v>0.41724</v>
      </c>
      <c r="F758" s="70">
        <v>4.3860000000000001</v>
      </c>
      <c r="G758" s="70">
        <v>35.69</v>
      </c>
      <c r="H758" s="70">
        <v>0.26</v>
      </c>
      <c r="AB758" s="70" t="s">
        <v>3250</v>
      </c>
      <c r="AC758" s="70" t="s">
        <v>3774</v>
      </c>
      <c r="AD758" s="70" t="s">
        <v>3791</v>
      </c>
      <c r="AI758" s="98"/>
      <c r="AJ758" s="98"/>
      <c r="AK758" s="98"/>
      <c r="AL758" s="98"/>
      <c r="AM758" s="98"/>
      <c r="AN758" s="98"/>
      <c r="AO758" s="98"/>
      <c r="AP758" s="98"/>
      <c r="AQ758" s="98"/>
      <c r="AS758" s="98"/>
      <c r="AT758" s="112"/>
      <c r="AU758" s="116"/>
      <c r="AV758" s="113"/>
    </row>
    <row r="759" spans="1:48" s="70" customFormat="1" x14ac:dyDescent="0.25">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c r="AI759" s="98"/>
      <c r="AJ759" s="98"/>
      <c r="AK759" s="98"/>
      <c r="AL759" s="98"/>
      <c r="AM759" s="98"/>
      <c r="AN759" s="98"/>
      <c r="AO759" s="98"/>
      <c r="AP759" s="98"/>
      <c r="AQ759" s="98"/>
      <c r="AS759" s="98"/>
      <c r="AT759" s="112"/>
      <c r="AU759" s="116"/>
      <c r="AV759" s="113"/>
    </row>
    <row r="760" spans="1:48" s="70" customFormat="1" x14ac:dyDescent="0.25">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c r="AI760" s="98"/>
      <c r="AJ760" s="98"/>
      <c r="AK760" s="98"/>
      <c r="AL760" s="98"/>
      <c r="AM760" s="98"/>
      <c r="AN760" s="98"/>
      <c r="AO760" s="98"/>
      <c r="AP760" s="98"/>
      <c r="AQ760" s="98"/>
      <c r="AS760" s="98"/>
      <c r="AT760" s="112"/>
      <c r="AU760" s="116"/>
      <c r="AV760" s="113"/>
    </row>
    <row r="761" spans="1:48" s="70" customFormat="1" x14ac:dyDescent="0.25">
      <c r="A761" s="70" t="s">
        <v>3794</v>
      </c>
      <c r="B761" s="70" t="s">
        <v>1206</v>
      </c>
      <c r="C761" s="70" t="s">
        <v>1922</v>
      </c>
      <c r="D761" s="70">
        <v>4.47</v>
      </c>
      <c r="E761" s="70">
        <v>0.8196</v>
      </c>
      <c r="F761" s="70">
        <v>5.4390000000000001</v>
      </c>
      <c r="G761" s="70">
        <v>15.23</v>
      </c>
      <c r="H761" s="70">
        <v>0.27</v>
      </c>
      <c r="AB761" s="70" t="s">
        <v>3250</v>
      </c>
      <c r="AC761" s="70" t="s">
        <v>3774</v>
      </c>
      <c r="AD761" s="70" t="s">
        <v>3794</v>
      </c>
      <c r="AI761" s="98"/>
      <c r="AJ761" s="98"/>
      <c r="AK761" s="98"/>
      <c r="AL761" s="98"/>
      <c r="AM761" s="98"/>
      <c r="AN761" s="98"/>
      <c r="AO761" s="98"/>
      <c r="AP761" s="98"/>
      <c r="AQ761" s="98"/>
      <c r="AS761" s="98"/>
      <c r="AT761" s="112"/>
      <c r="AU761" s="116"/>
      <c r="AV761" s="113"/>
    </row>
    <row r="762" spans="1:48" s="70" customFormat="1" x14ac:dyDescent="0.25">
      <c r="A762" s="70" t="s">
        <v>3795</v>
      </c>
      <c r="B762" s="70" t="s">
        <v>1206</v>
      </c>
      <c r="C762" s="70" t="s">
        <v>1922</v>
      </c>
      <c r="D762" s="70">
        <v>5.67</v>
      </c>
      <c r="E762" s="70">
        <v>0.99960000000000004</v>
      </c>
      <c r="F762" s="70">
        <v>5.6859999999999999</v>
      </c>
      <c r="G762" s="70">
        <v>12.22</v>
      </c>
      <c r="H762" s="70">
        <v>0.27</v>
      </c>
      <c r="AB762" s="70" t="s">
        <v>3250</v>
      </c>
      <c r="AC762" s="70" t="s">
        <v>3774</v>
      </c>
      <c r="AD762" s="70" t="s">
        <v>3795</v>
      </c>
      <c r="AI762" s="98"/>
      <c r="AJ762" s="98"/>
      <c r="AK762" s="98"/>
      <c r="AL762" s="98"/>
      <c r="AM762" s="98"/>
      <c r="AN762" s="98"/>
      <c r="AO762" s="98"/>
      <c r="AP762" s="98"/>
      <c r="AQ762" s="98"/>
      <c r="AS762" s="98"/>
      <c r="AT762" s="112"/>
      <c r="AU762" s="116"/>
      <c r="AV762" s="113"/>
    </row>
    <row r="763" spans="1:48" s="70" customFormat="1" x14ac:dyDescent="0.25">
      <c r="A763" s="70" t="s">
        <v>3796</v>
      </c>
      <c r="B763" s="70" t="s">
        <v>1206</v>
      </c>
      <c r="C763" s="70" t="s">
        <v>1922</v>
      </c>
      <c r="D763" s="70">
        <v>6.87</v>
      </c>
      <c r="E763" s="70">
        <v>1.1796</v>
      </c>
      <c r="F763" s="70">
        <v>5.8170000000000002</v>
      </c>
      <c r="G763" s="70">
        <v>10.26</v>
      </c>
      <c r="H763" s="70">
        <v>0.27</v>
      </c>
      <c r="AB763" s="70" t="s">
        <v>3250</v>
      </c>
      <c r="AC763" s="70" t="s">
        <v>3774</v>
      </c>
      <c r="AD763" s="70" t="s">
        <v>3796</v>
      </c>
      <c r="AI763" s="98"/>
      <c r="AJ763" s="98"/>
      <c r="AK763" s="98"/>
      <c r="AL763" s="98"/>
      <c r="AM763" s="98"/>
      <c r="AN763" s="98"/>
      <c r="AO763" s="98"/>
      <c r="AP763" s="98"/>
      <c r="AQ763" s="98"/>
      <c r="AS763" s="98"/>
      <c r="AT763" s="112"/>
      <c r="AU763" s="116"/>
      <c r="AV763" s="113"/>
    </row>
    <row r="764" spans="1:48" s="70" customFormat="1" x14ac:dyDescent="0.25">
      <c r="A764" s="70" t="s">
        <v>3797</v>
      </c>
      <c r="B764" s="70" t="s">
        <v>1206</v>
      </c>
      <c r="C764" s="70" t="s">
        <v>1922</v>
      </c>
      <c r="D764" s="70">
        <v>8.07</v>
      </c>
      <c r="E764" s="70">
        <v>1.3704000000000001</v>
      </c>
      <c r="F764" s="70">
        <v>5.907</v>
      </c>
      <c r="G764" s="70">
        <v>8.8800000000000008</v>
      </c>
      <c r="H764" s="70">
        <v>0.27</v>
      </c>
      <c r="AB764" s="70" t="s">
        <v>3250</v>
      </c>
      <c r="AC764" s="70" t="s">
        <v>3774</v>
      </c>
      <c r="AD764" s="70" t="s">
        <v>3797</v>
      </c>
      <c r="AI764" s="98"/>
      <c r="AJ764" s="98"/>
      <c r="AK764" s="98"/>
      <c r="AL764" s="98"/>
      <c r="AM764" s="98"/>
      <c r="AN764" s="98"/>
      <c r="AO764" s="98"/>
      <c r="AP764" s="98"/>
      <c r="AQ764" s="98"/>
      <c r="AS764" s="98"/>
      <c r="AT764" s="112"/>
      <c r="AU764" s="116"/>
      <c r="AV764" s="113"/>
    </row>
    <row r="765" spans="1:48" s="70" customFormat="1" x14ac:dyDescent="0.25">
      <c r="A765" s="70" t="s">
        <v>3798</v>
      </c>
      <c r="B765" s="70" t="s">
        <v>1206</v>
      </c>
      <c r="C765" s="70" t="s">
        <v>1922</v>
      </c>
      <c r="D765" s="70">
        <v>2.27</v>
      </c>
      <c r="E765" s="70">
        <v>1.1796</v>
      </c>
      <c r="F765" s="70">
        <v>1.9279999999999999</v>
      </c>
      <c r="G765" s="70">
        <v>29.09</v>
      </c>
      <c r="H765" s="70">
        <v>0.26</v>
      </c>
      <c r="AB765" s="70" t="s">
        <v>3250</v>
      </c>
      <c r="AC765" s="70" t="s">
        <v>3774</v>
      </c>
      <c r="AD765" s="70" t="s">
        <v>3798</v>
      </c>
      <c r="AI765" s="98"/>
      <c r="AJ765" s="98"/>
      <c r="AK765" s="98"/>
      <c r="AL765" s="98"/>
      <c r="AM765" s="98"/>
      <c r="AN765" s="98"/>
      <c r="AO765" s="98"/>
      <c r="AP765" s="98"/>
      <c r="AQ765" s="98"/>
      <c r="AS765" s="98"/>
      <c r="AT765" s="112"/>
      <c r="AU765" s="116"/>
      <c r="AV765" s="113"/>
    </row>
    <row r="766" spans="1:48" s="70" customFormat="1" x14ac:dyDescent="0.25">
      <c r="A766" s="70" t="s">
        <v>3799</v>
      </c>
      <c r="B766" s="70" t="s">
        <v>1206</v>
      </c>
      <c r="C766" s="70" t="s">
        <v>1922</v>
      </c>
      <c r="D766" s="70">
        <v>1.83</v>
      </c>
      <c r="E766" s="70">
        <v>0.56040000000000001</v>
      </c>
      <c r="F766" s="70">
        <v>3.282</v>
      </c>
      <c r="G766" s="70">
        <v>35.69</v>
      </c>
      <c r="H766" s="70">
        <v>0.26</v>
      </c>
      <c r="AB766" s="70" t="s">
        <v>3250</v>
      </c>
      <c r="AC766" s="70" t="s">
        <v>3774</v>
      </c>
      <c r="AD766" s="70" t="s">
        <v>3799</v>
      </c>
      <c r="AI766" s="98"/>
      <c r="AJ766" s="98"/>
      <c r="AK766" s="98"/>
      <c r="AL766" s="98"/>
      <c r="AM766" s="98"/>
      <c r="AN766" s="98"/>
      <c r="AO766" s="98"/>
      <c r="AP766" s="98"/>
      <c r="AQ766" s="98"/>
      <c r="AS766" s="98"/>
      <c r="AT766" s="112"/>
      <c r="AU766" s="116"/>
      <c r="AV766" s="113"/>
    </row>
    <row r="767" spans="1:48" s="70" customFormat="1" x14ac:dyDescent="0.25">
      <c r="A767" s="70" t="s">
        <v>3800</v>
      </c>
      <c r="B767" s="70" t="s">
        <v>1206</v>
      </c>
      <c r="C767" s="70" t="s">
        <v>1922</v>
      </c>
      <c r="D767" s="70">
        <v>2.5499999999999998</v>
      </c>
      <c r="E767" s="70">
        <v>0.6996</v>
      </c>
      <c r="F767" s="70">
        <v>3.6549999999999998</v>
      </c>
      <c r="G767" s="70">
        <v>25.92</v>
      </c>
      <c r="H767" s="70">
        <v>0.26</v>
      </c>
      <c r="AB767" s="70" t="s">
        <v>3250</v>
      </c>
      <c r="AC767" s="70" t="s">
        <v>3774</v>
      </c>
      <c r="AD767" s="70" t="s">
        <v>3800</v>
      </c>
      <c r="AI767" s="98"/>
      <c r="AJ767" s="98"/>
      <c r="AK767" s="98"/>
      <c r="AL767" s="98"/>
      <c r="AM767" s="98"/>
      <c r="AN767" s="98"/>
      <c r="AO767" s="98"/>
      <c r="AP767" s="98"/>
      <c r="AQ767" s="98"/>
      <c r="AS767" s="98"/>
      <c r="AT767" s="112"/>
      <c r="AU767" s="116"/>
      <c r="AV767" s="113"/>
    </row>
    <row r="768" spans="1:48" s="70" customFormat="1" x14ac:dyDescent="0.25">
      <c r="A768" s="70" t="s">
        <v>3801</v>
      </c>
      <c r="B768" s="70" t="s">
        <v>1206</v>
      </c>
      <c r="C768" s="70" t="s">
        <v>1922</v>
      </c>
      <c r="D768" s="70">
        <v>3.27</v>
      </c>
      <c r="E768" s="70">
        <v>0.84960000000000002</v>
      </c>
      <c r="F768" s="70">
        <v>3.867</v>
      </c>
      <c r="G768" s="70">
        <v>20.440000000000001</v>
      </c>
      <c r="H768" s="70">
        <v>0.26</v>
      </c>
      <c r="AB768" s="70" t="s">
        <v>3250</v>
      </c>
      <c r="AC768" s="70" t="s">
        <v>3774</v>
      </c>
      <c r="AD768" s="70" t="s">
        <v>3801</v>
      </c>
      <c r="AI768" s="98"/>
      <c r="AJ768" s="98"/>
      <c r="AK768" s="98"/>
      <c r="AL768" s="98"/>
      <c r="AM768" s="98"/>
      <c r="AN768" s="98"/>
      <c r="AO768" s="98"/>
      <c r="AP768" s="98"/>
      <c r="AQ768" s="98"/>
      <c r="AS768" s="98"/>
      <c r="AT768" s="112"/>
      <c r="AU768" s="116"/>
      <c r="AV768" s="113"/>
    </row>
    <row r="769" spans="1:48" s="70" customFormat="1" x14ac:dyDescent="0.25">
      <c r="A769" s="70" t="s">
        <v>3802</v>
      </c>
      <c r="B769" s="70" t="s">
        <v>1206</v>
      </c>
      <c r="C769" s="70" t="s">
        <v>1922</v>
      </c>
      <c r="D769" s="70">
        <v>4.47</v>
      </c>
      <c r="E769" s="70">
        <v>1.1004</v>
      </c>
      <c r="F769" s="70">
        <v>4.0759999999999996</v>
      </c>
      <c r="G769" s="70">
        <v>15.23</v>
      </c>
      <c r="H769" s="70">
        <v>0.27</v>
      </c>
      <c r="AB769" s="70" t="s">
        <v>3250</v>
      </c>
      <c r="AC769" s="70" t="s">
        <v>3774</v>
      </c>
      <c r="AD769" s="70" t="s">
        <v>3802</v>
      </c>
      <c r="AI769" s="98"/>
      <c r="AJ769" s="98"/>
      <c r="AK769" s="98"/>
      <c r="AL769" s="98"/>
      <c r="AM769" s="98"/>
      <c r="AN769" s="98"/>
      <c r="AO769" s="98"/>
      <c r="AP769" s="98"/>
      <c r="AQ769" s="98"/>
      <c r="AS769" s="98"/>
      <c r="AT769" s="112"/>
      <c r="AU769" s="116"/>
      <c r="AV769" s="113"/>
    </row>
    <row r="770" spans="1:48" s="70" customFormat="1" x14ac:dyDescent="0.25">
      <c r="A770" s="70" t="s">
        <v>3803</v>
      </c>
      <c r="B770" s="70" t="s">
        <v>1206</v>
      </c>
      <c r="C770" s="70" t="s">
        <v>1922</v>
      </c>
      <c r="D770" s="70">
        <v>5.67</v>
      </c>
      <c r="E770" s="70">
        <v>1.35</v>
      </c>
      <c r="F770" s="70">
        <v>4.2009999999999996</v>
      </c>
      <c r="G770" s="70">
        <v>12.22</v>
      </c>
      <c r="H770" s="70">
        <v>0.27</v>
      </c>
      <c r="AB770" s="70" t="s">
        <v>3250</v>
      </c>
      <c r="AC770" s="70" t="s">
        <v>3774</v>
      </c>
      <c r="AD770" s="70" t="s">
        <v>3803</v>
      </c>
      <c r="AI770" s="98"/>
      <c r="AJ770" s="98"/>
      <c r="AK770" s="98"/>
      <c r="AL770" s="98"/>
      <c r="AM770" s="98"/>
      <c r="AN770" s="98"/>
      <c r="AO770" s="98"/>
      <c r="AP770" s="98"/>
      <c r="AQ770" s="98"/>
      <c r="AS770" s="98"/>
      <c r="AT770" s="112"/>
      <c r="AU770" s="116"/>
      <c r="AV770" s="113"/>
    </row>
    <row r="771" spans="1:48" s="70" customFormat="1" x14ac:dyDescent="0.25">
      <c r="A771" s="70" t="s">
        <v>3804</v>
      </c>
      <c r="B771" s="70" t="s">
        <v>1206</v>
      </c>
      <c r="C771" s="70" t="s">
        <v>1922</v>
      </c>
      <c r="D771" s="70">
        <v>6.87</v>
      </c>
      <c r="E771" s="70">
        <v>1.6104000000000001</v>
      </c>
      <c r="F771" s="70">
        <v>4.2779999999999996</v>
      </c>
      <c r="G771" s="70">
        <v>10.26</v>
      </c>
      <c r="H771" s="70">
        <v>0.27</v>
      </c>
      <c r="AB771" s="70" t="s">
        <v>3250</v>
      </c>
      <c r="AC771" s="70" t="s">
        <v>3774</v>
      </c>
      <c r="AD771" s="70" t="s">
        <v>3804</v>
      </c>
      <c r="AI771" s="98"/>
      <c r="AJ771" s="98"/>
      <c r="AK771" s="98"/>
      <c r="AL771" s="98"/>
      <c r="AM771" s="98"/>
      <c r="AN771" s="98"/>
      <c r="AO771" s="98"/>
      <c r="AP771" s="98"/>
      <c r="AQ771" s="98"/>
      <c r="AS771" s="98"/>
      <c r="AT771" s="112"/>
      <c r="AU771" s="116"/>
      <c r="AV771" s="113"/>
    </row>
    <row r="772" spans="1:48" s="70" customFormat="1" x14ac:dyDescent="0.25">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c r="AI772" s="98"/>
      <c r="AJ772" s="98"/>
      <c r="AK772" s="98"/>
      <c r="AL772" s="98"/>
      <c r="AM772" s="98"/>
      <c r="AN772" s="98"/>
      <c r="AO772" s="98"/>
      <c r="AP772" s="98"/>
      <c r="AQ772" s="98"/>
      <c r="AS772" s="98"/>
      <c r="AT772" s="112"/>
      <c r="AU772" s="116"/>
      <c r="AV772" s="113"/>
    </row>
    <row r="773" spans="1:48" s="70" customFormat="1" x14ac:dyDescent="0.25">
      <c r="A773" s="70" t="s">
        <v>3806</v>
      </c>
      <c r="B773" s="70" t="s">
        <v>1206</v>
      </c>
      <c r="C773" s="70" t="s">
        <v>1922</v>
      </c>
      <c r="D773" s="70">
        <v>2.27</v>
      </c>
      <c r="E773" s="70">
        <v>0.89999999999999902</v>
      </c>
      <c r="F773" s="70">
        <v>2.5169999999999999</v>
      </c>
      <c r="G773" s="70">
        <v>29.09</v>
      </c>
      <c r="H773" s="70">
        <v>0.26</v>
      </c>
      <c r="AB773" s="70" t="s">
        <v>3250</v>
      </c>
      <c r="AC773" s="70" t="s">
        <v>3774</v>
      </c>
      <c r="AD773" s="70" t="s">
        <v>3806</v>
      </c>
      <c r="AI773" s="98"/>
      <c r="AJ773" s="98"/>
      <c r="AK773" s="98"/>
      <c r="AL773" s="98"/>
      <c r="AM773" s="98"/>
      <c r="AN773" s="98"/>
      <c r="AO773" s="98"/>
      <c r="AP773" s="98"/>
      <c r="AQ773" s="98"/>
      <c r="AS773" s="98"/>
      <c r="AT773" s="112"/>
      <c r="AU773" s="116"/>
      <c r="AV773" s="113"/>
    </row>
    <row r="774" spans="1:48" s="70" customFormat="1" x14ac:dyDescent="0.25">
      <c r="A774" s="70" t="s">
        <v>3807</v>
      </c>
      <c r="B774" s="70" t="s">
        <v>1206</v>
      </c>
      <c r="C774" s="70" t="s">
        <v>1922</v>
      </c>
      <c r="D774" s="70">
        <v>1.83</v>
      </c>
      <c r="E774" s="70">
        <v>0.53039999999999998</v>
      </c>
      <c r="F774" s="70">
        <v>3.4420000000000002</v>
      </c>
      <c r="G774" s="70">
        <v>35.69</v>
      </c>
      <c r="H774" s="70">
        <v>0.26</v>
      </c>
      <c r="AB774" s="70" t="s">
        <v>3250</v>
      </c>
      <c r="AC774" s="70" t="s">
        <v>3774</v>
      </c>
      <c r="AD774" s="70" t="s">
        <v>3807</v>
      </c>
      <c r="AI774" s="98"/>
      <c r="AJ774" s="98"/>
      <c r="AK774" s="98"/>
      <c r="AL774" s="98"/>
      <c r="AM774" s="98"/>
      <c r="AN774" s="98"/>
      <c r="AO774" s="98"/>
      <c r="AP774" s="98"/>
      <c r="AQ774" s="98"/>
      <c r="AS774" s="98"/>
      <c r="AT774" s="112"/>
      <c r="AU774" s="116"/>
      <c r="AV774" s="113"/>
    </row>
    <row r="775" spans="1:48" s="70" customFormat="1" x14ac:dyDescent="0.25">
      <c r="A775" s="70" t="s">
        <v>3808</v>
      </c>
      <c r="B775" s="70" t="s">
        <v>1206</v>
      </c>
      <c r="C775" s="70" t="s">
        <v>1922</v>
      </c>
      <c r="D775" s="70">
        <v>2.5499999999999998</v>
      </c>
      <c r="E775" s="70">
        <v>0.66959999999999997</v>
      </c>
      <c r="F775" s="70">
        <v>3.823</v>
      </c>
      <c r="G775" s="70">
        <v>25.92</v>
      </c>
      <c r="H775" s="70">
        <v>0.26</v>
      </c>
      <c r="AB775" s="70" t="s">
        <v>3250</v>
      </c>
      <c r="AC775" s="70" t="s">
        <v>3774</v>
      </c>
      <c r="AD775" s="70" t="s">
        <v>3808</v>
      </c>
      <c r="AI775" s="98"/>
      <c r="AJ775" s="98"/>
      <c r="AK775" s="98"/>
      <c r="AL775" s="98"/>
      <c r="AM775" s="98"/>
      <c r="AN775" s="98"/>
      <c r="AO775" s="98"/>
      <c r="AP775" s="98"/>
      <c r="AQ775" s="98"/>
      <c r="AS775" s="98"/>
      <c r="AT775" s="112"/>
      <c r="AU775" s="116"/>
      <c r="AV775" s="113"/>
    </row>
    <row r="776" spans="1:48" s="70" customFormat="1" x14ac:dyDescent="0.25">
      <c r="A776" s="70" t="s">
        <v>3809</v>
      </c>
      <c r="B776" s="70" t="s">
        <v>1206</v>
      </c>
      <c r="C776" s="70" t="s">
        <v>1922</v>
      </c>
      <c r="D776" s="70">
        <v>3.27</v>
      </c>
      <c r="E776" s="70">
        <v>0.8196</v>
      </c>
      <c r="F776" s="70">
        <v>3.9809999999999999</v>
      </c>
      <c r="G776" s="70">
        <v>20.440000000000001</v>
      </c>
      <c r="H776" s="70">
        <v>0.26</v>
      </c>
      <c r="AB776" s="70" t="s">
        <v>3250</v>
      </c>
      <c r="AC776" s="70" t="s">
        <v>3774</v>
      </c>
      <c r="AD776" s="70" t="s">
        <v>3809</v>
      </c>
      <c r="AI776" s="98"/>
      <c r="AJ776" s="98"/>
      <c r="AK776" s="98"/>
      <c r="AL776" s="98"/>
      <c r="AM776" s="98"/>
      <c r="AN776" s="98"/>
      <c r="AO776" s="98"/>
      <c r="AP776" s="98"/>
      <c r="AQ776" s="98"/>
      <c r="AS776" s="98"/>
      <c r="AT776" s="112"/>
      <c r="AU776" s="116"/>
      <c r="AV776" s="113"/>
    </row>
    <row r="777" spans="1:48" s="70" customFormat="1" x14ac:dyDescent="0.25">
      <c r="A777" s="70" t="s">
        <v>3810</v>
      </c>
      <c r="B777" s="70" t="s">
        <v>1206</v>
      </c>
      <c r="C777" s="70" t="s">
        <v>1922</v>
      </c>
      <c r="D777" s="70">
        <v>4.47</v>
      </c>
      <c r="E777" s="70">
        <v>1.08</v>
      </c>
      <c r="F777" s="70">
        <v>4.1500000000000004</v>
      </c>
      <c r="G777" s="70">
        <v>15.23</v>
      </c>
      <c r="H777" s="70">
        <v>0.27</v>
      </c>
      <c r="AB777" s="70" t="s">
        <v>3250</v>
      </c>
      <c r="AC777" s="70" t="s">
        <v>3774</v>
      </c>
      <c r="AD777" s="70" t="s">
        <v>3810</v>
      </c>
      <c r="AI777" s="98"/>
      <c r="AJ777" s="98"/>
      <c r="AK777" s="98"/>
      <c r="AL777" s="98"/>
      <c r="AM777" s="98"/>
      <c r="AN777" s="98"/>
      <c r="AO777" s="98"/>
      <c r="AP777" s="98"/>
      <c r="AQ777" s="98"/>
      <c r="AS777" s="98"/>
      <c r="AT777" s="112"/>
      <c r="AU777" s="116"/>
      <c r="AV777" s="113"/>
    </row>
    <row r="778" spans="1:48" s="70" customFormat="1" x14ac:dyDescent="0.25">
      <c r="A778" s="70" t="s">
        <v>3811</v>
      </c>
      <c r="B778" s="70" t="s">
        <v>1206</v>
      </c>
      <c r="C778" s="70" t="s">
        <v>1922</v>
      </c>
      <c r="D778" s="70">
        <v>5.67</v>
      </c>
      <c r="E778" s="70">
        <v>1.3295999999999999</v>
      </c>
      <c r="F778" s="70">
        <v>4.2519999999999998</v>
      </c>
      <c r="G778" s="70">
        <v>12.22</v>
      </c>
      <c r="H778" s="70">
        <v>0.27</v>
      </c>
      <c r="AB778" s="70" t="s">
        <v>3250</v>
      </c>
      <c r="AC778" s="70" t="s">
        <v>3774</v>
      </c>
      <c r="AD778" s="70" t="s">
        <v>3811</v>
      </c>
      <c r="AI778" s="98"/>
      <c r="AJ778" s="98"/>
      <c r="AK778" s="98"/>
      <c r="AL778" s="98"/>
      <c r="AM778" s="98"/>
      <c r="AN778" s="98"/>
      <c r="AO778" s="98"/>
      <c r="AP778" s="98"/>
      <c r="AQ778" s="98"/>
      <c r="AS778" s="98"/>
      <c r="AT778" s="112"/>
      <c r="AU778" s="116"/>
      <c r="AV778" s="113"/>
    </row>
    <row r="779" spans="1:48" s="70" customFormat="1" x14ac:dyDescent="0.25">
      <c r="A779" s="70" t="s">
        <v>3812</v>
      </c>
      <c r="B779" s="70" t="s">
        <v>1206</v>
      </c>
      <c r="C779" s="70" t="s">
        <v>1922</v>
      </c>
      <c r="D779" s="70">
        <v>6.87</v>
      </c>
      <c r="E779" s="70">
        <v>1.5995999999999999</v>
      </c>
      <c r="F779" s="70">
        <v>4.3049999999999997</v>
      </c>
      <c r="G779" s="70">
        <v>10.26</v>
      </c>
      <c r="H779" s="70">
        <v>0.27</v>
      </c>
      <c r="AB779" s="70" t="s">
        <v>3250</v>
      </c>
      <c r="AC779" s="70" t="s">
        <v>3774</v>
      </c>
      <c r="AD779" s="70" t="s">
        <v>3812</v>
      </c>
      <c r="AI779" s="98"/>
      <c r="AJ779" s="98"/>
      <c r="AK779" s="98"/>
      <c r="AL779" s="98"/>
      <c r="AM779" s="98"/>
      <c r="AN779" s="98"/>
      <c r="AO779" s="98"/>
      <c r="AP779" s="98"/>
      <c r="AQ779" s="98"/>
      <c r="AS779" s="98"/>
      <c r="AT779" s="112"/>
      <c r="AU779" s="116"/>
      <c r="AV779" s="113"/>
    </row>
    <row r="780" spans="1:48" s="70" customFormat="1" x14ac:dyDescent="0.25">
      <c r="A780" s="70" t="s">
        <v>3813</v>
      </c>
      <c r="B780" s="70" t="s">
        <v>1206</v>
      </c>
      <c r="C780" s="70" t="s">
        <v>1922</v>
      </c>
      <c r="D780" s="70">
        <v>8.07</v>
      </c>
      <c r="E780" s="70">
        <v>1.8504</v>
      </c>
      <c r="F780" s="70">
        <v>4.3579999999999997</v>
      </c>
      <c r="G780" s="70">
        <v>8.8800000000000008</v>
      </c>
      <c r="H780" s="70">
        <v>0.27</v>
      </c>
      <c r="AB780" s="70" t="s">
        <v>3250</v>
      </c>
      <c r="AC780" s="70" t="s">
        <v>3774</v>
      </c>
      <c r="AD780" s="70" t="s">
        <v>3813</v>
      </c>
      <c r="AI780" s="98"/>
      <c r="AJ780" s="98"/>
      <c r="AK780" s="98"/>
      <c r="AL780" s="98"/>
      <c r="AM780" s="98"/>
      <c r="AN780" s="98"/>
      <c r="AO780" s="98"/>
      <c r="AP780" s="98"/>
      <c r="AQ780" s="98"/>
      <c r="AS780" s="98"/>
      <c r="AT780" s="112"/>
      <c r="AU780" s="116"/>
      <c r="AV780" s="113"/>
    </row>
    <row r="781" spans="1:48" s="70" customFormat="1" x14ac:dyDescent="0.25">
      <c r="A781" s="70" t="s">
        <v>3814</v>
      </c>
      <c r="B781" s="70" t="s">
        <v>1206</v>
      </c>
      <c r="C781" s="70" t="s">
        <v>1922</v>
      </c>
      <c r="D781" s="70">
        <v>2.27</v>
      </c>
      <c r="E781" s="70">
        <v>0.78</v>
      </c>
      <c r="F781" s="70">
        <v>2.895</v>
      </c>
      <c r="G781" s="70">
        <v>29.09</v>
      </c>
      <c r="H781" s="70">
        <v>0.26</v>
      </c>
      <c r="AB781" s="70" t="s">
        <v>3250</v>
      </c>
      <c r="AC781" s="70" t="s">
        <v>3774</v>
      </c>
      <c r="AD781" s="70" t="s">
        <v>3814</v>
      </c>
      <c r="AI781" s="98"/>
      <c r="AJ781" s="98"/>
      <c r="AK781" s="98"/>
      <c r="AL781" s="98"/>
      <c r="AM781" s="98"/>
      <c r="AN781" s="98"/>
      <c r="AO781" s="98"/>
      <c r="AP781" s="98"/>
      <c r="AQ781" s="98"/>
      <c r="AS781" s="98"/>
      <c r="AT781" s="112"/>
      <c r="AU781" s="116"/>
      <c r="AV781" s="113"/>
    </row>
    <row r="782" spans="1:48" s="70" customFormat="1" x14ac:dyDescent="0.25">
      <c r="A782" s="70" t="s">
        <v>3815</v>
      </c>
      <c r="B782" s="70" t="s">
        <v>1206</v>
      </c>
      <c r="C782" s="70" t="s">
        <v>1922</v>
      </c>
      <c r="D782" s="70">
        <v>1.83</v>
      </c>
      <c r="E782" s="70">
        <v>0.51</v>
      </c>
      <c r="F782" s="70">
        <v>3.5750000000000002</v>
      </c>
      <c r="G782" s="70">
        <v>35.69</v>
      </c>
      <c r="H782" s="70">
        <v>0.26</v>
      </c>
      <c r="AB782" s="70" t="s">
        <v>3250</v>
      </c>
      <c r="AC782" s="70" t="s">
        <v>3774</v>
      </c>
      <c r="AD782" s="70" t="s">
        <v>3815</v>
      </c>
      <c r="AI782" s="98"/>
      <c r="AJ782" s="98"/>
      <c r="AK782" s="98"/>
      <c r="AL782" s="98"/>
      <c r="AM782" s="98"/>
      <c r="AN782" s="98"/>
      <c r="AO782" s="98"/>
      <c r="AP782" s="98"/>
      <c r="AQ782" s="98"/>
      <c r="AS782" s="98"/>
      <c r="AT782" s="112"/>
      <c r="AU782" s="116"/>
      <c r="AV782" s="113"/>
    </row>
    <row r="783" spans="1:48" s="70" customFormat="1" x14ac:dyDescent="0.25">
      <c r="A783" s="70" t="s">
        <v>3816</v>
      </c>
      <c r="B783" s="70" t="s">
        <v>1206</v>
      </c>
      <c r="C783" s="70" t="s">
        <v>1922</v>
      </c>
      <c r="D783" s="70">
        <v>2.5499999999999998</v>
      </c>
      <c r="E783" s="70">
        <v>0.66959999999999997</v>
      </c>
      <c r="F783" s="70">
        <v>3.823</v>
      </c>
      <c r="G783" s="70">
        <v>25.92</v>
      </c>
      <c r="H783" s="70">
        <v>0.26</v>
      </c>
      <c r="AB783" s="70" t="s">
        <v>3250</v>
      </c>
      <c r="AC783" s="70" t="s">
        <v>3774</v>
      </c>
      <c r="AD783" s="70" t="s">
        <v>3816</v>
      </c>
      <c r="AI783" s="98"/>
      <c r="AJ783" s="98"/>
      <c r="AK783" s="98"/>
      <c r="AL783" s="98"/>
      <c r="AM783" s="98"/>
      <c r="AN783" s="98"/>
      <c r="AO783" s="98"/>
      <c r="AP783" s="98"/>
      <c r="AQ783" s="98"/>
      <c r="AS783" s="98"/>
      <c r="AT783" s="112"/>
      <c r="AU783" s="116"/>
      <c r="AV783" s="113"/>
    </row>
    <row r="784" spans="1:48" s="70" customFormat="1" x14ac:dyDescent="0.25">
      <c r="A784" s="70" t="s">
        <v>3817</v>
      </c>
      <c r="B784" s="70" t="s">
        <v>1206</v>
      </c>
      <c r="C784" s="70" t="s">
        <v>1922</v>
      </c>
      <c r="D784" s="70">
        <v>3.27</v>
      </c>
      <c r="E784" s="70">
        <v>0.8196</v>
      </c>
      <c r="F784" s="70">
        <v>3.9809999999999999</v>
      </c>
      <c r="G784" s="70">
        <v>20.440000000000001</v>
      </c>
      <c r="H784" s="70">
        <v>0.26</v>
      </c>
      <c r="AB784" s="70" t="s">
        <v>3250</v>
      </c>
      <c r="AC784" s="70" t="s">
        <v>3774</v>
      </c>
      <c r="AD784" s="70" t="s">
        <v>3817</v>
      </c>
      <c r="AI784" s="98"/>
      <c r="AJ784" s="98"/>
      <c r="AK784" s="98"/>
      <c r="AL784" s="98"/>
      <c r="AM784" s="98"/>
      <c r="AN784" s="98"/>
      <c r="AO784" s="98"/>
      <c r="AP784" s="98"/>
      <c r="AQ784" s="98"/>
      <c r="AS784" s="98"/>
      <c r="AT784" s="112"/>
      <c r="AU784" s="116"/>
      <c r="AV784" s="113"/>
    </row>
    <row r="785" spans="1:48" s="70" customFormat="1" x14ac:dyDescent="0.25">
      <c r="A785" s="70" t="s">
        <v>3818</v>
      </c>
      <c r="B785" s="70" t="s">
        <v>1206</v>
      </c>
      <c r="C785" s="70" t="s">
        <v>1922</v>
      </c>
      <c r="D785" s="70">
        <v>4.47</v>
      </c>
      <c r="E785" s="70">
        <v>1.08</v>
      </c>
      <c r="F785" s="70">
        <v>4.1500000000000004</v>
      </c>
      <c r="G785" s="70">
        <v>15.23</v>
      </c>
      <c r="H785" s="70">
        <v>0.27</v>
      </c>
      <c r="AB785" s="70" t="s">
        <v>3250</v>
      </c>
      <c r="AC785" s="70" t="s">
        <v>3774</v>
      </c>
      <c r="AD785" s="70" t="s">
        <v>3818</v>
      </c>
      <c r="AI785" s="98"/>
      <c r="AJ785" s="98"/>
      <c r="AK785" s="98"/>
      <c r="AL785" s="98"/>
      <c r="AM785" s="98"/>
      <c r="AN785" s="98"/>
      <c r="AO785" s="98"/>
      <c r="AP785" s="98"/>
      <c r="AQ785" s="98"/>
      <c r="AS785" s="98"/>
      <c r="AT785" s="112"/>
      <c r="AU785" s="116"/>
      <c r="AV785" s="113"/>
    </row>
    <row r="786" spans="1:48" s="70" customFormat="1" x14ac:dyDescent="0.25">
      <c r="A786" s="70" t="s">
        <v>3819</v>
      </c>
      <c r="B786" s="70" t="s">
        <v>1206</v>
      </c>
      <c r="C786" s="70" t="s">
        <v>1922</v>
      </c>
      <c r="D786" s="70">
        <v>5.67</v>
      </c>
      <c r="E786" s="70">
        <v>1.3295999999999999</v>
      </c>
      <c r="F786" s="70">
        <v>4.2519999999999998</v>
      </c>
      <c r="G786" s="70">
        <v>12.22</v>
      </c>
      <c r="H786" s="70">
        <v>0.27</v>
      </c>
      <c r="AB786" s="70" t="s">
        <v>3250</v>
      </c>
      <c r="AC786" s="70" t="s">
        <v>3774</v>
      </c>
      <c r="AD786" s="70" t="s">
        <v>3819</v>
      </c>
      <c r="AI786" s="98"/>
      <c r="AJ786" s="98"/>
      <c r="AK786" s="98"/>
      <c r="AL786" s="98"/>
      <c r="AM786" s="98"/>
      <c r="AN786" s="98"/>
      <c r="AO786" s="98"/>
      <c r="AP786" s="98"/>
      <c r="AQ786" s="98"/>
      <c r="AS786" s="98"/>
      <c r="AT786" s="112"/>
      <c r="AU786" s="116"/>
      <c r="AV786" s="113"/>
    </row>
    <row r="787" spans="1:48" s="70" customFormat="1" x14ac:dyDescent="0.25">
      <c r="A787" s="70" t="s">
        <v>3820</v>
      </c>
      <c r="B787" s="70" t="s">
        <v>1206</v>
      </c>
      <c r="C787" s="70" t="s">
        <v>1922</v>
      </c>
      <c r="D787" s="70">
        <v>6.87</v>
      </c>
      <c r="E787" s="70">
        <v>1.5995999999999999</v>
      </c>
      <c r="F787" s="70">
        <v>4.3049999999999997</v>
      </c>
      <c r="G787" s="70">
        <v>10.26</v>
      </c>
      <c r="H787" s="70">
        <v>0.27</v>
      </c>
      <c r="AB787" s="70" t="s">
        <v>3250</v>
      </c>
      <c r="AC787" s="70" t="s">
        <v>3774</v>
      </c>
      <c r="AD787" s="70" t="s">
        <v>3820</v>
      </c>
      <c r="AI787" s="98"/>
      <c r="AJ787" s="98"/>
      <c r="AK787" s="98"/>
      <c r="AL787" s="98"/>
      <c r="AM787" s="98"/>
      <c r="AN787" s="98"/>
      <c r="AO787" s="98"/>
      <c r="AP787" s="98"/>
      <c r="AQ787" s="98"/>
      <c r="AS787" s="98"/>
      <c r="AT787" s="112"/>
      <c r="AU787" s="116"/>
      <c r="AV787" s="113"/>
    </row>
    <row r="788" spans="1:48" s="70" customFormat="1" x14ac:dyDescent="0.25">
      <c r="A788" s="70" t="s">
        <v>3821</v>
      </c>
      <c r="B788" s="70" t="s">
        <v>1206</v>
      </c>
      <c r="C788" s="70" t="s">
        <v>1922</v>
      </c>
      <c r="D788" s="70">
        <v>8.07</v>
      </c>
      <c r="E788" s="70">
        <v>1.8504</v>
      </c>
      <c r="F788" s="70">
        <v>4.3579999999999997</v>
      </c>
      <c r="G788" s="70">
        <v>8.8800000000000008</v>
      </c>
      <c r="H788" s="70">
        <v>0.27</v>
      </c>
      <c r="AB788" s="70" t="s">
        <v>3250</v>
      </c>
      <c r="AC788" s="70" t="s">
        <v>3774</v>
      </c>
      <c r="AD788" s="70" t="s">
        <v>3821</v>
      </c>
      <c r="AI788" s="98"/>
      <c r="AJ788" s="98"/>
      <c r="AK788" s="98"/>
      <c r="AL788" s="98"/>
      <c r="AM788" s="98"/>
      <c r="AN788" s="98"/>
      <c r="AO788" s="98"/>
      <c r="AP788" s="98"/>
      <c r="AQ788" s="98"/>
      <c r="AS788" s="98"/>
      <c r="AT788" s="112"/>
      <c r="AU788" s="116"/>
      <c r="AV788" s="113"/>
    </row>
    <row r="789" spans="1:48" s="70" customFormat="1" x14ac:dyDescent="0.25">
      <c r="A789" s="70" t="s">
        <v>3822</v>
      </c>
      <c r="B789" s="70" t="s">
        <v>1206</v>
      </c>
      <c r="C789" s="70" t="s">
        <v>1922</v>
      </c>
      <c r="D789" s="70">
        <v>2.27</v>
      </c>
      <c r="E789" s="70">
        <v>1.1796</v>
      </c>
      <c r="F789" s="70">
        <v>1.9279999999999999</v>
      </c>
      <c r="G789" s="70">
        <v>29.09</v>
      </c>
      <c r="H789" s="70">
        <v>0.26</v>
      </c>
      <c r="AB789" s="70" t="s">
        <v>3250</v>
      </c>
      <c r="AC789" s="70" t="s">
        <v>3774</v>
      </c>
      <c r="AD789" s="70" t="s">
        <v>3822</v>
      </c>
      <c r="AI789" s="98"/>
      <c r="AJ789" s="98"/>
      <c r="AK789" s="98"/>
      <c r="AL789" s="98"/>
      <c r="AM789" s="98"/>
      <c r="AN789" s="98"/>
      <c r="AO789" s="98"/>
      <c r="AP789" s="98"/>
      <c r="AQ789" s="98"/>
      <c r="AS789" s="98"/>
      <c r="AT789" s="112"/>
      <c r="AU789" s="116"/>
      <c r="AV789" s="113"/>
    </row>
    <row r="790" spans="1:48" s="70" customFormat="1" x14ac:dyDescent="0.25">
      <c r="A790" s="70" t="s">
        <v>3823</v>
      </c>
      <c r="B790" s="70" t="s">
        <v>1206</v>
      </c>
      <c r="C790" s="70" t="s">
        <v>1922</v>
      </c>
      <c r="D790" s="70">
        <v>1.83</v>
      </c>
      <c r="E790" s="70">
        <v>0.30959999999999999</v>
      </c>
      <c r="F790" s="70">
        <v>5.907</v>
      </c>
      <c r="G790" s="70">
        <v>35.69</v>
      </c>
      <c r="H790" s="70">
        <v>0.26</v>
      </c>
      <c r="AB790" s="70" t="s">
        <v>3250</v>
      </c>
      <c r="AC790" s="70" t="s">
        <v>3774</v>
      </c>
      <c r="AD790" s="70" t="s">
        <v>3823</v>
      </c>
      <c r="AI790" s="98"/>
      <c r="AJ790" s="98"/>
      <c r="AK790" s="98"/>
      <c r="AL790" s="98"/>
      <c r="AM790" s="98"/>
      <c r="AN790" s="98"/>
      <c r="AO790" s="98"/>
      <c r="AP790" s="98"/>
      <c r="AQ790" s="98"/>
      <c r="AS790" s="98"/>
      <c r="AT790" s="112"/>
      <c r="AU790" s="116"/>
      <c r="AV790" s="113"/>
    </row>
    <row r="791" spans="1:48" s="70" customFormat="1" x14ac:dyDescent="0.25">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c r="AI791" s="98"/>
      <c r="AJ791" s="98"/>
      <c r="AK791" s="98"/>
      <c r="AL791" s="98"/>
      <c r="AM791" s="98"/>
      <c r="AN791" s="98"/>
      <c r="AO791" s="98"/>
      <c r="AP791" s="98"/>
      <c r="AQ791" s="98"/>
      <c r="AS791" s="98"/>
      <c r="AT791" s="112"/>
      <c r="AU791" s="116"/>
      <c r="AV791" s="113"/>
    </row>
    <row r="792" spans="1:48" s="70" customFormat="1" x14ac:dyDescent="0.25">
      <c r="A792" s="70" t="s">
        <v>3825</v>
      </c>
      <c r="B792" s="70" t="s">
        <v>1206</v>
      </c>
      <c r="C792" s="70" t="s">
        <v>1922</v>
      </c>
      <c r="D792" s="70">
        <v>3.27</v>
      </c>
      <c r="E792" s="70">
        <v>0.27311999999999997</v>
      </c>
      <c r="F792" s="70">
        <v>11.971</v>
      </c>
      <c r="G792" s="70">
        <v>20.440000000000001</v>
      </c>
      <c r="H792" s="70">
        <v>0.26</v>
      </c>
      <c r="AB792" s="70" t="s">
        <v>3250</v>
      </c>
      <c r="AC792" s="70" t="s">
        <v>3774</v>
      </c>
      <c r="AD792" s="70" t="s">
        <v>3825</v>
      </c>
      <c r="AI792" s="98"/>
      <c r="AJ792" s="98"/>
      <c r="AK792" s="98"/>
      <c r="AL792" s="98"/>
      <c r="AM792" s="98"/>
      <c r="AN792" s="98"/>
      <c r="AO792" s="98"/>
      <c r="AP792" s="98"/>
      <c r="AQ792" s="98"/>
      <c r="AS792" s="98"/>
      <c r="AT792" s="112"/>
      <c r="AU792" s="116"/>
      <c r="AV792" s="113"/>
    </row>
    <row r="793" spans="1:48" s="70" customFormat="1" x14ac:dyDescent="0.25">
      <c r="A793" s="70" t="s">
        <v>3826</v>
      </c>
      <c r="B793" s="70" t="s">
        <v>1206</v>
      </c>
      <c r="C793" s="70" t="s">
        <v>1922</v>
      </c>
      <c r="D793" s="70">
        <v>4.47</v>
      </c>
      <c r="E793" s="70">
        <v>0.26279999999999998</v>
      </c>
      <c r="F793" s="70">
        <v>17.007000000000001</v>
      </c>
      <c r="G793" s="70">
        <v>15.23</v>
      </c>
      <c r="H793" s="70">
        <v>0.27</v>
      </c>
      <c r="AB793" s="70" t="s">
        <v>3250</v>
      </c>
      <c r="AC793" s="70" t="s">
        <v>3774</v>
      </c>
      <c r="AD793" s="70" t="s">
        <v>3826</v>
      </c>
      <c r="AI793" s="98"/>
      <c r="AJ793" s="98"/>
      <c r="AK793" s="98"/>
      <c r="AL793" s="98"/>
      <c r="AM793" s="98"/>
      <c r="AN793" s="98"/>
      <c r="AO793" s="98"/>
      <c r="AP793" s="98"/>
      <c r="AQ793" s="98"/>
      <c r="AS793" s="98"/>
      <c r="AT793" s="112"/>
      <c r="AU793" s="116"/>
      <c r="AV793" s="113"/>
    </row>
    <row r="794" spans="1:48" s="70" customFormat="1" x14ac:dyDescent="0.25">
      <c r="A794" s="70" t="s">
        <v>3827</v>
      </c>
      <c r="B794" s="70" t="s">
        <v>1206</v>
      </c>
      <c r="C794" s="70" t="s">
        <v>1922</v>
      </c>
      <c r="D794" s="70">
        <v>5.67</v>
      </c>
      <c r="E794" s="70">
        <v>0.25919999999999999</v>
      </c>
      <c r="F794" s="70">
        <v>21.876999999999999</v>
      </c>
      <c r="G794" s="70">
        <v>12.22</v>
      </c>
      <c r="H794" s="70">
        <v>0.27</v>
      </c>
      <c r="AB794" s="70" t="s">
        <v>3250</v>
      </c>
      <c r="AC794" s="70" t="s">
        <v>3774</v>
      </c>
      <c r="AD794" s="70" t="s">
        <v>3827</v>
      </c>
      <c r="AI794" s="98"/>
      <c r="AJ794" s="98"/>
      <c r="AK794" s="98"/>
      <c r="AL794" s="98"/>
      <c r="AM794" s="98"/>
      <c r="AN794" s="98"/>
      <c r="AO794" s="98"/>
      <c r="AP794" s="98"/>
      <c r="AQ794" s="98"/>
      <c r="AS794" s="98"/>
      <c r="AT794" s="112"/>
      <c r="AU794" s="116"/>
      <c r="AV794" s="113"/>
    </row>
    <row r="795" spans="1:48" s="70" customFormat="1" x14ac:dyDescent="0.25">
      <c r="A795" s="70" t="s">
        <v>3828</v>
      </c>
      <c r="B795" s="70" t="s">
        <v>1206</v>
      </c>
      <c r="C795" s="70" t="s">
        <v>1922</v>
      </c>
      <c r="D795" s="70">
        <v>6.87</v>
      </c>
      <c r="E795" s="70">
        <v>0.25512000000000001</v>
      </c>
      <c r="F795" s="70">
        <v>26.928000000000001</v>
      </c>
      <c r="G795" s="70">
        <v>10.26</v>
      </c>
      <c r="H795" s="70">
        <v>0.27</v>
      </c>
      <c r="AB795" s="70" t="s">
        <v>3250</v>
      </c>
      <c r="AC795" s="70" t="s">
        <v>3774</v>
      </c>
      <c r="AD795" s="70" t="s">
        <v>3828</v>
      </c>
      <c r="AI795" s="98"/>
      <c r="AJ795" s="98"/>
      <c r="AK795" s="98"/>
      <c r="AL795" s="98"/>
      <c r="AM795" s="98"/>
      <c r="AN795" s="98"/>
      <c r="AO795" s="98"/>
      <c r="AP795" s="98"/>
      <c r="AQ795" s="98"/>
      <c r="AS795" s="98"/>
      <c r="AT795" s="112"/>
      <c r="AU795" s="116"/>
      <c r="AV795" s="113"/>
    </row>
    <row r="796" spans="1:48" s="70" customFormat="1" x14ac:dyDescent="0.25">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c r="AI796" s="98"/>
      <c r="AJ796" s="98"/>
      <c r="AK796" s="98"/>
      <c r="AL796" s="98"/>
      <c r="AM796" s="98"/>
      <c r="AN796" s="98"/>
      <c r="AO796" s="98"/>
      <c r="AP796" s="98"/>
      <c r="AQ796" s="98"/>
      <c r="AS796" s="98"/>
      <c r="AT796" s="112"/>
      <c r="AU796" s="116"/>
      <c r="AV796" s="113"/>
    </row>
    <row r="797" spans="1:48" s="70" customFormat="1" x14ac:dyDescent="0.25">
      <c r="A797" s="70" t="s">
        <v>3830</v>
      </c>
      <c r="B797" s="70" t="s">
        <v>1206</v>
      </c>
      <c r="C797" s="70" t="s">
        <v>1922</v>
      </c>
      <c r="D797" s="70">
        <v>2.27</v>
      </c>
      <c r="E797" s="70">
        <v>0.89999999999999902</v>
      </c>
      <c r="F797" s="70">
        <v>2.5169999999999999</v>
      </c>
      <c r="G797" s="70">
        <v>29.09</v>
      </c>
      <c r="H797" s="70">
        <v>0.26</v>
      </c>
      <c r="AB797" s="70" t="s">
        <v>3250</v>
      </c>
      <c r="AC797" s="70" t="s">
        <v>3774</v>
      </c>
      <c r="AD797" s="70" t="s">
        <v>3830</v>
      </c>
      <c r="AI797" s="98"/>
      <c r="AJ797" s="98"/>
      <c r="AK797" s="98"/>
      <c r="AL797" s="98"/>
      <c r="AM797" s="98"/>
      <c r="AN797" s="98"/>
      <c r="AO797" s="98"/>
      <c r="AP797" s="98"/>
      <c r="AQ797" s="98"/>
      <c r="AS797" s="98"/>
      <c r="AT797" s="112"/>
      <c r="AU797" s="116"/>
      <c r="AV797" s="113"/>
    </row>
    <row r="798" spans="1:48" s="70" customFormat="1" x14ac:dyDescent="0.25">
      <c r="A798" s="70" t="s">
        <v>3831</v>
      </c>
      <c r="B798" s="70" t="s">
        <v>1206</v>
      </c>
      <c r="C798" s="70" t="s">
        <v>1922</v>
      </c>
      <c r="D798" s="70">
        <v>1.83</v>
      </c>
      <c r="E798" s="70">
        <v>0.28139999999999998</v>
      </c>
      <c r="F798" s="70">
        <v>6.5030000000000001</v>
      </c>
      <c r="G798" s="70">
        <v>35.69</v>
      </c>
      <c r="H798" s="70">
        <v>0.26</v>
      </c>
      <c r="AB798" s="70" t="s">
        <v>3250</v>
      </c>
      <c r="AC798" s="70" t="s">
        <v>3774</v>
      </c>
      <c r="AD798" s="70" t="s">
        <v>3831</v>
      </c>
      <c r="AI798" s="98"/>
      <c r="AJ798" s="98"/>
      <c r="AK798" s="98"/>
      <c r="AL798" s="98"/>
      <c r="AM798" s="98"/>
      <c r="AN798" s="98"/>
      <c r="AO798" s="98"/>
      <c r="AP798" s="98"/>
      <c r="AQ798" s="98"/>
      <c r="AS798" s="98"/>
      <c r="AT798" s="112"/>
      <c r="AU798" s="116"/>
      <c r="AV798" s="113"/>
    </row>
    <row r="799" spans="1:48" s="70" customFormat="1" x14ac:dyDescent="0.25">
      <c r="A799" s="70" t="s">
        <v>3832</v>
      </c>
      <c r="B799" s="70" t="s">
        <v>1206</v>
      </c>
      <c r="C799" s="70" t="s">
        <v>1922</v>
      </c>
      <c r="D799" s="70">
        <v>2.5499999999999998</v>
      </c>
      <c r="E799" s="70">
        <v>0.27</v>
      </c>
      <c r="F799" s="70">
        <v>9.4589999999999996</v>
      </c>
      <c r="G799" s="70">
        <v>25.92</v>
      </c>
      <c r="H799" s="70">
        <v>0.26</v>
      </c>
      <c r="AB799" s="70" t="s">
        <v>3250</v>
      </c>
      <c r="AC799" s="70" t="s">
        <v>3774</v>
      </c>
      <c r="AD799" s="70" t="s">
        <v>3832</v>
      </c>
      <c r="AI799" s="98"/>
      <c r="AJ799" s="98"/>
      <c r="AK799" s="98"/>
      <c r="AL799" s="98"/>
      <c r="AM799" s="98"/>
      <c r="AN799" s="98"/>
      <c r="AO799" s="98"/>
      <c r="AP799" s="98"/>
      <c r="AQ799" s="98"/>
      <c r="AS799" s="98"/>
      <c r="AT799" s="112"/>
      <c r="AU799" s="116"/>
      <c r="AV799" s="113"/>
    </row>
    <row r="800" spans="1:48" s="70" customFormat="1" x14ac:dyDescent="0.25">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c r="AI800" s="98"/>
      <c r="AJ800" s="98"/>
      <c r="AK800" s="98"/>
      <c r="AL800" s="98"/>
      <c r="AM800" s="98"/>
      <c r="AN800" s="98"/>
      <c r="AO800" s="98"/>
      <c r="AP800" s="98"/>
      <c r="AQ800" s="98"/>
      <c r="AS800" s="98"/>
      <c r="AT800" s="112"/>
      <c r="AU800" s="116"/>
      <c r="AV800" s="113"/>
    </row>
    <row r="801" spans="1:48" s="70" customFormat="1" x14ac:dyDescent="0.25">
      <c r="A801" s="70" t="s">
        <v>3834</v>
      </c>
      <c r="B801" s="70" t="s">
        <v>1206</v>
      </c>
      <c r="C801" s="70" t="s">
        <v>1922</v>
      </c>
      <c r="D801" s="70">
        <v>4.47</v>
      </c>
      <c r="E801" s="70">
        <v>0.25296000000000002</v>
      </c>
      <c r="F801" s="70">
        <v>17.669</v>
      </c>
      <c r="G801" s="70">
        <v>15.23</v>
      </c>
      <c r="H801" s="70">
        <v>0.27</v>
      </c>
      <c r="AB801" s="70" t="s">
        <v>3250</v>
      </c>
      <c r="AC801" s="70" t="s">
        <v>3774</v>
      </c>
      <c r="AD801" s="70" t="s">
        <v>3834</v>
      </c>
      <c r="AI801" s="98"/>
      <c r="AJ801" s="98"/>
      <c r="AK801" s="98"/>
      <c r="AL801" s="98"/>
      <c r="AM801" s="98"/>
      <c r="AN801" s="98"/>
      <c r="AO801" s="98"/>
      <c r="AP801" s="98"/>
      <c r="AQ801" s="98"/>
      <c r="AS801" s="98"/>
      <c r="AT801" s="112"/>
      <c r="AU801" s="116"/>
      <c r="AV801" s="113"/>
    </row>
    <row r="802" spans="1:48" s="70" customFormat="1" x14ac:dyDescent="0.25">
      <c r="A802" s="70" t="s">
        <v>3835</v>
      </c>
      <c r="B802" s="70" t="s">
        <v>1206</v>
      </c>
      <c r="C802" s="70" t="s">
        <v>1922</v>
      </c>
      <c r="D802" s="70">
        <v>5.67</v>
      </c>
      <c r="E802" s="70">
        <v>0.25308000000000003</v>
      </c>
      <c r="F802" s="70">
        <v>22.405999999999999</v>
      </c>
      <c r="G802" s="70">
        <v>12.22</v>
      </c>
      <c r="H802" s="70">
        <v>0.27</v>
      </c>
      <c r="AB802" s="70" t="s">
        <v>3250</v>
      </c>
      <c r="AC802" s="70" t="s">
        <v>3774</v>
      </c>
      <c r="AD802" s="70" t="s">
        <v>3835</v>
      </c>
      <c r="AI802" s="98"/>
      <c r="AJ802" s="98"/>
      <c r="AK802" s="98"/>
      <c r="AL802" s="98"/>
      <c r="AM802" s="98"/>
      <c r="AN802" s="98"/>
      <c r="AO802" s="98"/>
      <c r="AP802" s="98"/>
      <c r="AQ802" s="98"/>
      <c r="AS802" s="98"/>
      <c r="AT802" s="112"/>
      <c r="AU802" s="116"/>
      <c r="AV802" s="113"/>
    </row>
    <row r="803" spans="1:48" s="70" customFormat="1" x14ac:dyDescent="0.25">
      <c r="A803" s="70" t="s">
        <v>3836</v>
      </c>
      <c r="B803" s="70" t="s">
        <v>1206</v>
      </c>
      <c r="C803" s="70" t="s">
        <v>1922</v>
      </c>
      <c r="D803" s="70">
        <v>6.87</v>
      </c>
      <c r="E803" s="70">
        <v>0.24779999999999999</v>
      </c>
      <c r="F803" s="70">
        <v>27.721</v>
      </c>
      <c r="G803" s="70">
        <v>10.26</v>
      </c>
      <c r="H803" s="70">
        <v>0.27</v>
      </c>
      <c r="AB803" s="70" t="s">
        <v>3250</v>
      </c>
      <c r="AC803" s="70" t="s">
        <v>3774</v>
      </c>
      <c r="AD803" s="70" t="s">
        <v>3836</v>
      </c>
      <c r="AI803" s="98"/>
      <c r="AJ803" s="98"/>
      <c r="AK803" s="98"/>
      <c r="AL803" s="98"/>
      <c r="AM803" s="98"/>
      <c r="AN803" s="98"/>
      <c r="AO803" s="98"/>
      <c r="AP803" s="98"/>
      <c r="AQ803" s="98"/>
      <c r="AS803" s="98"/>
      <c r="AT803" s="112"/>
      <c r="AU803" s="116"/>
      <c r="AV803" s="113"/>
    </row>
    <row r="804" spans="1:48" s="70" customFormat="1" x14ac:dyDescent="0.25">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c r="AI804" s="98"/>
      <c r="AJ804" s="98"/>
      <c r="AK804" s="98"/>
      <c r="AL804" s="98"/>
      <c r="AM804" s="98"/>
      <c r="AN804" s="98"/>
      <c r="AO804" s="98"/>
      <c r="AP804" s="98"/>
      <c r="AQ804" s="98"/>
      <c r="AS804" s="98"/>
      <c r="AT804" s="112"/>
      <c r="AU804" s="116"/>
      <c r="AV804" s="113"/>
    </row>
    <row r="805" spans="1:48" s="70" customFormat="1" x14ac:dyDescent="0.25">
      <c r="A805" s="70" t="s">
        <v>3838</v>
      </c>
      <c r="B805" s="70" t="s">
        <v>1206</v>
      </c>
      <c r="C805" s="70" t="s">
        <v>1922</v>
      </c>
      <c r="D805" s="70">
        <v>2.27</v>
      </c>
      <c r="E805" s="70">
        <v>0.78</v>
      </c>
      <c r="F805" s="70">
        <v>2.895</v>
      </c>
      <c r="G805" s="70">
        <v>29.09</v>
      </c>
      <c r="H805" s="70">
        <v>0.26</v>
      </c>
      <c r="AB805" s="70" t="s">
        <v>3250</v>
      </c>
      <c r="AC805" s="70" t="s">
        <v>3774</v>
      </c>
      <c r="AD805" s="70" t="s">
        <v>3838</v>
      </c>
      <c r="AI805" s="98"/>
      <c r="AJ805" s="98"/>
      <c r="AK805" s="98"/>
      <c r="AL805" s="98"/>
      <c r="AM805" s="98"/>
      <c r="AN805" s="98"/>
      <c r="AO805" s="98"/>
      <c r="AP805" s="98"/>
      <c r="AQ805" s="98"/>
      <c r="AS805" s="98"/>
      <c r="AT805" s="112"/>
      <c r="AU805" s="116"/>
      <c r="AV805" s="113"/>
    </row>
    <row r="806" spans="1:48" s="70" customFormat="1" x14ac:dyDescent="0.25">
      <c r="A806" s="70" t="s">
        <v>3839</v>
      </c>
      <c r="B806" s="70" t="s">
        <v>1206</v>
      </c>
      <c r="C806" s="70" t="s">
        <v>1922</v>
      </c>
      <c r="D806" s="70">
        <v>1.83</v>
      </c>
      <c r="E806" s="70">
        <v>0.26519999999999999</v>
      </c>
      <c r="F806" s="70">
        <v>6.9020000000000001</v>
      </c>
      <c r="G806" s="70">
        <v>35.69</v>
      </c>
      <c r="H806" s="70">
        <v>0.26</v>
      </c>
      <c r="AB806" s="70" t="s">
        <v>3250</v>
      </c>
      <c r="AC806" s="70" t="s">
        <v>3774</v>
      </c>
      <c r="AD806" s="70" t="s">
        <v>3839</v>
      </c>
      <c r="AI806" s="98"/>
      <c r="AJ806" s="98"/>
      <c r="AK806" s="98"/>
      <c r="AL806" s="98"/>
      <c r="AM806" s="98"/>
      <c r="AN806" s="98"/>
      <c r="AO806" s="98"/>
      <c r="AP806" s="98"/>
      <c r="AQ806" s="98"/>
      <c r="AS806" s="98"/>
      <c r="AT806" s="112"/>
      <c r="AU806" s="116"/>
      <c r="AV806" s="113"/>
    </row>
    <row r="807" spans="1:48" s="70" customFormat="1" x14ac:dyDescent="0.25">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c r="AI807" s="98"/>
      <c r="AJ807" s="98"/>
      <c r="AK807" s="98"/>
      <c r="AL807" s="98"/>
      <c r="AM807" s="98"/>
      <c r="AN807" s="98"/>
      <c r="AO807" s="98"/>
      <c r="AP807" s="98"/>
      <c r="AQ807" s="98"/>
      <c r="AS807" s="98"/>
      <c r="AT807" s="112"/>
      <c r="AU807" s="116"/>
      <c r="AV807" s="113"/>
    </row>
    <row r="808" spans="1:48" s="70" customFormat="1" x14ac:dyDescent="0.25">
      <c r="A808" s="70" t="s">
        <v>3841</v>
      </c>
      <c r="B808" s="70" t="s">
        <v>1206</v>
      </c>
      <c r="C808" s="70" t="s">
        <v>1922</v>
      </c>
      <c r="D808" s="70">
        <v>3.27</v>
      </c>
      <c r="E808" s="70">
        <v>0.25451999999999902</v>
      </c>
      <c r="F808" s="70">
        <v>12.849</v>
      </c>
      <c r="G808" s="70">
        <v>20.440000000000001</v>
      </c>
      <c r="H808" s="70">
        <v>0.26</v>
      </c>
      <c r="AB808" s="70" t="s">
        <v>3250</v>
      </c>
      <c r="AC808" s="70" t="s">
        <v>3774</v>
      </c>
      <c r="AD808" s="70" t="s">
        <v>3841</v>
      </c>
      <c r="AI808" s="98"/>
      <c r="AJ808" s="98"/>
      <c r="AK808" s="98"/>
      <c r="AL808" s="98"/>
      <c r="AM808" s="98"/>
      <c r="AN808" s="98"/>
      <c r="AO808" s="98"/>
      <c r="AP808" s="98"/>
      <c r="AQ808" s="98"/>
      <c r="AS808" s="98"/>
      <c r="AT808" s="112"/>
      <c r="AU808" s="116"/>
      <c r="AV808" s="113"/>
    </row>
    <row r="809" spans="1:48" s="70" customFormat="1" x14ac:dyDescent="0.25">
      <c r="A809" s="70" t="s">
        <v>3842</v>
      </c>
      <c r="B809" s="70" t="s">
        <v>1206</v>
      </c>
      <c r="C809" s="70" t="s">
        <v>1922</v>
      </c>
      <c r="D809" s="70">
        <v>4.47</v>
      </c>
      <c r="E809" s="70">
        <v>0.24804000000000001</v>
      </c>
      <c r="F809" s="70">
        <v>18.018000000000001</v>
      </c>
      <c r="G809" s="70">
        <v>15.23</v>
      </c>
      <c r="H809" s="70">
        <v>0.27</v>
      </c>
      <c r="AB809" s="70" t="s">
        <v>3250</v>
      </c>
      <c r="AC809" s="70" t="s">
        <v>3774</v>
      </c>
      <c r="AD809" s="70" t="s">
        <v>3842</v>
      </c>
      <c r="AI809" s="98"/>
      <c r="AJ809" s="98"/>
      <c r="AK809" s="98"/>
      <c r="AL809" s="98"/>
      <c r="AM809" s="98"/>
      <c r="AN809" s="98"/>
      <c r="AO809" s="98"/>
      <c r="AP809" s="98"/>
      <c r="AQ809" s="98"/>
      <c r="AS809" s="98"/>
      <c r="AT809" s="112"/>
      <c r="AU809" s="116"/>
      <c r="AV809" s="113"/>
    </row>
    <row r="810" spans="1:48" s="70" customFormat="1" x14ac:dyDescent="0.25">
      <c r="A810" s="70" t="s">
        <v>3843</v>
      </c>
      <c r="B810" s="70" t="s">
        <v>1206</v>
      </c>
      <c r="C810" s="70" t="s">
        <v>1922</v>
      </c>
      <c r="D810" s="70">
        <v>5.67</v>
      </c>
      <c r="E810" s="70">
        <v>0.24696000000000001</v>
      </c>
      <c r="F810" s="70">
        <v>22.96</v>
      </c>
      <c r="G810" s="70">
        <v>12.22</v>
      </c>
      <c r="H810" s="70">
        <v>0.27</v>
      </c>
      <c r="AB810" s="70" t="s">
        <v>3250</v>
      </c>
      <c r="AC810" s="70" t="s">
        <v>3774</v>
      </c>
      <c r="AD810" s="70" t="s">
        <v>3843</v>
      </c>
      <c r="AI810" s="98"/>
      <c r="AJ810" s="98"/>
      <c r="AK810" s="98"/>
      <c r="AL810" s="98"/>
      <c r="AM810" s="98"/>
      <c r="AN810" s="98"/>
      <c r="AO810" s="98"/>
      <c r="AP810" s="98"/>
      <c r="AQ810" s="98"/>
      <c r="AS810" s="98"/>
      <c r="AT810" s="112"/>
      <c r="AU810" s="116"/>
      <c r="AV810" s="113"/>
    </row>
    <row r="811" spans="1:48" s="70" customFormat="1" x14ac:dyDescent="0.25">
      <c r="A811" s="70" t="s">
        <v>3844</v>
      </c>
      <c r="B811" s="70" t="s">
        <v>1206</v>
      </c>
      <c r="C811" s="70" t="s">
        <v>1922</v>
      </c>
      <c r="D811" s="70">
        <v>6.87</v>
      </c>
      <c r="E811" s="70">
        <v>0.24779999999999999</v>
      </c>
      <c r="F811" s="70">
        <v>27.721</v>
      </c>
      <c r="G811" s="70">
        <v>10.26</v>
      </c>
      <c r="H811" s="70">
        <v>0.27</v>
      </c>
      <c r="AB811" s="70" t="s">
        <v>3250</v>
      </c>
      <c r="AC811" s="70" t="s">
        <v>3774</v>
      </c>
      <c r="AD811" s="70" t="s">
        <v>3844</v>
      </c>
      <c r="AI811" s="98"/>
      <c r="AJ811" s="98"/>
      <c r="AK811" s="98"/>
      <c r="AL811" s="98"/>
      <c r="AM811" s="98"/>
      <c r="AN811" s="98"/>
      <c r="AO811" s="98"/>
      <c r="AP811" s="98"/>
      <c r="AQ811" s="98"/>
      <c r="AS811" s="98"/>
      <c r="AT811" s="112"/>
      <c r="AU811" s="116"/>
      <c r="AV811" s="113"/>
    </row>
    <row r="812" spans="1:48" s="70" customFormat="1" x14ac:dyDescent="0.25">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c r="AI812" s="98"/>
      <c r="AJ812" s="98"/>
      <c r="AK812" s="98"/>
      <c r="AL812" s="98"/>
      <c r="AM812" s="98"/>
      <c r="AN812" s="98"/>
      <c r="AO812" s="98"/>
      <c r="AP812" s="98"/>
      <c r="AQ812" s="98"/>
      <c r="AS812" s="98"/>
      <c r="AT812" s="112"/>
      <c r="AU812" s="116"/>
      <c r="AV812" s="113"/>
    </row>
    <row r="813" spans="1:48" s="70" customFormat="1" x14ac:dyDescent="0.25">
      <c r="A813" s="70" t="s">
        <v>3846</v>
      </c>
      <c r="B813" s="70" t="s">
        <v>1206</v>
      </c>
      <c r="C813" s="70" t="s">
        <v>1922</v>
      </c>
      <c r="D813" s="70">
        <v>2.52</v>
      </c>
      <c r="E813" s="70">
        <v>1.2804</v>
      </c>
      <c r="F813" s="70">
        <v>1.9750000000000001</v>
      </c>
      <c r="G813" s="70">
        <v>41.9</v>
      </c>
      <c r="H813" s="70">
        <v>0.26</v>
      </c>
      <c r="AB813" s="70" t="s">
        <v>3250</v>
      </c>
      <c r="AC813" s="70" t="s">
        <v>3774</v>
      </c>
      <c r="AD813" s="70" t="s">
        <v>3846</v>
      </c>
      <c r="AI813" s="98"/>
      <c r="AJ813" s="98"/>
      <c r="AK813" s="98"/>
      <c r="AL813" s="98"/>
      <c r="AM813" s="98"/>
      <c r="AN813" s="98"/>
      <c r="AO813" s="98"/>
      <c r="AP813" s="98"/>
      <c r="AQ813" s="98"/>
      <c r="AS813" s="98"/>
      <c r="AT813" s="112"/>
      <c r="AU813" s="116"/>
      <c r="AV813" s="113"/>
    </row>
    <row r="814" spans="1:48" s="70" customFormat="1" x14ac:dyDescent="0.25">
      <c r="A814" s="70" t="s">
        <v>3847</v>
      </c>
      <c r="B814" s="70" t="s">
        <v>1206</v>
      </c>
      <c r="C814" s="70" t="s">
        <v>1922</v>
      </c>
      <c r="D814" s="70">
        <v>2.08</v>
      </c>
      <c r="E814" s="70">
        <v>0.48624000000000001</v>
      </c>
      <c r="F814" s="70">
        <v>4.2779999999999996</v>
      </c>
      <c r="G814" s="70">
        <v>50.36</v>
      </c>
      <c r="H814" s="70">
        <v>0.25</v>
      </c>
      <c r="AB814" s="70" t="s">
        <v>3250</v>
      </c>
      <c r="AC814" s="70" t="s">
        <v>3774</v>
      </c>
      <c r="AD814" s="70" t="s">
        <v>3847</v>
      </c>
      <c r="AI814" s="98"/>
      <c r="AJ814" s="98"/>
      <c r="AK814" s="98"/>
      <c r="AL814" s="98"/>
      <c r="AM814" s="98"/>
      <c r="AN814" s="98"/>
      <c r="AO814" s="98"/>
      <c r="AP814" s="98"/>
      <c r="AQ814" s="98"/>
      <c r="AS814" s="98"/>
      <c r="AT814" s="112"/>
      <c r="AU814" s="116"/>
      <c r="AV814" s="113"/>
    </row>
    <row r="815" spans="1:48" s="70" customFormat="1" x14ac:dyDescent="0.25">
      <c r="A815" s="70" t="s">
        <v>3848</v>
      </c>
      <c r="B815" s="70" t="s">
        <v>1206</v>
      </c>
      <c r="C815" s="70" t="s">
        <v>1922</v>
      </c>
      <c r="D815" s="70">
        <v>2.8</v>
      </c>
      <c r="E815" s="70">
        <v>0.53039999999999998</v>
      </c>
      <c r="F815" s="70">
        <v>5.2850000000000001</v>
      </c>
      <c r="G815" s="70">
        <v>37.69</v>
      </c>
      <c r="H815" s="70">
        <v>0.26</v>
      </c>
      <c r="AB815" s="70" t="s">
        <v>3250</v>
      </c>
      <c r="AC815" s="70" t="s">
        <v>3774</v>
      </c>
      <c r="AD815" s="70" t="s">
        <v>3848</v>
      </c>
      <c r="AI815" s="98"/>
      <c r="AJ815" s="98"/>
      <c r="AK815" s="98"/>
      <c r="AL815" s="98"/>
      <c r="AM815" s="98"/>
      <c r="AN815" s="98"/>
      <c r="AO815" s="98"/>
      <c r="AP815" s="98"/>
      <c r="AQ815" s="98"/>
      <c r="AS815" s="98"/>
      <c r="AT815" s="112"/>
      <c r="AU815" s="116"/>
      <c r="AV815" s="113"/>
    </row>
    <row r="816" spans="1:48" s="70" customFormat="1" x14ac:dyDescent="0.25">
      <c r="A816" s="70" t="s">
        <v>3849</v>
      </c>
      <c r="B816" s="70" t="s">
        <v>1206</v>
      </c>
      <c r="C816" s="70" t="s">
        <v>1922</v>
      </c>
      <c r="D816" s="70">
        <v>3.52</v>
      </c>
      <c r="E816" s="70">
        <v>0.59040000000000004</v>
      </c>
      <c r="F816" s="70">
        <v>5.9530000000000003</v>
      </c>
      <c r="G816" s="70">
        <v>30.2</v>
      </c>
      <c r="H816" s="70">
        <v>0.26</v>
      </c>
      <c r="AB816" s="70" t="s">
        <v>3250</v>
      </c>
      <c r="AC816" s="70" t="s">
        <v>3774</v>
      </c>
      <c r="AD816" s="70" t="s">
        <v>3849</v>
      </c>
      <c r="AI816" s="98"/>
      <c r="AJ816" s="98"/>
      <c r="AK816" s="98"/>
      <c r="AL816" s="98"/>
      <c r="AM816" s="98"/>
      <c r="AN816" s="98"/>
      <c r="AO816" s="98"/>
      <c r="AP816" s="98"/>
      <c r="AQ816" s="98"/>
      <c r="AS816" s="98"/>
      <c r="AT816" s="112"/>
      <c r="AU816" s="116"/>
      <c r="AV816" s="113"/>
    </row>
    <row r="817" spans="1:48" s="70" customFormat="1" x14ac:dyDescent="0.25">
      <c r="A817" s="70" t="s">
        <v>3850</v>
      </c>
      <c r="B817" s="70" t="s">
        <v>1206</v>
      </c>
      <c r="C817" s="70" t="s">
        <v>1922</v>
      </c>
      <c r="D817" s="70">
        <v>4.72</v>
      </c>
      <c r="E817" s="70">
        <v>0.6996</v>
      </c>
      <c r="F817" s="70">
        <v>6.726</v>
      </c>
      <c r="G817" s="70">
        <v>22.79</v>
      </c>
      <c r="H817" s="70">
        <v>0.26</v>
      </c>
      <c r="AB817" s="70" t="s">
        <v>3250</v>
      </c>
      <c r="AC817" s="70" t="s">
        <v>3774</v>
      </c>
      <c r="AD817" s="70" t="s">
        <v>3850</v>
      </c>
      <c r="AI817" s="98"/>
      <c r="AJ817" s="98"/>
      <c r="AK817" s="98"/>
      <c r="AL817" s="98"/>
      <c r="AM817" s="98"/>
      <c r="AN817" s="98"/>
      <c r="AO817" s="98"/>
      <c r="AP817" s="98"/>
      <c r="AQ817" s="98"/>
      <c r="AS817" s="98"/>
      <c r="AT817" s="112"/>
      <c r="AU817" s="116"/>
      <c r="AV817" s="113"/>
    </row>
    <row r="818" spans="1:48" s="70" customFormat="1" x14ac:dyDescent="0.25">
      <c r="A818" s="70" t="s">
        <v>3851</v>
      </c>
      <c r="B818" s="70" t="s">
        <v>1206</v>
      </c>
      <c r="C818" s="70" t="s">
        <v>1922</v>
      </c>
      <c r="D818" s="70">
        <v>5.92</v>
      </c>
      <c r="E818" s="70">
        <v>0.81323999999999996</v>
      </c>
      <c r="F818" s="70">
        <v>7.28</v>
      </c>
      <c r="G818" s="70">
        <v>18.37</v>
      </c>
      <c r="H818" s="70">
        <v>0.26</v>
      </c>
      <c r="AB818" s="70" t="s">
        <v>3250</v>
      </c>
      <c r="AC818" s="70" t="s">
        <v>3774</v>
      </c>
      <c r="AD818" s="70" t="s">
        <v>3851</v>
      </c>
      <c r="AI818" s="98"/>
      <c r="AJ818" s="98"/>
      <c r="AK818" s="98"/>
      <c r="AL818" s="98"/>
      <c r="AM818" s="98"/>
      <c r="AN818" s="98"/>
      <c r="AO818" s="98"/>
      <c r="AP818" s="98"/>
      <c r="AQ818" s="98"/>
      <c r="AS818" s="98"/>
      <c r="AT818" s="112"/>
      <c r="AU818" s="116"/>
      <c r="AV818" s="113"/>
    </row>
    <row r="819" spans="1:48" s="70" customFormat="1" x14ac:dyDescent="0.25">
      <c r="A819" s="70" t="s">
        <v>3852</v>
      </c>
      <c r="B819" s="70" t="s">
        <v>1206</v>
      </c>
      <c r="C819" s="70" t="s">
        <v>1922</v>
      </c>
      <c r="D819" s="70">
        <v>7.12</v>
      </c>
      <c r="E819" s="70">
        <v>0.93371999999999999</v>
      </c>
      <c r="F819" s="70">
        <v>7.625</v>
      </c>
      <c r="G819" s="70">
        <v>15.45</v>
      </c>
      <c r="H819" s="70">
        <v>0.27</v>
      </c>
      <c r="AB819" s="70" t="s">
        <v>3250</v>
      </c>
      <c r="AC819" s="70" t="s">
        <v>3774</v>
      </c>
      <c r="AD819" s="70" t="s">
        <v>3852</v>
      </c>
      <c r="AI819" s="98"/>
      <c r="AJ819" s="98"/>
      <c r="AK819" s="98"/>
      <c r="AL819" s="98"/>
      <c r="AM819" s="98"/>
      <c r="AN819" s="98"/>
      <c r="AO819" s="98"/>
      <c r="AP819" s="98"/>
      <c r="AQ819" s="98"/>
      <c r="AS819" s="98"/>
      <c r="AT819" s="112"/>
      <c r="AU819" s="116"/>
      <c r="AV819" s="113"/>
    </row>
    <row r="820" spans="1:48" s="70" customFormat="1" x14ac:dyDescent="0.25">
      <c r="A820" s="70" t="s">
        <v>3853</v>
      </c>
      <c r="B820" s="70" t="s">
        <v>1206</v>
      </c>
      <c r="C820" s="70" t="s">
        <v>1922</v>
      </c>
      <c r="D820" s="70">
        <v>8.32</v>
      </c>
      <c r="E820" s="70">
        <v>1.0499999999999901</v>
      </c>
      <c r="F820" s="70">
        <v>7.9219999999999997</v>
      </c>
      <c r="G820" s="70">
        <v>13.37</v>
      </c>
      <c r="H820" s="70">
        <v>0.27</v>
      </c>
      <c r="AB820" s="70" t="s">
        <v>3250</v>
      </c>
      <c r="AC820" s="70" t="s">
        <v>3774</v>
      </c>
      <c r="AD820" s="70" t="s">
        <v>3853</v>
      </c>
      <c r="AI820" s="98"/>
      <c r="AJ820" s="98"/>
      <c r="AK820" s="98"/>
      <c r="AL820" s="98"/>
      <c r="AM820" s="98"/>
      <c r="AN820" s="98"/>
      <c r="AO820" s="98"/>
      <c r="AP820" s="98"/>
      <c r="AQ820" s="98"/>
      <c r="AS820" s="98"/>
      <c r="AT820" s="112"/>
      <c r="AU820" s="116"/>
      <c r="AV820" s="113"/>
    </row>
    <row r="821" spans="1:48" s="70" customFormat="1" x14ac:dyDescent="0.25">
      <c r="A821" s="70" t="s">
        <v>3854</v>
      </c>
      <c r="B821" s="70" t="s">
        <v>1206</v>
      </c>
      <c r="C821" s="70" t="s">
        <v>1922</v>
      </c>
      <c r="D821" s="70">
        <v>2.27</v>
      </c>
      <c r="E821" s="70">
        <v>0.81</v>
      </c>
      <c r="F821" s="70">
        <v>2.8</v>
      </c>
      <c r="G821" s="70">
        <v>29.09</v>
      </c>
      <c r="H821" s="70">
        <v>0.26</v>
      </c>
      <c r="AB821" s="70" t="s">
        <v>3250</v>
      </c>
      <c r="AC821" s="70" t="s">
        <v>3774</v>
      </c>
      <c r="AD821" s="70" t="s">
        <v>3854</v>
      </c>
      <c r="AI821" s="98"/>
      <c r="AJ821" s="98"/>
      <c r="AK821" s="98"/>
      <c r="AL821" s="98"/>
      <c r="AM821" s="98"/>
      <c r="AN821" s="98"/>
      <c r="AO821" s="98"/>
      <c r="AP821" s="98"/>
      <c r="AQ821" s="98"/>
      <c r="AS821" s="98"/>
      <c r="AT821" s="112"/>
      <c r="AU821" s="116"/>
      <c r="AV821" s="113"/>
    </row>
    <row r="822" spans="1:48" s="70" customFormat="1" x14ac:dyDescent="0.25">
      <c r="A822" s="70" t="s">
        <v>3855</v>
      </c>
      <c r="B822" s="70" t="s">
        <v>1206</v>
      </c>
      <c r="C822" s="70" t="s">
        <v>1922</v>
      </c>
      <c r="D822" s="70">
        <v>1.83</v>
      </c>
      <c r="E822" s="70">
        <v>0.39</v>
      </c>
      <c r="F822" s="70">
        <v>4.7060000000000004</v>
      </c>
      <c r="G822" s="70">
        <v>35.69</v>
      </c>
      <c r="H822" s="70">
        <v>0.26</v>
      </c>
      <c r="AB822" s="70" t="s">
        <v>3250</v>
      </c>
      <c r="AC822" s="70" t="s">
        <v>3774</v>
      </c>
      <c r="AD822" s="70" t="s">
        <v>3855</v>
      </c>
      <c r="AI822" s="98"/>
      <c r="AJ822" s="98"/>
      <c r="AK822" s="98"/>
      <c r="AL822" s="98"/>
      <c r="AM822" s="98"/>
      <c r="AN822" s="98"/>
      <c r="AO822" s="98"/>
      <c r="AP822" s="98"/>
      <c r="AQ822" s="98"/>
      <c r="AS822" s="98"/>
      <c r="AT822" s="112"/>
      <c r="AU822" s="116"/>
      <c r="AV822" s="113"/>
    </row>
    <row r="823" spans="1:48" s="70" customFormat="1" x14ac:dyDescent="0.25">
      <c r="A823" s="70" t="s">
        <v>3856</v>
      </c>
      <c r="B823" s="70" t="s">
        <v>1206</v>
      </c>
      <c r="C823" s="70" t="s">
        <v>1922</v>
      </c>
      <c r="D823" s="70">
        <v>2.5499999999999998</v>
      </c>
      <c r="E823" s="70">
        <v>0.45960000000000001</v>
      </c>
      <c r="F823" s="70">
        <v>5.56</v>
      </c>
      <c r="G823" s="70">
        <v>25.92</v>
      </c>
      <c r="H823" s="70">
        <v>0.26</v>
      </c>
      <c r="AB823" s="70" t="s">
        <v>3250</v>
      </c>
      <c r="AC823" s="70" t="s">
        <v>3774</v>
      </c>
      <c r="AD823" s="70" t="s">
        <v>3856</v>
      </c>
      <c r="AI823" s="98"/>
      <c r="AJ823" s="98"/>
      <c r="AK823" s="98"/>
      <c r="AL823" s="98"/>
      <c r="AM823" s="98"/>
      <c r="AN823" s="98"/>
      <c r="AO823" s="98"/>
      <c r="AP823" s="98"/>
      <c r="AQ823" s="98"/>
      <c r="AS823" s="98"/>
      <c r="AT823" s="112"/>
      <c r="AU823" s="116"/>
      <c r="AV823" s="113"/>
    </row>
    <row r="824" spans="1:48" s="70" customFormat="1" x14ac:dyDescent="0.25">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c r="AI824" s="98"/>
      <c r="AJ824" s="98"/>
      <c r="AK824" s="98"/>
      <c r="AL824" s="98"/>
      <c r="AM824" s="98"/>
      <c r="AN824" s="98"/>
      <c r="AO824" s="98"/>
      <c r="AP824" s="98"/>
      <c r="AQ824" s="98"/>
      <c r="AS824" s="98"/>
      <c r="AT824" s="112"/>
      <c r="AU824" s="116"/>
      <c r="AV824" s="113"/>
    </row>
    <row r="825" spans="1:48" s="70" customFormat="1" x14ac:dyDescent="0.25">
      <c r="A825" s="70" t="s">
        <v>3858</v>
      </c>
      <c r="B825" s="70" t="s">
        <v>1206</v>
      </c>
      <c r="C825" s="70" t="s">
        <v>1922</v>
      </c>
      <c r="D825" s="70">
        <v>4.47</v>
      </c>
      <c r="E825" s="70">
        <v>0.64763999999999999</v>
      </c>
      <c r="F825" s="70">
        <v>6.9020000000000001</v>
      </c>
      <c r="G825" s="70">
        <v>15.23</v>
      </c>
      <c r="H825" s="70">
        <v>0.27</v>
      </c>
      <c r="AB825" s="70" t="s">
        <v>3250</v>
      </c>
      <c r="AC825" s="70" t="s">
        <v>3774</v>
      </c>
      <c r="AD825" s="70" t="s">
        <v>3858</v>
      </c>
      <c r="AI825" s="98"/>
      <c r="AJ825" s="98"/>
      <c r="AK825" s="98"/>
      <c r="AL825" s="98"/>
      <c r="AM825" s="98"/>
      <c r="AN825" s="98"/>
      <c r="AO825" s="98"/>
      <c r="AP825" s="98"/>
      <c r="AQ825" s="98"/>
      <c r="AS825" s="98"/>
      <c r="AT825" s="112"/>
      <c r="AU825" s="116"/>
      <c r="AV825" s="113"/>
    </row>
    <row r="826" spans="1:48" s="70" customFormat="1" x14ac:dyDescent="0.25">
      <c r="A826" s="70" t="s">
        <v>3859</v>
      </c>
      <c r="B826" s="70" t="s">
        <v>1206</v>
      </c>
      <c r="C826" s="70" t="s">
        <v>1922</v>
      </c>
      <c r="D826" s="70">
        <v>5.67</v>
      </c>
      <c r="E826" s="70">
        <v>0.77039999999999997</v>
      </c>
      <c r="F826" s="70">
        <v>7.3470000000000004</v>
      </c>
      <c r="G826" s="70">
        <v>12.22</v>
      </c>
      <c r="H826" s="70">
        <v>0.27</v>
      </c>
      <c r="AB826" s="70" t="s">
        <v>3250</v>
      </c>
      <c r="AC826" s="70" t="s">
        <v>3774</v>
      </c>
      <c r="AD826" s="70" t="s">
        <v>3859</v>
      </c>
      <c r="AI826" s="98"/>
      <c r="AJ826" s="98"/>
      <c r="AK826" s="98"/>
      <c r="AL826" s="98"/>
      <c r="AM826" s="98"/>
      <c r="AN826" s="98"/>
      <c r="AO826" s="98"/>
      <c r="AP826" s="98"/>
      <c r="AQ826" s="98"/>
      <c r="AS826" s="98"/>
      <c r="AT826" s="112"/>
      <c r="AU826" s="116"/>
      <c r="AV826" s="113"/>
    </row>
    <row r="827" spans="1:48" s="70" customFormat="1" x14ac:dyDescent="0.25">
      <c r="A827" s="70" t="s">
        <v>3860</v>
      </c>
      <c r="B827" s="70" t="s">
        <v>1206</v>
      </c>
      <c r="C827" s="70" t="s">
        <v>1922</v>
      </c>
      <c r="D827" s="70">
        <v>6.87</v>
      </c>
      <c r="E827" s="70">
        <v>0.89039999999999997</v>
      </c>
      <c r="F827" s="70">
        <v>7.6970000000000001</v>
      </c>
      <c r="G827" s="70">
        <v>10.26</v>
      </c>
      <c r="H827" s="70">
        <v>0.27</v>
      </c>
      <c r="AB827" s="70" t="s">
        <v>3250</v>
      </c>
      <c r="AC827" s="70" t="s">
        <v>3774</v>
      </c>
      <c r="AD827" s="70" t="s">
        <v>3860</v>
      </c>
      <c r="AI827" s="98"/>
      <c r="AJ827" s="98"/>
      <c r="AK827" s="98"/>
      <c r="AL827" s="98"/>
      <c r="AM827" s="98"/>
      <c r="AN827" s="98"/>
      <c r="AO827" s="98"/>
      <c r="AP827" s="98"/>
      <c r="AQ827" s="98"/>
      <c r="AS827" s="98"/>
      <c r="AT827" s="112"/>
      <c r="AU827" s="116"/>
      <c r="AV827" s="113"/>
    </row>
    <row r="828" spans="1:48" s="70" customFormat="1" x14ac:dyDescent="0.25">
      <c r="A828" s="70" t="s">
        <v>3861</v>
      </c>
      <c r="B828" s="70" t="s">
        <v>1206</v>
      </c>
      <c r="C828" s="70" t="s">
        <v>1922</v>
      </c>
      <c r="D828" s="70">
        <v>8.07</v>
      </c>
      <c r="E828" s="70">
        <v>1.02</v>
      </c>
      <c r="F828" s="70">
        <v>7.9219999999999997</v>
      </c>
      <c r="G828" s="70">
        <v>8.8800000000000008</v>
      </c>
      <c r="H828" s="70">
        <v>0.27</v>
      </c>
      <c r="AB828" s="70" t="s">
        <v>3250</v>
      </c>
      <c r="AC828" s="70" t="s">
        <v>3774</v>
      </c>
      <c r="AD828" s="70" t="s">
        <v>3861</v>
      </c>
      <c r="AI828" s="98"/>
      <c r="AJ828" s="98"/>
      <c r="AK828" s="98"/>
      <c r="AL828" s="98"/>
      <c r="AM828" s="98"/>
      <c r="AN828" s="98"/>
      <c r="AO828" s="98"/>
      <c r="AP828" s="98"/>
      <c r="AQ828" s="98"/>
      <c r="AS828" s="98"/>
      <c r="AT828" s="112"/>
      <c r="AU828" s="116"/>
      <c r="AV828" s="113"/>
    </row>
    <row r="829" spans="1:48" s="70" customFormat="1" x14ac:dyDescent="0.25">
      <c r="A829" s="70" t="s">
        <v>3862</v>
      </c>
      <c r="B829" s="70" t="s">
        <v>1206</v>
      </c>
      <c r="C829" s="70" t="s">
        <v>1922</v>
      </c>
      <c r="D829" s="70">
        <v>2.27</v>
      </c>
      <c r="E829" s="70">
        <v>0.65039999999999998</v>
      </c>
      <c r="F829" s="70">
        <v>3.4790000000000001</v>
      </c>
      <c r="G829" s="70">
        <v>29.09</v>
      </c>
      <c r="H829" s="70">
        <v>0.26</v>
      </c>
      <c r="AB829" s="70" t="s">
        <v>3250</v>
      </c>
      <c r="AC829" s="70" t="s">
        <v>3774</v>
      </c>
      <c r="AD829" s="70" t="s">
        <v>3862</v>
      </c>
      <c r="AI829" s="98"/>
      <c r="AJ829" s="98"/>
      <c r="AK829" s="98"/>
      <c r="AL829" s="98"/>
      <c r="AM829" s="98"/>
      <c r="AN829" s="98"/>
      <c r="AO829" s="98"/>
      <c r="AP829" s="98"/>
      <c r="AQ829" s="98"/>
      <c r="AS829" s="98"/>
      <c r="AT829" s="112"/>
      <c r="AU829" s="116"/>
      <c r="AV829" s="113"/>
    </row>
    <row r="830" spans="1:48" s="70" customFormat="1" x14ac:dyDescent="0.25">
      <c r="A830" s="70" t="s">
        <v>3863</v>
      </c>
      <c r="B830" s="70" t="s">
        <v>1206</v>
      </c>
      <c r="C830" s="70" t="s">
        <v>1922</v>
      </c>
      <c r="D830" s="70">
        <v>1.83</v>
      </c>
      <c r="E830" s="70">
        <v>0.36</v>
      </c>
      <c r="F830" s="70">
        <v>5.0670000000000002</v>
      </c>
      <c r="G830" s="70">
        <v>35.69</v>
      </c>
      <c r="H830" s="70">
        <v>0.26</v>
      </c>
      <c r="AB830" s="70" t="s">
        <v>3250</v>
      </c>
      <c r="AC830" s="70" t="s">
        <v>3774</v>
      </c>
      <c r="AD830" s="70" t="s">
        <v>3863</v>
      </c>
      <c r="AI830" s="98"/>
      <c r="AJ830" s="98"/>
      <c r="AK830" s="98"/>
      <c r="AL830" s="98"/>
      <c r="AM830" s="98"/>
      <c r="AN830" s="98"/>
      <c r="AO830" s="98"/>
      <c r="AP830" s="98"/>
      <c r="AQ830" s="98"/>
      <c r="AS830" s="98"/>
      <c r="AT830" s="112"/>
      <c r="AU830" s="116"/>
      <c r="AV830" s="113"/>
    </row>
    <row r="831" spans="1:48" s="70" customFormat="1" x14ac:dyDescent="0.25">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c r="AI831" s="98"/>
      <c r="AJ831" s="98"/>
      <c r="AK831" s="98"/>
      <c r="AL831" s="98"/>
      <c r="AM831" s="98"/>
      <c r="AN831" s="98"/>
      <c r="AO831" s="98"/>
      <c r="AP831" s="98"/>
      <c r="AQ831" s="98"/>
      <c r="AS831" s="98"/>
      <c r="AT831" s="112"/>
      <c r="AU831" s="116"/>
      <c r="AV831" s="113"/>
    </row>
    <row r="832" spans="1:48" s="70" customFormat="1" x14ac:dyDescent="0.25">
      <c r="A832" s="70" t="s">
        <v>3865</v>
      </c>
      <c r="B832" s="70" t="s">
        <v>1206</v>
      </c>
      <c r="C832" s="70" t="s">
        <v>1922</v>
      </c>
      <c r="D832" s="70">
        <v>3.27</v>
      </c>
      <c r="E832" s="70">
        <v>0.51</v>
      </c>
      <c r="F832" s="70">
        <v>6.3959999999999999</v>
      </c>
      <c r="G832" s="70">
        <v>20.440000000000001</v>
      </c>
      <c r="H832" s="70">
        <v>0.26</v>
      </c>
      <c r="AB832" s="70" t="s">
        <v>3250</v>
      </c>
      <c r="AC832" s="70" t="s">
        <v>3774</v>
      </c>
      <c r="AD832" s="70" t="s">
        <v>3865</v>
      </c>
      <c r="AI832" s="98"/>
      <c r="AJ832" s="98"/>
      <c r="AK832" s="98"/>
      <c r="AL832" s="98"/>
      <c r="AM832" s="98"/>
      <c r="AN832" s="98"/>
      <c r="AO832" s="98"/>
      <c r="AP832" s="98"/>
      <c r="AQ832" s="98"/>
      <c r="AS832" s="98"/>
      <c r="AT832" s="112"/>
      <c r="AU832" s="116"/>
      <c r="AV832" s="113"/>
    </row>
    <row r="833" spans="1:48" s="70" customFormat="1" x14ac:dyDescent="0.25">
      <c r="A833" s="70" t="s">
        <v>3866</v>
      </c>
      <c r="B833" s="70" t="s">
        <v>1206</v>
      </c>
      <c r="C833" s="70" t="s">
        <v>1922</v>
      </c>
      <c r="D833" s="70">
        <v>4.47</v>
      </c>
      <c r="E833" s="70">
        <v>0.63636000000000004</v>
      </c>
      <c r="F833" s="70">
        <v>7.024</v>
      </c>
      <c r="G833" s="70">
        <v>15.23</v>
      </c>
      <c r="H833" s="70">
        <v>0.27</v>
      </c>
      <c r="AB833" s="70" t="s">
        <v>3250</v>
      </c>
      <c r="AC833" s="70" t="s">
        <v>3774</v>
      </c>
      <c r="AD833" s="70" t="s">
        <v>3866</v>
      </c>
      <c r="AI833" s="98"/>
      <c r="AJ833" s="98"/>
      <c r="AK833" s="98"/>
      <c r="AL833" s="98"/>
      <c r="AM833" s="98"/>
      <c r="AN833" s="98"/>
      <c r="AO833" s="98"/>
      <c r="AP833" s="98"/>
      <c r="AQ833" s="98"/>
      <c r="AS833" s="98"/>
      <c r="AT833" s="112"/>
      <c r="AU833" s="116"/>
      <c r="AV833" s="113"/>
    </row>
    <row r="834" spans="1:48" s="70" customFormat="1" x14ac:dyDescent="0.25">
      <c r="A834" s="70" t="s">
        <v>3867</v>
      </c>
      <c r="B834" s="70" t="s">
        <v>1206</v>
      </c>
      <c r="C834" s="70" t="s">
        <v>1922</v>
      </c>
      <c r="D834" s="70">
        <v>5.67</v>
      </c>
      <c r="E834" s="70">
        <v>0.764759999999999</v>
      </c>
      <c r="F834" s="70">
        <v>7.4139999999999997</v>
      </c>
      <c r="G834" s="70">
        <v>12.22</v>
      </c>
      <c r="H834" s="70">
        <v>0.27</v>
      </c>
      <c r="AB834" s="70" t="s">
        <v>3250</v>
      </c>
      <c r="AC834" s="70" t="s">
        <v>3774</v>
      </c>
      <c r="AD834" s="70" t="s">
        <v>3867</v>
      </c>
      <c r="AI834" s="98"/>
      <c r="AJ834" s="98"/>
      <c r="AK834" s="98"/>
      <c r="AL834" s="98"/>
      <c r="AM834" s="98"/>
      <c r="AN834" s="98"/>
      <c r="AO834" s="98"/>
      <c r="AP834" s="98"/>
      <c r="AQ834" s="98"/>
      <c r="AS834" s="98"/>
      <c r="AT834" s="112"/>
      <c r="AU834" s="116"/>
      <c r="AV834" s="113"/>
    </row>
    <row r="835" spans="1:48" s="70" customFormat="1" x14ac:dyDescent="0.25">
      <c r="A835" s="70" t="s">
        <v>3868</v>
      </c>
      <c r="B835" s="70" t="s">
        <v>1206</v>
      </c>
      <c r="C835" s="70" t="s">
        <v>1922</v>
      </c>
      <c r="D835" s="70">
        <v>6.87</v>
      </c>
      <c r="E835" s="70">
        <v>0.88403999999999905</v>
      </c>
      <c r="F835" s="70">
        <v>7.7709999999999999</v>
      </c>
      <c r="G835" s="70">
        <v>10.26</v>
      </c>
      <c r="H835" s="70">
        <v>0.27</v>
      </c>
      <c r="AB835" s="70" t="s">
        <v>3250</v>
      </c>
      <c r="AC835" s="70" t="s">
        <v>3774</v>
      </c>
      <c r="AD835" s="70" t="s">
        <v>3868</v>
      </c>
      <c r="AI835" s="98"/>
      <c r="AJ835" s="98"/>
      <c r="AK835" s="98"/>
      <c r="AL835" s="98"/>
      <c r="AM835" s="98"/>
      <c r="AN835" s="98"/>
      <c r="AO835" s="98"/>
      <c r="AP835" s="98"/>
      <c r="AQ835" s="98"/>
      <c r="AS835" s="98"/>
      <c r="AT835" s="112"/>
      <c r="AU835" s="116"/>
      <c r="AV835" s="113"/>
    </row>
    <row r="836" spans="1:48" s="70" customFormat="1" x14ac:dyDescent="0.25">
      <c r="A836" s="70" t="s">
        <v>3869</v>
      </c>
      <c r="B836" s="70" t="s">
        <v>1206</v>
      </c>
      <c r="C836" s="70" t="s">
        <v>1922</v>
      </c>
      <c r="D836" s="70">
        <v>8.07</v>
      </c>
      <c r="E836" s="70">
        <v>1.0104</v>
      </c>
      <c r="F836" s="70">
        <v>8</v>
      </c>
      <c r="G836" s="70">
        <v>8.8800000000000008</v>
      </c>
      <c r="H836" s="70">
        <v>0.27</v>
      </c>
      <c r="AB836" s="70" t="s">
        <v>3250</v>
      </c>
      <c r="AC836" s="70" t="s">
        <v>3774</v>
      </c>
      <c r="AD836" s="70" t="s">
        <v>3869</v>
      </c>
      <c r="AI836" s="98"/>
      <c r="AJ836" s="98"/>
      <c r="AK836" s="98"/>
      <c r="AL836" s="98"/>
      <c r="AM836" s="98"/>
      <c r="AN836" s="98"/>
      <c r="AO836" s="98"/>
      <c r="AP836" s="98"/>
      <c r="AQ836" s="98"/>
      <c r="AS836" s="98"/>
      <c r="AT836" s="112"/>
      <c r="AU836" s="116"/>
      <c r="AV836" s="113"/>
    </row>
    <row r="837" spans="1:48" s="70" customFormat="1" x14ac:dyDescent="0.25">
      <c r="A837" s="70" t="s">
        <v>3870</v>
      </c>
      <c r="B837" s="70" t="s">
        <v>1206</v>
      </c>
      <c r="C837" s="70" t="s">
        <v>1922</v>
      </c>
      <c r="D837" s="70">
        <v>19.5</v>
      </c>
      <c r="E837" s="70">
        <v>0.65039999999999998</v>
      </c>
      <c r="F837" s="70">
        <v>30</v>
      </c>
      <c r="G837" s="70">
        <v>12.95</v>
      </c>
      <c r="H837" s="70">
        <v>0.11</v>
      </c>
      <c r="AB837" s="70" t="s">
        <v>3250</v>
      </c>
      <c r="AC837" s="70" t="s">
        <v>3871</v>
      </c>
      <c r="AD837" s="70" t="s">
        <v>3870</v>
      </c>
      <c r="AI837" s="98"/>
      <c r="AJ837" s="98"/>
      <c r="AK837" s="98"/>
      <c r="AL837" s="98"/>
      <c r="AM837" s="98"/>
      <c r="AN837" s="98"/>
      <c r="AO837" s="98"/>
      <c r="AP837" s="98"/>
      <c r="AQ837" s="98"/>
      <c r="AS837" s="98"/>
      <c r="AT837" s="112"/>
      <c r="AU837" s="116"/>
      <c r="AV837" s="113"/>
    </row>
    <row r="838" spans="1:48" s="70" customFormat="1" x14ac:dyDescent="0.25">
      <c r="A838" s="70" t="s">
        <v>3872</v>
      </c>
      <c r="B838" s="70" t="s">
        <v>1206</v>
      </c>
      <c r="C838" s="70" t="s">
        <v>1920</v>
      </c>
      <c r="D838" s="70">
        <v>1</v>
      </c>
      <c r="E838" s="70">
        <v>1.1004</v>
      </c>
      <c r="F838" s="70">
        <v>0.91</v>
      </c>
      <c r="G838" s="70">
        <v>40.06</v>
      </c>
      <c r="H838" s="70">
        <v>0.39</v>
      </c>
      <c r="AB838" s="70" t="s">
        <v>3250</v>
      </c>
      <c r="AC838" s="70" t="s">
        <v>3873</v>
      </c>
      <c r="AD838" s="70" t="s">
        <v>3872</v>
      </c>
      <c r="AI838" s="98"/>
      <c r="AJ838" s="98"/>
      <c r="AK838" s="98"/>
      <c r="AL838" s="98"/>
      <c r="AM838" s="98"/>
      <c r="AN838" s="98"/>
      <c r="AO838" s="98"/>
      <c r="AP838" s="98"/>
      <c r="AQ838" s="98"/>
      <c r="AS838" s="98"/>
      <c r="AT838" s="112"/>
      <c r="AU838" s="116"/>
      <c r="AV838" s="113"/>
    </row>
    <row r="839" spans="1:48" s="70" customFormat="1" x14ac:dyDescent="0.25">
      <c r="A839" s="70" t="s">
        <v>3874</v>
      </c>
      <c r="B839" s="70" t="s">
        <v>1206</v>
      </c>
      <c r="C839" s="70" t="s">
        <v>1920</v>
      </c>
      <c r="D839" s="70">
        <v>1</v>
      </c>
      <c r="E839" s="70">
        <v>1.1903999999999999</v>
      </c>
      <c r="F839" s="70">
        <v>0.84</v>
      </c>
      <c r="G839" s="70">
        <v>43.93</v>
      </c>
      <c r="H839" s="70">
        <v>0.39</v>
      </c>
      <c r="AB839" s="70" t="s">
        <v>3250</v>
      </c>
      <c r="AC839" s="70" t="s">
        <v>3873</v>
      </c>
      <c r="AD839" s="70" t="s">
        <v>3874</v>
      </c>
      <c r="AI839" s="98"/>
      <c r="AJ839" s="98"/>
      <c r="AK839" s="98"/>
      <c r="AL839" s="98"/>
      <c r="AM839" s="98"/>
      <c r="AN839" s="98"/>
      <c r="AO839" s="98"/>
      <c r="AP839" s="98"/>
      <c r="AQ839" s="98"/>
      <c r="AS839" s="98"/>
      <c r="AT839" s="112"/>
      <c r="AU839" s="116"/>
      <c r="AV839" s="113"/>
    </row>
    <row r="840" spans="1:48" s="70" customFormat="1" x14ac:dyDescent="0.25">
      <c r="A840" s="70" t="s">
        <v>3875</v>
      </c>
      <c r="B840" s="70" t="s">
        <v>1206</v>
      </c>
      <c r="C840" s="70" t="s">
        <v>1920</v>
      </c>
      <c r="D840" s="70">
        <v>1</v>
      </c>
      <c r="E840" s="70">
        <v>0.78</v>
      </c>
      <c r="F840" s="70">
        <v>1.28</v>
      </c>
      <c r="G840" s="70">
        <v>26.21</v>
      </c>
      <c r="H840" s="70">
        <v>0.39</v>
      </c>
      <c r="AB840" s="70" t="s">
        <v>3250</v>
      </c>
      <c r="AC840" s="70" t="s">
        <v>3873</v>
      </c>
      <c r="AD840" s="70" t="s">
        <v>3875</v>
      </c>
      <c r="AI840" s="98"/>
      <c r="AJ840" s="98"/>
      <c r="AK840" s="98"/>
      <c r="AL840" s="98"/>
      <c r="AM840" s="98"/>
      <c r="AN840" s="98"/>
      <c r="AO840" s="98"/>
      <c r="AP840" s="98"/>
      <c r="AQ840" s="98"/>
      <c r="AS840" s="98"/>
      <c r="AT840" s="112"/>
      <c r="AU840" s="116"/>
      <c r="AV840" s="113"/>
    </row>
    <row r="841" spans="1:48" s="70" customFormat="1" x14ac:dyDescent="0.25">
      <c r="A841" s="70" t="s">
        <v>3876</v>
      </c>
      <c r="B841" s="70" t="s">
        <v>1206</v>
      </c>
      <c r="C841" s="70" t="s">
        <v>1920</v>
      </c>
      <c r="D841" s="70">
        <v>1</v>
      </c>
      <c r="E841" s="70">
        <v>0.98039999999999905</v>
      </c>
      <c r="F841" s="70">
        <v>1.02</v>
      </c>
      <c r="G841" s="70">
        <v>34.880000000000003</v>
      </c>
      <c r="H841" s="70">
        <v>0.39</v>
      </c>
      <c r="AB841" s="70" t="s">
        <v>3250</v>
      </c>
      <c r="AC841" s="70" t="s">
        <v>3873</v>
      </c>
      <c r="AD841" s="70" t="s">
        <v>3876</v>
      </c>
      <c r="AI841" s="98"/>
      <c r="AJ841" s="98"/>
      <c r="AK841" s="98"/>
      <c r="AL841" s="98"/>
      <c r="AM841" s="98"/>
      <c r="AN841" s="98"/>
      <c r="AO841" s="98"/>
      <c r="AP841" s="98"/>
      <c r="AQ841" s="98"/>
      <c r="AS841" s="98"/>
      <c r="AT841" s="112"/>
      <c r="AU841" s="116"/>
      <c r="AV841" s="113"/>
    </row>
    <row r="842" spans="1:48" s="70" customFormat="1" x14ac:dyDescent="0.25">
      <c r="A842" s="70" t="s">
        <v>3877</v>
      </c>
      <c r="B842" s="70" t="s">
        <v>1206</v>
      </c>
      <c r="C842" s="70" t="s">
        <v>1920</v>
      </c>
      <c r="D842" s="70">
        <v>1</v>
      </c>
      <c r="E842" s="70">
        <v>1.1603999999999901</v>
      </c>
      <c r="F842" s="70">
        <v>0.86</v>
      </c>
      <c r="G842" s="70">
        <v>42.43</v>
      </c>
      <c r="H842" s="70">
        <v>0.39</v>
      </c>
      <c r="AB842" s="70" t="s">
        <v>3250</v>
      </c>
      <c r="AC842" s="70" t="s">
        <v>3873</v>
      </c>
      <c r="AD842" s="70" t="s">
        <v>3877</v>
      </c>
      <c r="AI842" s="98"/>
      <c r="AJ842" s="98"/>
      <c r="AK842" s="98"/>
      <c r="AL842" s="98"/>
      <c r="AM842" s="98"/>
      <c r="AN842" s="98"/>
      <c r="AO842" s="98"/>
      <c r="AP842" s="98"/>
      <c r="AQ842" s="98"/>
      <c r="AS842" s="98"/>
      <c r="AT842" s="112"/>
      <c r="AU842" s="116"/>
      <c r="AV842" s="113"/>
    </row>
    <row r="843" spans="1:48" s="70" customFormat="1" x14ac:dyDescent="0.25">
      <c r="A843" s="70" t="s">
        <v>3878</v>
      </c>
      <c r="B843" s="70" t="s">
        <v>1206</v>
      </c>
      <c r="C843" s="70" t="s">
        <v>1920</v>
      </c>
      <c r="D843" s="70">
        <v>0.5</v>
      </c>
      <c r="E843" s="70">
        <v>1.1603999999999901</v>
      </c>
      <c r="F843" s="70">
        <v>0.43</v>
      </c>
      <c r="G843" s="70">
        <v>42.43</v>
      </c>
      <c r="H843" s="70">
        <v>0.39</v>
      </c>
      <c r="AB843" s="70" t="s">
        <v>3250</v>
      </c>
      <c r="AC843" s="70" t="s">
        <v>3873</v>
      </c>
      <c r="AD843" s="70" t="s">
        <v>3878</v>
      </c>
      <c r="AI843" s="98"/>
      <c r="AJ843" s="98"/>
      <c r="AK843" s="98"/>
      <c r="AL843" s="98"/>
      <c r="AM843" s="98"/>
      <c r="AN843" s="98"/>
      <c r="AO843" s="98"/>
      <c r="AP843" s="98"/>
      <c r="AQ843" s="98"/>
      <c r="AS843" s="98"/>
      <c r="AT843" s="112"/>
      <c r="AU843" s="116"/>
      <c r="AV843" s="113"/>
    </row>
    <row r="844" spans="1:48" s="70" customFormat="1" x14ac:dyDescent="0.25">
      <c r="A844" s="70" t="s">
        <v>3879</v>
      </c>
      <c r="B844" s="70" t="s">
        <v>1206</v>
      </c>
      <c r="C844" s="70" t="s">
        <v>1920</v>
      </c>
      <c r="D844" s="70">
        <v>0.75</v>
      </c>
      <c r="E844" s="70">
        <v>1.1603999999999901</v>
      </c>
      <c r="F844" s="70">
        <v>0.65</v>
      </c>
      <c r="G844" s="70">
        <v>42.43</v>
      </c>
      <c r="H844" s="70">
        <v>0.39</v>
      </c>
      <c r="AB844" s="70" t="s">
        <v>3250</v>
      </c>
      <c r="AC844" s="70" t="s">
        <v>3873</v>
      </c>
      <c r="AD844" s="70" t="s">
        <v>3879</v>
      </c>
      <c r="AI844" s="98"/>
      <c r="AJ844" s="98"/>
      <c r="AK844" s="98"/>
      <c r="AL844" s="98"/>
      <c r="AM844" s="98"/>
      <c r="AN844" s="98"/>
      <c r="AO844" s="98"/>
      <c r="AP844" s="98"/>
      <c r="AQ844" s="98"/>
      <c r="AS844" s="98"/>
      <c r="AT844" s="112"/>
      <c r="AU844" s="116"/>
      <c r="AV844" s="113"/>
    </row>
    <row r="845" spans="1:48" s="70" customFormat="1" x14ac:dyDescent="0.25">
      <c r="A845" s="70" t="s">
        <v>3880</v>
      </c>
      <c r="B845" s="70" t="s">
        <v>1206</v>
      </c>
      <c r="C845" s="70" t="s">
        <v>1920</v>
      </c>
      <c r="D845" s="70">
        <v>1</v>
      </c>
      <c r="E845" s="70">
        <v>1.1399999999999999</v>
      </c>
      <c r="F845" s="70">
        <v>0.88</v>
      </c>
      <c r="G845" s="70">
        <v>41.87</v>
      </c>
      <c r="H845" s="70">
        <v>0.39</v>
      </c>
      <c r="AB845" s="70" t="s">
        <v>3250</v>
      </c>
      <c r="AC845" s="70" t="s">
        <v>3873</v>
      </c>
      <c r="AD845" s="70" t="s">
        <v>3880</v>
      </c>
      <c r="AI845" s="98"/>
      <c r="AJ845" s="98"/>
      <c r="AK845" s="98"/>
      <c r="AL845" s="98"/>
      <c r="AM845" s="98"/>
      <c r="AN845" s="98"/>
      <c r="AO845" s="98"/>
      <c r="AP845" s="98"/>
      <c r="AQ845" s="98"/>
      <c r="AS845" s="98"/>
      <c r="AT845" s="112"/>
      <c r="AU845" s="116"/>
      <c r="AV845" s="113"/>
    </row>
    <row r="846" spans="1:48" s="70" customFormat="1" x14ac:dyDescent="0.25">
      <c r="A846" s="70" t="s">
        <v>3881</v>
      </c>
      <c r="B846" s="70" t="s">
        <v>1206</v>
      </c>
      <c r="C846" s="70" t="s">
        <v>1920</v>
      </c>
      <c r="D846" s="70">
        <v>1</v>
      </c>
      <c r="E846" s="70">
        <v>1.1796</v>
      </c>
      <c r="F846" s="70">
        <v>0.85</v>
      </c>
      <c r="G846" s="70">
        <v>43.93</v>
      </c>
      <c r="H846" s="70">
        <v>0.39</v>
      </c>
      <c r="AB846" s="70" t="s">
        <v>3250</v>
      </c>
      <c r="AC846" s="70" t="s">
        <v>3873</v>
      </c>
      <c r="AD846" s="70" t="s">
        <v>3881</v>
      </c>
      <c r="AI846" s="98"/>
      <c r="AJ846" s="98"/>
      <c r="AK846" s="98"/>
      <c r="AL846" s="98"/>
      <c r="AM846" s="98"/>
      <c r="AN846" s="98"/>
      <c r="AO846" s="98"/>
      <c r="AP846" s="98"/>
      <c r="AQ846" s="98"/>
      <c r="AS846" s="98"/>
      <c r="AT846" s="112"/>
      <c r="AU846" s="116"/>
      <c r="AV846" s="113"/>
    </row>
    <row r="847" spans="1:48" s="70" customFormat="1" x14ac:dyDescent="0.25">
      <c r="A847" s="70" t="s">
        <v>3882</v>
      </c>
      <c r="B847" s="70" t="s">
        <v>1206</v>
      </c>
      <c r="C847" s="70" t="s">
        <v>1920</v>
      </c>
      <c r="D847" s="70">
        <v>1</v>
      </c>
      <c r="E847" s="70">
        <v>0.63959999999999995</v>
      </c>
      <c r="F847" s="70">
        <v>1.56</v>
      </c>
      <c r="G847" s="70">
        <v>23</v>
      </c>
      <c r="H847" s="70">
        <v>0.45</v>
      </c>
      <c r="AB847" s="70" t="s">
        <v>3250</v>
      </c>
      <c r="AC847" s="70" t="s">
        <v>3873</v>
      </c>
      <c r="AD847" s="70" t="s">
        <v>3882</v>
      </c>
      <c r="AI847" s="98"/>
      <c r="AJ847" s="98"/>
      <c r="AK847" s="98"/>
      <c r="AL847" s="98"/>
      <c r="AM847" s="98"/>
      <c r="AN847" s="98"/>
      <c r="AO847" s="98"/>
      <c r="AP847" s="98"/>
      <c r="AQ847" s="98"/>
      <c r="AS847" s="98"/>
      <c r="AT847" s="112"/>
      <c r="AU847" s="116"/>
      <c r="AV847" s="113"/>
    </row>
    <row r="848" spans="1:48" s="70" customFormat="1" x14ac:dyDescent="0.25">
      <c r="A848" s="70" t="s">
        <v>3883</v>
      </c>
      <c r="B848" s="70" t="s">
        <v>1206</v>
      </c>
      <c r="C848" s="70" t="s">
        <v>1920</v>
      </c>
      <c r="D848" s="70">
        <v>1</v>
      </c>
      <c r="E848" s="70">
        <v>1.0404</v>
      </c>
      <c r="F848" s="70">
        <v>0.96</v>
      </c>
      <c r="G848" s="70">
        <v>37.94</v>
      </c>
      <c r="H848" s="70">
        <v>0.39</v>
      </c>
      <c r="AB848" s="70" t="s">
        <v>3250</v>
      </c>
      <c r="AC848" s="70" t="s">
        <v>3873</v>
      </c>
      <c r="AD848" s="70" t="s">
        <v>3883</v>
      </c>
      <c r="AI848" s="98"/>
      <c r="AJ848" s="98"/>
      <c r="AK848" s="98"/>
      <c r="AL848" s="98"/>
      <c r="AM848" s="98"/>
      <c r="AN848" s="98"/>
      <c r="AO848" s="98"/>
      <c r="AP848" s="98"/>
      <c r="AQ848" s="98"/>
      <c r="AS848" s="98"/>
      <c r="AT848" s="112"/>
      <c r="AU848" s="116"/>
      <c r="AV848" s="113"/>
    </row>
    <row r="849" spans="1:48" s="70" customFormat="1" x14ac:dyDescent="0.25">
      <c r="A849" s="70" t="s">
        <v>3884</v>
      </c>
      <c r="B849" s="70" t="s">
        <v>1206</v>
      </c>
      <c r="C849" s="70" t="s">
        <v>1920</v>
      </c>
      <c r="D849" s="70">
        <v>0.5</v>
      </c>
      <c r="E849" s="70">
        <v>1.0404</v>
      </c>
      <c r="F849" s="70">
        <v>0.48</v>
      </c>
      <c r="G849" s="70">
        <v>37.94</v>
      </c>
      <c r="H849" s="70">
        <v>0.39</v>
      </c>
      <c r="AB849" s="70" t="s">
        <v>3250</v>
      </c>
      <c r="AC849" s="70" t="s">
        <v>3873</v>
      </c>
      <c r="AD849" s="70" t="s">
        <v>3884</v>
      </c>
      <c r="AI849" s="98"/>
      <c r="AJ849" s="98"/>
      <c r="AK849" s="98"/>
      <c r="AL849" s="98"/>
      <c r="AM849" s="98"/>
      <c r="AN849" s="98"/>
      <c r="AO849" s="98"/>
      <c r="AP849" s="98"/>
      <c r="AQ849" s="98"/>
      <c r="AS849" s="98"/>
      <c r="AT849" s="112"/>
      <c r="AU849" s="116"/>
      <c r="AV849" s="113"/>
    </row>
    <row r="850" spans="1:48" s="70" customFormat="1" x14ac:dyDescent="0.25">
      <c r="A850" s="70" t="s">
        <v>3885</v>
      </c>
      <c r="B850" s="70" t="s">
        <v>1206</v>
      </c>
      <c r="C850" s="70" t="s">
        <v>1920</v>
      </c>
      <c r="D850" s="70">
        <v>2</v>
      </c>
      <c r="E850" s="70">
        <v>1.0404</v>
      </c>
      <c r="F850" s="70">
        <v>1.92</v>
      </c>
      <c r="G850" s="70">
        <v>37.94</v>
      </c>
      <c r="H850" s="70">
        <v>0.39</v>
      </c>
      <c r="AB850" s="70" t="s">
        <v>3250</v>
      </c>
      <c r="AC850" s="70" t="s">
        <v>3873</v>
      </c>
      <c r="AD850" s="70" t="s">
        <v>3885</v>
      </c>
      <c r="AI850" s="98"/>
      <c r="AJ850" s="98"/>
      <c r="AK850" s="98"/>
      <c r="AL850" s="98"/>
      <c r="AM850" s="98"/>
      <c r="AN850" s="98"/>
      <c r="AO850" s="98"/>
      <c r="AP850" s="98"/>
      <c r="AQ850" s="98"/>
      <c r="AS850" s="98"/>
      <c r="AT850" s="112"/>
      <c r="AU850" s="116"/>
      <c r="AV850" s="113"/>
    </row>
    <row r="851" spans="1:48" s="70" customFormat="1" x14ac:dyDescent="0.25">
      <c r="A851" s="70" t="s">
        <v>3886</v>
      </c>
      <c r="B851" s="70" t="s">
        <v>1206</v>
      </c>
      <c r="C851" s="70" t="s">
        <v>1920</v>
      </c>
      <c r="D851" s="70">
        <v>4</v>
      </c>
      <c r="E851" s="70">
        <v>1.0404</v>
      </c>
      <c r="F851" s="70">
        <v>3.84</v>
      </c>
      <c r="G851" s="70">
        <v>37.94</v>
      </c>
      <c r="H851" s="70">
        <v>0.39</v>
      </c>
      <c r="AB851" s="70" t="s">
        <v>3250</v>
      </c>
      <c r="AC851" s="70" t="s">
        <v>3873</v>
      </c>
      <c r="AD851" s="70" t="s">
        <v>3886</v>
      </c>
      <c r="AI851" s="98"/>
      <c r="AJ851" s="98"/>
      <c r="AK851" s="98"/>
      <c r="AL851" s="98"/>
      <c r="AM851" s="98"/>
      <c r="AN851" s="98"/>
      <c r="AO851" s="98"/>
      <c r="AP851" s="98"/>
      <c r="AQ851" s="98"/>
      <c r="AS851" s="98"/>
      <c r="AT851" s="112"/>
      <c r="AU851" s="116"/>
      <c r="AV851" s="113"/>
    </row>
    <row r="852" spans="1:48" s="70" customFormat="1" x14ac:dyDescent="0.25">
      <c r="A852" s="70" t="s">
        <v>3887</v>
      </c>
      <c r="B852" s="70" t="s">
        <v>1206</v>
      </c>
      <c r="C852" s="70" t="s">
        <v>1920</v>
      </c>
      <c r="D852" s="70">
        <v>0.5</v>
      </c>
      <c r="E852" s="70">
        <v>0.62039999999999995</v>
      </c>
      <c r="F852" s="70">
        <v>0.8</v>
      </c>
      <c r="G852" s="70">
        <v>36.94</v>
      </c>
      <c r="H852" s="70">
        <v>0.28000000000000003</v>
      </c>
      <c r="AB852" s="70" t="s">
        <v>3250</v>
      </c>
      <c r="AC852" s="70" t="s">
        <v>3873</v>
      </c>
      <c r="AD852" s="70" t="s">
        <v>3887</v>
      </c>
      <c r="AI852" s="98"/>
      <c r="AJ852" s="98"/>
      <c r="AK852" s="98"/>
      <c r="AL852" s="98"/>
      <c r="AM852" s="98"/>
      <c r="AN852" s="98"/>
      <c r="AO852" s="98"/>
      <c r="AP852" s="98"/>
      <c r="AQ852" s="98"/>
      <c r="AS852" s="98"/>
      <c r="AT852" s="112"/>
      <c r="AU852" s="116"/>
      <c r="AV852" s="113"/>
    </row>
    <row r="853" spans="1:48" s="70" customFormat="1" x14ac:dyDescent="0.25">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4" t="s">
        <v>3922</v>
      </c>
      <c r="AG853" s="84" t="s">
        <v>3923</v>
      </c>
      <c r="AH853" s="84" t="s">
        <v>3924</v>
      </c>
      <c r="AI853" s="101">
        <v>0</v>
      </c>
      <c r="AJ853" s="100">
        <v>0.64300000000000002</v>
      </c>
      <c r="AK853" s="100"/>
      <c r="AL853" s="100"/>
      <c r="AM853" s="100"/>
      <c r="AN853" s="100"/>
      <c r="AO853" s="100"/>
      <c r="AP853" s="100"/>
      <c r="AQ853" s="100"/>
      <c r="AR853" s="83" t="s">
        <v>4044</v>
      </c>
      <c r="AS853" s="100"/>
      <c r="AT853" s="112"/>
      <c r="AU853" s="116"/>
      <c r="AV853" s="113"/>
    </row>
    <row r="854" spans="1:48" s="70" customFormat="1" x14ac:dyDescent="0.25">
      <c r="A854" s="76" t="s">
        <v>3893</v>
      </c>
      <c r="AB854" s="77" t="s">
        <v>3250</v>
      </c>
      <c r="AC854" s="78" t="s">
        <v>3914</v>
      </c>
      <c r="AD854" s="85" t="str">
        <f>MaterialsTable[[#This Row],[FramingMaterial]]&amp;" Framed "&amp;MaterialsTable[[#This Row],[Framing Configuration]]&amp;" "&amp;MaterialsTable[[#This Row],[Framing Depth]]&amp;" R-"&amp;MaterialsTable[[#This Row],[CavityInsulation (R-XX)]]&amp;" ins."</f>
        <v>Metal Framed Wall16inOC 3_5in R-5 ins.</v>
      </c>
      <c r="AE854" s="83" t="s">
        <v>1774</v>
      </c>
      <c r="AF854" s="84" t="s">
        <v>3922</v>
      </c>
      <c r="AG854" s="84" t="s">
        <v>3923</v>
      </c>
      <c r="AH854" s="84" t="s">
        <v>3924</v>
      </c>
      <c r="AI854" s="101">
        <v>5</v>
      </c>
      <c r="AJ854" s="100">
        <v>1.3089999999999999</v>
      </c>
      <c r="AK854" s="100"/>
      <c r="AL854" s="100"/>
      <c r="AM854" s="100"/>
      <c r="AN854" s="100"/>
      <c r="AO854" s="100"/>
      <c r="AP854" s="100"/>
      <c r="AQ854" s="100"/>
      <c r="AR854" s="83" t="s">
        <v>4044</v>
      </c>
      <c r="AS854" s="100"/>
      <c r="AT854" s="112"/>
      <c r="AU854" s="116"/>
      <c r="AV854" s="113"/>
    </row>
    <row r="855" spans="1:48" x14ac:dyDescent="0.25">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5"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4" t="s">
        <v>3922</v>
      </c>
      <c r="AG855" s="84" t="s">
        <v>3923</v>
      </c>
      <c r="AH855" s="84" t="s">
        <v>3924</v>
      </c>
      <c r="AI855" s="101">
        <v>11</v>
      </c>
      <c r="AJ855" s="100">
        <v>2.9239999999999999</v>
      </c>
      <c r="AK855" s="100"/>
      <c r="AL855" s="100"/>
      <c r="AM855" s="100"/>
      <c r="AN855" s="100"/>
      <c r="AO855" s="100"/>
      <c r="AP855" s="100"/>
      <c r="AQ855" s="100"/>
      <c r="AR855" s="83" t="s">
        <v>4044</v>
      </c>
      <c r="AS855" s="100"/>
      <c r="AT855" s="112"/>
      <c r="AU855" s="116"/>
      <c r="AV855" s="113"/>
    </row>
    <row r="856" spans="1:48" x14ac:dyDescent="0.25">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5"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4" t="s">
        <v>3922</v>
      </c>
      <c r="AG856" s="84" t="s">
        <v>3923</v>
      </c>
      <c r="AH856" s="84" t="s">
        <v>3924</v>
      </c>
      <c r="AI856" s="101">
        <v>13</v>
      </c>
      <c r="AJ856" s="100">
        <v>3.0680000000000001</v>
      </c>
      <c r="AK856" s="100"/>
      <c r="AL856" s="100"/>
      <c r="AM856" s="100"/>
      <c r="AN856" s="100"/>
      <c r="AO856" s="100"/>
      <c r="AP856" s="100"/>
      <c r="AQ856" s="100"/>
      <c r="AR856" s="83" t="s">
        <v>4044</v>
      </c>
      <c r="AS856" s="100"/>
      <c r="AT856" s="112"/>
      <c r="AU856" s="116"/>
      <c r="AV856" s="113"/>
    </row>
    <row r="857" spans="1:48" x14ac:dyDescent="0.25">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5"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4" t="s">
        <v>3922</v>
      </c>
      <c r="AG857" s="84" t="s">
        <v>3923</v>
      </c>
      <c r="AH857" s="84" t="s">
        <v>3924</v>
      </c>
      <c r="AI857" s="101">
        <v>15</v>
      </c>
      <c r="AJ857" s="100">
        <v>3.1989999999999998</v>
      </c>
      <c r="AK857" s="100"/>
      <c r="AL857" s="100"/>
      <c r="AM857" s="100"/>
      <c r="AN857" s="100"/>
      <c r="AO857" s="100"/>
      <c r="AP857" s="100"/>
      <c r="AQ857" s="100"/>
      <c r="AR857" s="83" t="s">
        <v>4044</v>
      </c>
      <c r="AS857" s="100"/>
      <c r="AT857" s="112"/>
      <c r="AU857" s="116"/>
      <c r="AV857" s="113"/>
    </row>
    <row r="858" spans="1:48" x14ac:dyDescent="0.25">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5"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4" t="s">
        <v>3922</v>
      </c>
      <c r="AG858" s="84" t="s">
        <v>3925</v>
      </c>
      <c r="AH858" s="84" t="s">
        <v>3926</v>
      </c>
      <c r="AI858" s="101">
        <v>19</v>
      </c>
      <c r="AJ858" s="100">
        <v>3.9239999999999999</v>
      </c>
      <c r="AK858" s="100"/>
      <c r="AL858" s="100"/>
      <c r="AM858" s="100"/>
      <c r="AN858" s="100"/>
      <c r="AO858" s="100"/>
      <c r="AP858" s="100"/>
      <c r="AQ858" s="100"/>
      <c r="AR858" s="83" t="s">
        <v>4044</v>
      </c>
      <c r="AS858" s="100"/>
      <c r="AT858" s="112"/>
      <c r="AU858" s="116"/>
      <c r="AV858" s="113"/>
    </row>
    <row r="859" spans="1:48" x14ac:dyDescent="0.25">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5"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4" t="s">
        <v>3922</v>
      </c>
      <c r="AG859" s="84" t="s">
        <v>3925</v>
      </c>
      <c r="AH859" s="84" t="s">
        <v>3926</v>
      </c>
      <c r="AI859" s="101">
        <v>21</v>
      </c>
      <c r="AJ859" s="100">
        <v>4.0780000000000003</v>
      </c>
      <c r="AK859" s="100"/>
      <c r="AL859" s="100"/>
      <c r="AM859" s="100"/>
      <c r="AN859" s="100"/>
      <c r="AO859" s="100"/>
      <c r="AP859" s="100"/>
      <c r="AQ859" s="100"/>
      <c r="AR859" s="83" t="s">
        <v>4044</v>
      </c>
      <c r="AS859" s="100"/>
      <c r="AT859" s="112"/>
      <c r="AU859" s="116"/>
      <c r="AV859" s="113"/>
    </row>
    <row r="860" spans="1:48" x14ac:dyDescent="0.25">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5"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4" t="s">
        <v>3922</v>
      </c>
      <c r="AG860" s="84" t="s">
        <v>3927</v>
      </c>
      <c r="AH860" s="84" t="s">
        <v>3928</v>
      </c>
      <c r="AI860" s="101">
        <v>19</v>
      </c>
      <c r="AJ860" s="100">
        <v>4.5579999999999998</v>
      </c>
      <c r="AK860" s="100"/>
      <c r="AL860" s="100"/>
      <c r="AM860" s="100"/>
      <c r="AN860" s="100"/>
      <c r="AO860" s="100"/>
      <c r="AP860" s="100"/>
      <c r="AQ860" s="100"/>
      <c r="AR860" s="83" t="s">
        <v>4044</v>
      </c>
      <c r="AS860" s="100"/>
      <c r="AT860" s="112"/>
      <c r="AU860" s="116"/>
      <c r="AV860" s="113"/>
    </row>
    <row r="861" spans="1:48" x14ac:dyDescent="0.25">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5"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4" t="s">
        <v>3922</v>
      </c>
      <c r="AG861" s="84" t="s">
        <v>3927</v>
      </c>
      <c r="AH861" s="84" t="s">
        <v>3928</v>
      </c>
      <c r="AI861" s="101">
        <v>22</v>
      </c>
      <c r="AJ861" s="100">
        <v>4.71</v>
      </c>
      <c r="AK861" s="100"/>
      <c r="AL861" s="100"/>
      <c r="AM861" s="100"/>
      <c r="AN861" s="100"/>
      <c r="AO861" s="100"/>
      <c r="AP861" s="100"/>
      <c r="AQ861" s="100"/>
      <c r="AR861" s="83" t="s">
        <v>4044</v>
      </c>
      <c r="AS861" s="100"/>
      <c r="AT861" s="112"/>
      <c r="AU861" s="116"/>
      <c r="AV861" s="113"/>
    </row>
    <row r="862" spans="1:48" x14ac:dyDescent="0.25">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5"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4" t="s">
        <v>3922</v>
      </c>
      <c r="AG862" s="84" t="s">
        <v>3927</v>
      </c>
      <c r="AH862" s="84" t="s">
        <v>3928</v>
      </c>
      <c r="AI862" s="101">
        <v>25</v>
      </c>
      <c r="AJ862" s="100">
        <v>4.7889999999999997</v>
      </c>
      <c r="AK862" s="100"/>
      <c r="AL862" s="100"/>
      <c r="AM862" s="100"/>
      <c r="AN862" s="100"/>
      <c r="AO862" s="100"/>
      <c r="AP862" s="100"/>
      <c r="AQ862" s="100"/>
      <c r="AR862" s="83" t="s">
        <v>4044</v>
      </c>
      <c r="AS862" s="100"/>
      <c r="AT862" s="112"/>
      <c r="AU862" s="116"/>
      <c r="AV862" s="113"/>
    </row>
    <row r="863" spans="1:48" x14ac:dyDescent="0.25">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5"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4" t="s">
        <v>3922</v>
      </c>
      <c r="AG863" s="84" t="s">
        <v>3927</v>
      </c>
      <c r="AH863" s="84" t="s">
        <v>3928</v>
      </c>
      <c r="AI863" s="101">
        <v>30</v>
      </c>
      <c r="AJ863" s="100">
        <v>4.8289999999999997</v>
      </c>
      <c r="AK863" s="100"/>
      <c r="AL863" s="100"/>
      <c r="AM863" s="100"/>
      <c r="AN863" s="100"/>
      <c r="AO863" s="100"/>
      <c r="AP863" s="100"/>
      <c r="AQ863" s="100"/>
      <c r="AR863" s="83" t="s">
        <v>4044</v>
      </c>
      <c r="AS863" s="100"/>
      <c r="AT863" s="112"/>
      <c r="AU863" s="116"/>
      <c r="AV863" s="113"/>
    </row>
    <row r="864" spans="1:48" x14ac:dyDescent="0.25">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5" t="str">
        <f>MaterialsTable[[#This Row],[FramingMaterial]]&amp;" Framed "&amp;MaterialsTable[[#This Row],[Framing Configuration]]&amp;" "&amp;MaterialsTable[[#This Row],[Framing Depth]]&amp;" R-"&amp;MaterialsTable[[#This Row],[CavityInsulation (R-XX)]]&amp;" ins."</f>
        <v>Metal Framed Wall24inOC 3_5in R-0 ins.</v>
      </c>
      <c r="AE864" s="83" t="s">
        <v>1774</v>
      </c>
      <c r="AF864" s="84" t="s">
        <v>3929</v>
      </c>
      <c r="AG864" s="84" t="s">
        <v>3923</v>
      </c>
      <c r="AH864" s="84" t="s">
        <v>3924</v>
      </c>
      <c r="AI864" s="101">
        <v>0</v>
      </c>
      <c r="AJ864" s="100">
        <v>0.65800000000000003</v>
      </c>
      <c r="AK864" s="100"/>
      <c r="AL864" s="100"/>
      <c r="AM864" s="100"/>
      <c r="AN864" s="100"/>
      <c r="AO864" s="100"/>
      <c r="AP864" s="100"/>
      <c r="AQ864" s="100"/>
      <c r="AR864" s="83" t="s">
        <v>4044</v>
      </c>
      <c r="AS864" s="100"/>
      <c r="AT864" s="112"/>
      <c r="AU864" s="116"/>
      <c r="AV864" s="113"/>
    </row>
    <row r="865" spans="1:48" x14ac:dyDescent="0.25">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5" t="str">
        <f>MaterialsTable[[#This Row],[FramingMaterial]]&amp;" Framed "&amp;MaterialsTable[[#This Row],[Framing Configuration]]&amp;" "&amp;MaterialsTable[[#This Row],[Framing Depth]]&amp;" R-"&amp;MaterialsTable[[#This Row],[CavityInsulation (R-XX)]]&amp;" ins."</f>
        <v>Metal Framed Wall24inOC 3_5in R-5 ins.</v>
      </c>
      <c r="AE865" s="83" t="s">
        <v>1774</v>
      </c>
      <c r="AF865" s="84" t="s">
        <v>3929</v>
      </c>
      <c r="AG865" s="84" t="s">
        <v>3923</v>
      </c>
      <c r="AH865" s="84" t="s">
        <v>3924</v>
      </c>
      <c r="AI865" s="101">
        <v>5</v>
      </c>
      <c r="AJ865" s="100">
        <v>1.4630000000000001</v>
      </c>
      <c r="AK865" s="100"/>
      <c r="AL865" s="100"/>
      <c r="AM865" s="100"/>
      <c r="AN865" s="100"/>
      <c r="AO865" s="100"/>
      <c r="AP865" s="100"/>
      <c r="AQ865" s="100"/>
      <c r="AR865" s="83" t="s">
        <v>4044</v>
      </c>
      <c r="AS865" s="100"/>
      <c r="AT865" s="112"/>
      <c r="AU865" s="116"/>
      <c r="AV865" s="113"/>
    </row>
    <row r="866" spans="1:48" x14ac:dyDescent="0.25">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5"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4" t="s">
        <v>3929</v>
      </c>
      <c r="AG866" s="84" t="s">
        <v>3923</v>
      </c>
      <c r="AH866" s="84" t="s">
        <v>3924</v>
      </c>
      <c r="AI866" s="101">
        <v>11</v>
      </c>
      <c r="AJ866" s="100">
        <v>3.222</v>
      </c>
      <c r="AK866" s="100"/>
      <c r="AL866" s="100"/>
      <c r="AM866" s="100"/>
      <c r="AN866" s="100"/>
      <c r="AO866" s="100"/>
      <c r="AP866" s="100"/>
      <c r="AQ866" s="100"/>
      <c r="AR866" s="83" t="s">
        <v>4044</v>
      </c>
      <c r="AS866" s="100"/>
      <c r="AT866" s="112"/>
      <c r="AU866" s="116"/>
      <c r="AV866" s="113"/>
    </row>
    <row r="867" spans="1:48" x14ac:dyDescent="0.25">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5"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4" t="s">
        <v>3929</v>
      </c>
      <c r="AG867" s="84" t="s">
        <v>3923</v>
      </c>
      <c r="AH867" s="84" t="s">
        <v>3924</v>
      </c>
      <c r="AI867" s="101">
        <v>13</v>
      </c>
      <c r="AJ867" s="100">
        <v>3.3860000000000001</v>
      </c>
      <c r="AK867" s="100"/>
      <c r="AL867" s="100"/>
      <c r="AM867" s="100"/>
      <c r="AN867" s="100"/>
      <c r="AO867" s="100"/>
      <c r="AP867" s="100"/>
      <c r="AQ867" s="100"/>
      <c r="AR867" s="83" t="s">
        <v>4044</v>
      </c>
      <c r="AS867" s="100"/>
      <c r="AT867" s="112"/>
      <c r="AU867" s="116"/>
      <c r="AV867" s="113"/>
    </row>
    <row r="868" spans="1:48" x14ac:dyDescent="0.25">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5"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4" t="s">
        <v>3929</v>
      </c>
      <c r="AG868" s="84" t="s">
        <v>3923</v>
      </c>
      <c r="AH868" s="84" t="s">
        <v>3924</v>
      </c>
      <c r="AI868" s="101">
        <v>15</v>
      </c>
      <c r="AJ868" s="100">
        <v>3.536</v>
      </c>
      <c r="AK868" s="100"/>
      <c r="AL868" s="100"/>
      <c r="AM868" s="100"/>
      <c r="AN868" s="100"/>
      <c r="AO868" s="100"/>
      <c r="AP868" s="100"/>
      <c r="AQ868" s="100"/>
      <c r="AR868" s="83" t="s">
        <v>4044</v>
      </c>
      <c r="AS868" s="100"/>
      <c r="AT868" s="112"/>
      <c r="AU868" s="116"/>
      <c r="AV868" s="113"/>
    </row>
    <row r="869" spans="1:48" x14ac:dyDescent="0.25">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5"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4" t="s">
        <v>3929</v>
      </c>
      <c r="AG869" s="84" t="s">
        <v>3925</v>
      </c>
      <c r="AH869" s="84" t="s">
        <v>3926</v>
      </c>
      <c r="AI869" s="101">
        <v>19</v>
      </c>
      <c r="AJ869" s="100">
        <v>4.5579999999999998</v>
      </c>
      <c r="AK869" s="100"/>
      <c r="AL869" s="100"/>
      <c r="AM869" s="100"/>
      <c r="AN869" s="100"/>
      <c r="AO869" s="100"/>
      <c r="AP869" s="100"/>
      <c r="AQ869" s="100"/>
      <c r="AR869" s="83" t="s">
        <v>4044</v>
      </c>
      <c r="AS869" s="100"/>
      <c r="AT869" s="112"/>
      <c r="AU869" s="116"/>
      <c r="AV869" s="113"/>
    </row>
    <row r="870" spans="1:48" x14ac:dyDescent="0.25">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5"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4" t="s">
        <v>3929</v>
      </c>
      <c r="AG870" s="84" t="s">
        <v>3925</v>
      </c>
      <c r="AH870" s="84" t="s">
        <v>3926</v>
      </c>
      <c r="AI870" s="101">
        <v>21</v>
      </c>
      <c r="AJ870" s="100">
        <v>4.6710000000000003</v>
      </c>
      <c r="AK870" s="100"/>
      <c r="AL870" s="100"/>
      <c r="AM870" s="100"/>
      <c r="AN870" s="100"/>
      <c r="AO870" s="100"/>
      <c r="AP870" s="100"/>
      <c r="AQ870" s="100"/>
      <c r="AR870" s="83" t="s">
        <v>4044</v>
      </c>
      <c r="AS870" s="100"/>
      <c r="AT870" s="112"/>
      <c r="AU870" s="116"/>
      <c r="AV870" s="113"/>
    </row>
    <row r="871" spans="1:48" x14ac:dyDescent="0.25">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5"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4" t="s">
        <v>3929</v>
      </c>
      <c r="AG871" s="84" t="s">
        <v>3927</v>
      </c>
      <c r="AH871" s="84" t="s">
        <v>3928</v>
      </c>
      <c r="AI871" s="101">
        <v>19</v>
      </c>
      <c r="AJ871" s="100">
        <v>4.9960000000000004</v>
      </c>
      <c r="AK871" s="100"/>
      <c r="AL871" s="100"/>
      <c r="AM871" s="100"/>
      <c r="AN871" s="100"/>
      <c r="AO871" s="100"/>
      <c r="AP871" s="100"/>
      <c r="AQ871" s="100"/>
      <c r="AR871" s="83" t="s">
        <v>4044</v>
      </c>
      <c r="AS871" s="100"/>
      <c r="AT871" s="112"/>
      <c r="AU871" s="116"/>
      <c r="AV871" s="113"/>
    </row>
    <row r="872" spans="1:48" x14ac:dyDescent="0.25">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5"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4" t="s">
        <v>3929</v>
      </c>
      <c r="AG872" s="84" t="s">
        <v>3927</v>
      </c>
      <c r="AH872" s="84" t="s">
        <v>3928</v>
      </c>
      <c r="AI872" s="101">
        <v>22</v>
      </c>
      <c r="AJ872" s="100">
        <v>5.1710000000000003</v>
      </c>
      <c r="AK872" s="100"/>
      <c r="AL872" s="100"/>
      <c r="AM872" s="100"/>
      <c r="AN872" s="100"/>
      <c r="AO872" s="100"/>
      <c r="AP872" s="100"/>
      <c r="AQ872" s="100"/>
      <c r="AR872" s="83" t="s">
        <v>4044</v>
      </c>
      <c r="AS872" s="100"/>
      <c r="AT872" s="112"/>
      <c r="AU872" s="116"/>
      <c r="AV872" s="113"/>
    </row>
    <row r="873" spans="1:48" x14ac:dyDescent="0.25">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5"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4" t="s">
        <v>3929</v>
      </c>
      <c r="AG873" s="84" t="s">
        <v>3927</v>
      </c>
      <c r="AH873" s="84" t="s">
        <v>3928</v>
      </c>
      <c r="AI873" s="101">
        <v>25</v>
      </c>
      <c r="AJ873" s="100">
        <v>5.2629999999999999</v>
      </c>
      <c r="AK873" s="100"/>
      <c r="AL873" s="100"/>
      <c r="AM873" s="100"/>
      <c r="AN873" s="100"/>
      <c r="AO873" s="100"/>
      <c r="AP873" s="100"/>
      <c r="AQ873" s="100"/>
      <c r="AR873" s="83" t="s">
        <v>4044</v>
      </c>
      <c r="AS873" s="100"/>
      <c r="AT873" s="112"/>
      <c r="AU873" s="116"/>
      <c r="AV873" s="113"/>
    </row>
    <row r="874" spans="1:48" x14ac:dyDescent="0.25">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5"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4" t="s">
        <v>3929</v>
      </c>
      <c r="AG874" s="84" t="s">
        <v>3927</v>
      </c>
      <c r="AH874" s="84" t="s">
        <v>3928</v>
      </c>
      <c r="AI874" s="101">
        <v>30</v>
      </c>
      <c r="AJ874" s="100">
        <v>5.3090000000000002</v>
      </c>
      <c r="AK874" s="100"/>
      <c r="AL874" s="100"/>
      <c r="AM874" s="100"/>
      <c r="AN874" s="100"/>
      <c r="AO874" s="100"/>
      <c r="AP874" s="100"/>
      <c r="AQ874" s="100"/>
      <c r="AR874" s="83" t="s">
        <v>4044</v>
      </c>
      <c r="AS874" s="100"/>
      <c r="AT874" s="112"/>
      <c r="AU874" s="116"/>
      <c r="AV874" s="113"/>
    </row>
    <row r="875" spans="1:48" x14ac:dyDescent="0.25">
      <c r="A875" s="88" t="s">
        <v>3930</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6" t="s">
        <v>3250</v>
      </c>
      <c r="AC875" s="87" t="s">
        <v>3946</v>
      </c>
      <c r="AD875" s="91" t="str">
        <f>MaterialsTable[[#This Row],[FramingMaterial]]&amp;" Framed "&amp;MaterialsTable[[#This Row],[Framing Configuration]]&amp;" "&amp;MaterialsTable[[#This Row],[Framing Depth]]&amp;" R-"&amp;MaterialsTable[[#This Row],[CavityInsulation (R-XX)]]&amp;" ins."</f>
        <v>Metal Framed Floor16inOC 5_5in R-0 ins.</v>
      </c>
      <c r="AE875" s="89" t="s">
        <v>1774</v>
      </c>
      <c r="AF875" s="90" t="s">
        <v>3947</v>
      </c>
      <c r="AG875" s="90" t="s">
        <v>3925</v>
      </c>
      <c r="AH875" s="90" t="s">
        <v>3926</v>
      </c>
      <c r="AI875" s="101">
        <v>0</v>
      </c>
      <c r="AJ875" s="98">
        <v>3.0000000000000001E-3</v>
      </c>
      <c r="AR875" s="89" t="s">
        <v>4045</v>
      </c>
      <c r="AT875" s="112"/>
      <c r="AU875" s="116"/>
      <c r="AV875" s="113"/>
    </row>
    <row r="876" spans="1:48" x14ac:dyDescent="0.25">
      <c r="A876" s="88" t="s">
        <v>3931</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6" t="s">
        <v>3250</v>
      </c>
      <c r="AC876" s="87" t="s">
        <v>3946</v>
      </c>
      <c r="AD876" s="91" t="str">
        <f>MaterialsTable[[#This Row],[FramingMaterial]]&amp;" Framed "&amp;MaterialsTable[[#This Row],[Framing Configuration]]&amp;" "&amp;MaterialsTable[[#This Row],[Framing Depth]]&amp;" R-"&amp;MaterialsTable[[#This Row],[CavityInsulation (R-XX)]]&amp;" ins."</f>
        <v>Metal Framed Floor16inOC 5_5in R-11 ins.</v>
      </c>
      <c r="AE876" s="89" t="s">
        <v>1774</v>
      </c>
      <c r="AF876" s="90" t="s">
        <v>3947</v>
      </c>
      <c r="AG876" s="90" t="s">
        <v>3925</v>
      </c>
      <c r="AH876" s="90" t="s">
        <v>3926</v>
      </c>
      <c r="AI876" s="101">
        <v>11</v>
      </c>
      <c r="AJ876" s="98">
        <v>5.3090000000000002</v>
      </c>
      <c r="AR876" s="89" t="s">
        <v>4045</v>
      </c>
      <c r="AT876" s="112"/>
      <c r="AU876" s="116"/>
      <c r="AV876" s="113"/>
    </row>
    <row r="877" spans="1:48" x14ac:dyDescent="0.25">
      <c r="A877" s="88" t="s">
        <v>3932</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6" t="s">
        <v>3250</v>
      </c>
      <c r="AC877" s="87" t="s">
        <v>3946</v>
      </c>
      <c r="AD877" s="91" t="str">
        <f>MaterialsTable[[#This Row],[FramingMaterial]]&amp;" Framed "&amp;MaterialsTable[[#This Row],[Framing Configuration]]&amp;" "&amp;MaterialsTable[[#This Row],[Framing Depth]]&amp;" R-"&amp;MaterialsTable[[#This Row],[CavityInsulation (R-XX)]]&amp;" ins."</f>
        <v>Metal Framed Floor16inOC 5_5in R-13 ins.</v>
      </c>
      <c r="AE877" s="89" t="s">
        <v>1774</v>
      </c>
      <c r="AF877" s="90" t="s">
        <v>3947</v>
      </c>
      <c r="AG877" s="90" t="s">
        <v>3925</v>
      </c>
      <c r="AH877" s="90" t="s">
        <v>3926</v>
      </c>
      <c r="AI877" s="101">
        <v>13</v>
      </c>
      <c r="AJ877" s="98">
        <v>5.8540000000000001</v>
      </c>
      <c r="AR877" s="89" t="s">
        <v>4045</v>
      </c>
      <c r="AT877" s="112"/>
      <c r="AU877" s="116"/>
      <c r="AV877" s="113"/>
    </row>
    <row r="878" spans="1:48" x14ac:dyDescent="0.25">
      <c r="A878" s="88" t="s">
        <v>3933</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6" t="s">
        <v>3250</v>
      </c>
      <c r="AC878" s="87" t="s">
        <v>3946</v>
      </c>
      <c r="AD878" s="91" t="str">
        <f>MaterialsTable[[#This Row],[FramingMaterial]]&amp;" Framed "&amp;MaterialsTable[[#This Row],[Framing Configuration]]&amp;" "&amp;MaterialsTable[[#This Row],[Framing Depth]]&amp;" R-"&amp;MaterialsTable[[#This Row],[CavityInsulation (R-XX)]]&amp;" ins."</f>
        <v>Metal Framed Floor16inOC 5_5in R-19 ins.</v>
      </c>
      <c r="AE878" s="89" t="s">
        <v>1774</v>
      </c>
      <c r="AF878" s="90" t="s">
        <v>3947</v>
      </c>
      <c r="AG878" s="90" t="s">
        <v>3925</v>
      </c>
      <c r="AH878" s="90" t="s">
        <v>3926</v>
      </c>
      <c r="AI878" s="101">
        <v>19</v>
      </c>
      <c r="AJ878" s="98">
        <v>6.92</v>
      </c>
      <c r="AR878" s="89" t="s">
        <v>4045</v>
      </c>
      <c r="AT878" s="112"/>
      <c r="AU878" s="116"/>
      <c r="AV878" s="113"/>
    </row>
    <row r="879" spans="1:48" x14ac:dyDescent="0.25">
      <c r="A879" s="88" t="s">
        <v>3934</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6" t="s">
        <v>3250</v>
      </c>
      <c r="AC879" s="87" t="s">
        <v>3946</v>
      </c>
      <c r="AD879" s="91" t="str">
        <f>MaterialsTable[[#This Row],[FramingMaterial]]&amp;" Framed "&amp;MaterialsTable[[#This Row],[Framing Configuration]]&amp;" "&amp;MaterialsTable[[#This Row],[Framing Depth]]&amp;" R-"&amp;MaterialsTable[[#This Row],[CavityInsulation (R-XX)]]&amp;" ins."</f>
        <v>Metal Framed Floor16inOC 7_25in R-19 ins.</v>
      </c>
      <c r="AE879" s="89" t="s">
        <v>1774</v>
      </c>
      <c r="AF879" s="90" t="s">
        <v>3947</v>
      </c>
      <c r="AG879" s="90" t="s">
        <v>3927</v>
      </c>
      <c r="AH879" s="90" t="s">
        <v>3928</v>
      </c>
      <c r="AI879" s="101">
        <v>19</v>
      </c>
      <c r="AJ879" s="98">
        <v>7.4139999999999997</v>
      </c>
      <c r="AR879" s="89" t="s">
        <v>4045</v>
      </c>
      <c r="AT879" s="112"/>
      <c r="AU879" s="116"/>
      <c r="AV879" s="113"/>
    </row>
    <row r="880" spans="1:48" x14ac:dyDescent="0.25">
      <c r="A880" s="88" t="s">
        <v>3935</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6" t="s">
        <v>3250</v>
      </c>
      <c r="AC880" s="87" t="s">
        <v>3946</v>
      </c>
      <c r="AD880" s="91" t="str">
        <f>MaterialsTable[[#This Row],[FramingMaterial]]&amp;" Framed "&amp;MaterialsTable[[#This Row],[Framing Configuration]]&amp;" "&amp;MaterialsTable[[#This Row],[Framing Depth]]&amp;" R-"&amp;MaterialsTable[[#This Row],[CavityInsulation (R-XX)]]&amp;" ins."</f>
        <v>Metal Framed Floor16inOC 7_25in R-22 ins.</v>
      </c>
      <c r="AE880" s="89" t="s">
        <v>1774</v>
      </c>
      <c r="AF880" s="90" t="s">
        <v>3947</v>
      </c>
      <c r="AG880" s="90" t="s">
        <v>3927</v>
      </c>
      <c r="AH880" s="90" t="s">
        <v>3928</v>
      </c>
      <c r="AI880" s="101">
        <v>22</v>
      </c>
      <c r="AJ880" s="98">
        <v>7.8150000000000004</v>
      </c>
      <c r="AR880" s="89" t="s">
        <v>4045</v>
      </c>
      <c r="AT880" s="112"/>
      <c r="AU880" s="116"/>
      <c r="AV880" s="113"/>
    </row>
    <row r="881" spans="1:48" x14ac:dyDescent="0.25">
      <c r="A881" s="88" t="s">
        <v>3936</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6" t="s">
        <v>3250</v>
      </c>
      <c r="AC881" s="87" t="s">
        <v>3946</v>
      </c>
      <c r="AD881" s="91" t="str">
        <f>MaterialsTable[[#This Row],[FramingMaterial]]&amp;" Framed "&amp;MaterialsTable[[#This Row],[Framing Configuration]]&amp;" "&amp;MaterialsTable[[#This Row],[Framing Depth]]&amp;" R-"&amp;MaterialsTable[[#This Row],[CavityInsulation (R-XX)]]&amp;" ins."</f>
        <v>Metal Framed Floor16inOC 9_25in R-30 ins.</v>
      </c>
      <c r="AE881" s="89" t="s">
        <v>1774</v>
      </c>
      <c r="AF881" s="90" t="s">
        <v>3947</v>
      </c>
      <c r="AG881" s="90" t="s">
        <v>3948</v>
      </c>
      <c r="AH881" s="90" t="s">
        <v>3949</v>
      </c>
      <c r="AI881" s="101">
        <v>30</v>
      </c>
      <c r="AJ881" s="98">
        <v>9.3829999999999991</v>
      </c>
      <c r="AR881" s="89" t="s">
        <v>4045</v>
      </c>
      <c r="AT881" s="112"/>
      <c r="AU881" s="116"/>
      <c r="AV881" s="113"/>
    </row>
    <row r="882" spans="1:48" x14ac:dyDescent="0.25">
      <c r="A882" s="88" t="s">
        <v>3937</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6" t="s">
        <v>3250</v>
      </c>
      <c r="AC882" s="87" t="s">
        <v>3946</v>
      </c>
      <c r="AD882" s="91" t="str">
        <f>MaterialsTable[[#This Row],[FramingMaterial]]&amp;" Framed "&amp;MaterialsTable[[#This Row],[Framing Configuration]]&amp;" "&amp;MaterialsTable[[#This Row],[Framing Depth]]&amp;" R-"&amp;MaterialsTable[[#This Row],[CavityInsulation (R-XX)]]&amp;" ins."</f>
        <v>Metal Framed Floor16inOC 11_25in R-38 ins.</v>
      </c>
      <c r="AE882" s="89" t="s">
        <v>1774</v>
      </c>
      <c r="AF882" s="90" t="s">
        <v>3947</v>
      </c>
      <c r="AG882" s="90" t="s">
        <v>3950</v>
      </c>
      <c r="AH882" s="90" t="s">
        <v>3951</v>
      </c>
      <c r="AI882" s="101">
        <v>38</v>
      </c>
      <c r="AJ882" s="98">
        <v>10.756</v>
      </c>
      <c r="AR882" s="89" t="s">
        <v>4045</v>
      </c>
      <c r="AT882" s="112"/>
      <c r="AU882" s="116"/>
      <c r="AV882" s="113"/>
    </row>
    <row r="883" spans="1:48" x14ac:dyDescent="0.25">
      <c r="A883" s="88" t="s">
        <v>3938</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6" t="s">
        <v>3250</v>
      </c>
      <c r="AC883" s="87" t="s">
        <v>3946</v>
      </c>
      <c r="AD883" s="91" t="str">
        <f>MaterialsTable[[#This Row],[FramingMaterial]]&amp;" Framed "&amp;MaterialsTable[[#This Row],[Framing Configuration]]&amp;" "&amp;MaterialsTable[[#This Row],[Framing Depth]]&amp;" R-"&amp;MaterialsTable[[#This Row],[CavityInsulation (R-XX)]]&amp;" ins."</f>
        <v>Metal Framed Floor24inOC 5_5in R-0 ins.</v>
      </c>
      <c r="AE883" s="89" t="s">
        <v>1774</v>
      </c>
      <c r="AF883" s="90" t="s">
        <v>3952</v>
      </c>
      <c r="AG883" s="90" t="s">
        <v>3925</v>
      </c>
      <c r="AH883" s="90" t="s">
        <v>3926</v>
      </c>
      <c r="AI883" s="101">
        <v>0</v>
      </c>
      <c r="AJ883" s="98">
        <v>3.0000000000000001E-3</v>
      </c>
      <c r="AR883" s="89" t="s">
        <v>4045</v>
      </c>
      <c r="AT883" s="112"/>
      <c r="AU883" s="116"/>
      <c r="AV883" s="113"/>
    </row>
    <row r="884" spans="1:48" x14ac:dyDescent="0.25">
      <c r="A884" s="88" t="s">
        <v>3939</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6" t="s">
        <v>3250</v>
      </c>
      <c r="AC884" s="87" t="s">
        <v>3946</v>
      </c>
      <c r="AD884" s="91" t="str">
        <f>MaterialsTable[[#This Row],[FramingMaterial]]&amp;" Framed "&amp;MaterialsTable[[#This Row],[Framing Configuration]]&amp;" "&amp;MaterialsTable[[#This Row],[Framing Depth]]&amp;" R-"&amp;MaterialsTable[[#This Row],[CavityInsulation (R-XX)]]&amp;" ins."</f>
        <v>Metal Framed Floor24inOC 5_5in R-11 ins.</v>
      </c>
      <c r="AE884" s="89" t="s">
        <v>1774</v>
      </c>
      <c r="AF884" s="90" t="s">
        <v>3952</v>
      </c>
      <c r="AG884" s="90" t="s">
        <v>3925</v>
      </c>
      <c r="AH884" s="90" t="s">
        <v>3926</v>
      </c>
      <c r="AI884" s="101">
        <v>11</v>
      </c>
      <c r="AJ884" s="98">
        <v>6.5759999999999996</v>
      </c>
      <c r="AR884" s="89" t="s">
        <v>4045</v>
      </c>
      <c r="AT884" s="112"/>
      <c r="AU884" s="116"/>
      <c r="AV884" s="113"/>
    </row>
    <row r="885" spans="1:48" x14ac:dyDescent="0.25">
      <c r="A885" s="88" t="s">
        <v>3940</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6" t="s">
        <v>3250</v>
      </c>
      <c r="AC885" s="87" t="s">
        <v>3946</v>
      </c>
      <c r="AD885" s="91" t="str">
        <f>MaterialsTable[[#This Row],[FramingMaterial]]&amp;" Framed "&amp;MaterialsTable[[#This Row],[Framing Configuration]]&amp;" "&amp;MaterialsTable[[#This Row],[Framing Depth]]&amp;" R-"&amp;MaterialsTable[[#This Row],[CavityInsulation (R-XX)]]&amp;" ins."</f>
        <v>Metal Framed Floor24inOC 5_5in R-13 ins.</v>
      </c>
      <c r="AE885" s="89" t="s">
        <v>1774</v>
      </c>
      <c r="AF885" s="90" t="s">
        <v>3952</v>
      </c>
      <c r="AG885" s="90" t="s">
        <v>3925</v>
      </c>
      <c r="AH885" s="90" t="s">
        <v>3926</v>
      </c>
      <c r="AI885" s="101">
        <v>13</v>
      </c>
      <c r="AJ885" s="98">
        <v>7.5439999999999996</v>
      </c>
      <c r="AR885" s="89" t="s">
        <v>4045</v>
      </c>
      <c r="AT885" s="112"/>
      <c r="AU885" s="116"/>
      <c r="AV885" s="113"/>
    </row>
    <row r="886" spans="1:48" x14ac:dyDescent="0.25">
      <c r="A886" s="88" t="s">
        <v>3941</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6" t="s">
        <v>3250</v>
      </c>
      <c r="AC886" s="87" t="s">
        <v>3946</v>
      </c>
      <c r="AD886" s="91" t="str">
        <f>MaterialsTable[[#This Row],[FramingMaterial]]&amp;" Framed "&amp;MaterialsTable[[#This Row],[Framing Configuration]]&amp;" "&amp;MaterialsTable[[#This Row],[Framing Depth]]&amp;" R-"&amp;MaterialsTable[[#This Row],[CavityInsulation (R-XX)]]&amp;" ins."</f>
        <v>Metal Framed Floor24inOC 5_5in R-19 ins.</v>
      </c>
      <c r="AE886" s="89" t="s">
        <v>1774</v>
      </c>
      <c r="AF886" s="90" t="s">
        <v>3952</v>
      </c>
      <c r="AG886" s="90" t="s">
        <v>3925</v>
      </c>
      <c r="AH886" s="90" t="s">
        <v>3926</v>
      </c>
      <c r="AI886" s="101">
        <v>19</v>
      </c>
      <c r="AJ886" s="98">
        <v>9.0370000000000008</v>
      </c>
      <c r="AR886" s="89" t="s">
        <v>4045</v>
      </c>
      <c r="AT886" s="112"/>
      <c r="AU886" s="116"/>
      <c r="AV886" s="113"/>
    </row>
    <row r="887" spans="1:48" x14ac:dyDescent="0.25">
      <c r="A887" s="88" t="s">
        <v>3942</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6" t="s">
        <v>3250</v>
      </c>
      <c r="AC887" s="87" t="s">
        <v>3946</v>
      </c>
      <c r="AD887" s="91" t="str">
        <f>MaterialsTable[[#This Row],[FramingMaterial]]&amp;" Framed "&amp;MaterialsTable[[#This Row],[Framing Configuration]]&amp;" "&amp;MaterialsTable[[#This Row],[Framing Depth]]&amp;" R-"&amp;MaterialsTable[[#This Row],[CavityInsulation (R-XX)]]&amp;" ins."</f>
        <v>Metal Framed Floor24inOC 7_25in R-19 ins.</v>
      </c>
      <c r="AE887" s="89" t="s">
        <v>1774</v>
      </c>
      <c r="AF887" s="90" t="s">
        <v>3952</v>
      </c>
      <c r="AG887" s="90" t="s">
        <v>3927</v>
      </c>
      <c r="AH887" s="90" t="s">
        <v>3928</v>
      </c>
      <c r="AI887" s="101">
        <v>19</v>
      </c>
      <c r="AJ887" s="98">
        <v>9.5640000000000001</v>
      </c>
      <c r="AR887" s="89" t="s">
        <v>4045</v>
      </c>
      <c r="AT887" s="112"/>
      <c r="AU887" s="116"/>
      <c r="AV887" s="113"/>
    </row>
    <row r="888" spans="1:48" x14ac:dyDescent="0.25">
      <c r="A888" s="88" t="s">
        <v>3943</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6" t="s">
        <v>3250</v>
      </c>
      <c r="AC888" s="87" t="s">
        <v>3946</v>
      </c>
      <c r="AD888" s="91" t="str">
        <f>MaterialsTable[[#This Row],[FramingMaterial]]&amp;" Framed "&amp;MaterialsTable[[#This Row],[Framing Configuration]]&amp;" "&amp;MaterialsTable[[#This Row],[Framing Depth]]&amp;" R-"&amp;MaterialsTable[[#This Row],[CavityInsulation (R-XX)]]&amp;" ins."</f>
        <v>Metal Framed Floor24inOC 7_25in R-22 ins.</v>
      </c>
      <c r="AE888" s="89" t="s">
        <v>1774</v>
      </c>
      <c r="AF888" s="90" t="s">
        <v>3952</v>
      </c>
      <c r="AG888" s="90" t="s">
        <v>3927</v>
      </c>
      <c r="AH888" s="90" t="s">
        <v>3928</v>
      </c>
      <c r="AI888" s="101">
        <v>22</v>
      </c>
      <c r="AJ888" s="98">
        <v>10.336</v>
      </c>
      <c r="AR888" s="89" t="s">
        <v>4045</v>
      </c>
      <c r="AT888" s="112"/>
      <c r="AU888" s="116"/>
      <c r="AV888" s="113"/>
    </row>
    <row r="889" spans="1:48" x14ac:dyDescent="0.25">
      <c r="A889" s="88" t="s">
        <v>3944</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6" t="s">
        <v>3250</v>
      </c>
      <c r="AC889" s="87" t="s">
        <v>3946</v>
      </c>
      <c r="AD889" s="91" t="str">
        <f>MaterialsTable[[#This Row],[FramingMaterial]]&amp;" Framed "&amp;MaterialsTable[[#This Row],[Framing Configuration]]&amp;" "&amp;MaterialsTable[[#This Row],[Framing Depth]]&amp;" R-"&amp;MaterialsTable[[#This Row],[CavityInsulation (R-XX)]]&amp;" ins."</f>
        <v>Metal Framed Floor24inOC 9_25in R-30 ins.</v>
      </c>
      <c r="AE889" s="89" t="s">
        <v>1774</v>
      </c>
      <c r="AF889" s="90" t="s">
        <v>3952</v>
      </c>
      <c r="AG889" s="90" t="s">
        <v>3948</v>
      </c>
      <c r="AH889" s="90" t="s">
        <v>3949</v>
      </c>
      <c r="AI889" s="101">
        <v>30</v>
      </c>
      <c r="AJ889" s="98">
        <v>12.443</v>
      </c>
      <c r="AR889" s="89" t="s">
        <v>4045</v>
      </c>
      <c r="AT889" s="112"/>
      <c r="AU889" s="116"/>
      <c r="AV889" s="113"/>
    </row>
    <row r="890" spans="1:48" x14ac:dyDescent="0.25">
      <c r="A890" s="88" t="s">
        <v>3945</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6" t="s">
        <v>3250</v>
      </c>
      <c r="AC890" s="87" t="s">
        <v>3946</v>
      </c>
      <c r="AD890" s="91" t="str">
        <f>MaterialsTable[[#This Row],[FramingMaterial]]&amp;" Framed "&amp;MaterialsTable[[#This Row],[Framing Configuration]]&amp;" "&amp;MaterialsTable[[#This Row],[Framing Depth]]&amp;" R-"&amp;MaterialsTable[[#This Row],[CavityInsulation (R-XX)]]&amp;" ins."</f>
        <v>Metal Framed Floor24inOC 11_25in R-38 ins.</v>
      </c>
      <c r="AE890" s="89" t="s">
        <v>1774</v>
      </c>
      <c r="AF890" s="90" t="s">
        <v>3952</v>
      </c>
      <c r="AG890" s="90" t="s">
        <v>3950</v>
      </c>
      <c r="AH890" s="90" t="s">
        <v>3951</v>
      </c>
      <c r="AI890" s="101">
        <v>38</v>
      </c>
      <c r="AJ890" s="98">
        <v>14.569000000000001</v>
      </c>
      <c r="AR890" s="89" t="s">
        <v>4045</v>
      </c>
      <c r="AT890" s="112"/>
      <c r="AU890" s="116"/>
      <c r="AV890" s="113"/>
    </row>
    <row r="891" spans="1:48" x14ac:dyDescent="0.25">
      <c r="A891" s="92" t="s">
        <v>3953</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3" t="s">
        <v>3250</v>
      </c>
      <c r="AC891" s="103" t="s">
        <v>3976</v>
      </c>
      <c r="AD891" s="96" t="str">
        <f>MaterialsTable[[#This Row],[Framing Configuration]]&amp;" "&amp;" R-"&amp;MaterialsTable[[#This Row],[CavityInsulation (R-XX)]]&amp;" ins."</f>
        <v>RoofMetalScrewDown  R-10 ins.</v>
      </c>
      <c r="AE891" s="94" t="s">
        <v>1774</v>
      </c>
      <c r="AF891" s="95" t="s">
        <v>3977</v>
      </c>
      <c r="AG891" s="95" t="s">
        <v>3978</v>
      </c>
      <c r="AH891" s="95" t="s">
        <v>3978</v>
      </c>
      <c r="AI891" s="100">
        <v>10</v>
      </c>
      <c r="AJ891" s="100">
        <v>5.7560000000000002</v>
      </c>
      <c r="AK891" s="100"/>
      <c r="AL891" s="100"/>
      <c r="AM891" s="100"/>
      <c r="AN891" s="100"/>
      <c r="AO891" s="100"/>
      <c r="AP891" s="100"/>
      <c r="AQ891" s="100"/>
      <c r="AR891" s="94" t="s">
        <v>4046</v>
      </c>
      <c r="AS891" s="100"/>
      <c r="AT891" s="112"/>
      <c r="AU891" s="116"/>
      <c r="AV891" s="113"/>
    </row>
    <row r="892" spans="1:48" x14ac:dyDescent="0.25">
      <c r="A892" s="92" t="s">
        <v>3954</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3" t="s">
        <v>3250</v>
      </c>
      <c r="AC892" s="103" t="s">
        <v>3976</v>
      </c>
      <c r="AD892" s="102" t="str">
        <f>MaterialsTable[[#This Row],[Framing Configuration]]&amp;" "&amp;" R-"&amp;MaterialsTable[[#This Row],[CavityInsulation (R-XX)]]&amp;" ins."</f>
        <v>RoofMetalScrewDown  R-11 ins.</v>
      </c>
      <c r="AE892" s="94" t="s">
        <v>1774</v>
      </c>
      <c r="AF892" s="95" t="s">
        <v>3977</v>
      </c>
      <c r="AG892" s="95" t="s">
        <v>3978</v>
      </c>
      <c r="AH892" s="95" t="s">
        <v>3978</v>
      </c>
      <c r="AI892" s="100">
        <v>11</v>
      </c>
      <c r="AJ892" s="100">
        <v>6.4139999999999997</v>
      </c>
      <c r="AK892" s="100"/>
      <c r="AL892" s="100"/>
      <c r="AM892" s="100"/>
      <c r="AN892" s="100"/>
      <c r="AO892" s="100"/>
      <c r="AP892" s="100"/>
      <c r="AQ892" s="100"/>
      <c r="AR892" s="94" t="s">
        <v>4046</v>
      </c>
      <c r="AS892" s="100"/>
      <c r="AT892" s="112"/>
      <c r="AU892" s="116"/>
      <c r="AV892" s="113"/>
    </row>
    <row r="893" spans="1:48" x14ac:dyDescent="0.25">
      <c r="A893" s="92" t="s">
        <v>3955</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3" t="s">
        <v>3250</v>
      </c>
      <c r="AC893" s="103" t="s">
        <v>3976</v>
      </c>
      <c r="AD893" s="102" t="str">
        <f>MaterialsTable[[#This Row],[Framing Configuration]]&amp;" "&amp;" R-"&amp;MaterialsTable[[#This Row],[CavityInsulation (R-XX)]]&amp;" ins."</f>
        <v>RoofMetalScrewDown  R-13 ins.</v>
      </c>
      <c r="AE893" s="94" t="s">
        <v>1774</v>
      </c>
      <c r="AF893" s="95" t="s">
        <v>3977</v>
      </c>
      <c r="AG893" s="95" t="s">
        <v>3978</v>
      </c>
      <c r="AH893" s="95" t="s">
        <v>3978</v>
      </c>
      <c r="AI893" s="100">
        <v>13</v>
      </c>
      <c r="AJ893" s="100">
        <v>6.9119999999999999</v>
      </c>
      <c r="AK893" s="100"/>
      <c r="AL893" s="100"/>
      <c r="AM893" s="100"/>
      <c r="AN893" s="100"/>
      <c r="AO893" s="100"/>
      <c r="AP893" s="100"/>
      <c r="AQ893" s="100"/>
      <c r="AR893" s="94" t="s">
        <v>4046</v>
      </c>
      <c r="AS893" s="100"/>
      <c r="AT893" s="112"/>
      <c r="AU893" s="116"/>
      <c r="AV893" s="113"/>
    </row>
    <row r="894" spans="1:48" x14ac:dyDescent="0.25">
      <c r="A894" s="92" t="s">
        <v>3956</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3" t="s">
        <v>3250</v>
      </c>
      <c r="AC894" s="103" t="s">
        <v>3976</v>
      </c>
      <c r="AD894" s="102" t="str">
        <f>MaterialsTable[[#This Row],[Framing Configuration]]&amp;" "&amp;" R-"&amp;MaterialsTable[[#This Row],[CavityInsulation (R-XX)]]&amp;" ins."</f>
        <v>RoofMetalScrewDown  R-16 ins.</v>
      </c>
      <c r="AE894" s="94" t="s">
        <v>1774</v>
      </c>
      <c r="AF894" s="95" t="s">
        <v>3977</v>
      </c>
      <c r="AG894" s="95" t="s">
        <v>3978</v>
      </c>
      <c r="AH894" s="95" t="s">
        <v>3978</v>
      </c>
      <c r="AI894" s="100">
        <v>16</v>
      </c>
      <c r="AJ894" s="100">
        <v>8.6539999999999999</v>
      </c>
      <c r="AK894" s="100"/>
      <c r="AL894" s="100"/>
      <c r="AM894" s="100"/>
      <c r="AN894" s="100"/>
      <c r="AO894" s="100"/>
      <c r="AP894" s="100"/>
      <c r="AQ894" s="100"/>
      <c r="AR894" s="94" t="s">
        <v>4046</v>
      </c>
      <c r="AS894" s="100"/>
      <c r="AT894" s="112"/>
      <c r="AU894" s="116"/>
      <c r="AV894" s="113"/>
    </row>
    <row r="895" spans="1:48" x14ac:dyDescent="0.25">
      <c r="A895" s="92" t="s">
        <v>3957</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3" t="s">
        <v>3250</v>
      </c>
      <c r="AC895" s="103" t="s">
        <v>3976</v>
      </c>
      <c r="AD895" s="102" t="str">
        <f>MaterialsTable[[#This Row],[Framing Configuration]]&amp;" "&amp;" R-"&amp;MaterialsTable[[#This Row],[CavityInsulation (R-XX)]]&amp;" ins."</f>
        <v>RoofMetalScrewDown  R-19 ins.</v>
      </c>
      <c r="AE895" s="94" t="s">
        <v>1774</v>
      </c>
      <c r="AF895" s="95" t="s">
        <v>3977</v>
      </c>
      <c r="AG895" s="95" t="s">
        <v>3978</v>
      </c>
      <c r="AH895" s="95" t="s">
        <v>3978</v>
      </c>
      <c r="AI895" s="100">
        <v>19</v>
      </c>
      <c r="AJ895" s="100">
        <v>9.4239999999999995</v>
      </c>
      <c r="AK895" s="100"/>
      <c r="AL895" s="100"/>
      <c r="AM895" s="100"/>
      <c r="AN895" s="100"/>
      <c r="AO895" s="100"/>
      <c r="AP895" s="100"/>
      <c r="AQ895" s="100"/>
      <c r="AR895" s="94" t="s">
        <v>4046</v>
      </c>
      <c r="AS895" s="100"/>
      <c r="AT895" s="112"/>
      <c r="AU895" s="116"/>
      <c r="AV895" s="113"/>
    </row>
    <row r="896" spans="1:48" x14ac:dyDescent="0.25">
      <c r="A896" s="92" t="s">
        <v>3958</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3" t="s">
        <v>3250</v>
      </c>
      <c r="AC896" s="103" t="s">
        <v>3976</v>
      </c>
      <c r="AD896" s="102" t="str">
        <f>MaterialsTable[[#This Row],[Framing Configuration]]&amp;" "&amp;" R-"&amp;MaterialsTable[[#This Row],[CavityInsulation (R-XX)]]&amp;" ins."</f>
        <v>RoofMetalStandingSeam  R-6 ins.</v>
      </c>
      <c r="AE896" s="94" t="s">
        <v>1774</v>
      </c>
      <c r="AF896" s="95" t="s">
        <v>3979</v>
      </c>
      <c r="AG896" s="95" t="s">
        <v>3978</v>
      </c>
      <c r="AH896" s="95" t="s">
        <v>3978</v>
      </c>
      <c r="AI896" s="100">
        <v>6</v>
      </c>
      <c r="AJ896" s="100">
        <v>5.2080000000000002</v>
      </c>
      <c r="AK896" s="100"/>
      <c r="AL896" s="100"/>
      <c r="AM896" s="100"/>
      <c r="AN896" s="100"/>
      <c r="AO896" s="100"/>
      <c r="AP896" s="100"/>
      <c r="AQ896" s="100"/>
      <c r="AR896" s="94" t="s">
        <v>4046</v>
      </c>
      <c r="AS896" s="100"/>
      <c r="AT896" s="112"/>
      <c r="AU896" s="116"/>
      <c r="AV896" s="113"/>
    </row>
    <row r="897" spans="1:48" x14ac:dyDescent="0.25">
      <c r="A897" s="92" t="s">
        <v>3959</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3" t="s">
        <v>3250</v>
      </c>
      <c r="AC897" s="103" t="s">
        <v>3976</v>
      </c>
      <c r="AD897" s="102" t="str">
        <f>MaterialsTable[[#This Row],[Framing Configuration]]&amp;" "&amp;" R-"&amp;MaterialsTable[[#This Row],[CavityInsulation (R-XX)]]&amp;" ins."</f>
        <v>RoofMetalStandingSeam  R-10 ins.</v>
      </c>
      <c r="AE897" s="94" t="s">
        <v>1774</v>
      </c>
      <c r="AF897" s="95" t="s">
        <v>3979</v>
      </c>
      <c r="AG897" s="95" t="s">
        <v>3978</v>
      </c>
      <c r="AH897" s="95" t="s">
        <v>3978</v>
      </c>
      <c r="AI897" s="100">
        <v>10</v>
      </c>
      <c r="AJ897" s="100">
        <v>9.5289999999999999</v>
      </c>
      <c r="AK897" s="100"/>
      <c r="AL897" s="100"/>
      <c r="AM897" s="100"/>
      <c r="AN897" s="100"/>
      <c r="AO897" s="100"/>
      <c r="AP897" s="100"/>
      <c r="AQ897" s="100"/>
      <c r="AR897" s="94" t="s">
        <v>4046</v>
      </c>
      <c r="AS897" s="100"/>
      <c r="AT897" s="112"/>
      <c r="AU897" s="116"/>
      <c r="AV897" s="113"/>
    </row>
    <row r="898" spans="1:48" x14ac:dyDescent="0.25">
      <c r="A898" s="92" t="s">
        <v>3960</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3" t="s">
        <v>3250</v>
      </c>
      <c r="AC898" s="103" t="s">
        <v>3976</v>
      </c>
      <c r="AD898" s="102" t="str">
        <f>MaterialsTable[[#This Row],[Framing Configuration]]&amp;" "&amp;" R-"&amp;MaterialsTable[[#This Row],[CavityInsulation (R-XX)]]&amp;" ins."</f>
        <v>RoofMetalStandingSeam  R-11 ins.</v>
      </c>
      <c r="AE898" s="94" t="s">
        <v>1774</v>
      </c>
      <c r="AF898" s="95" t="s">
        <v>3979</v>
      </c>
      <c r="AG898" s="95" t="s">
        <v>3978</v>
      </c>
      <c r="AH898" s="95" t="s">
        <v>3978</v>
      </c>
      <c r="AI898" s="100">
        <v>11</v>
      </c>
      <c r="AJ898" s="100">
        <v>10.09</v>
      </c>
      <c r="AK898" s="100"/>
      <c r="AL898" s="100"/>
      <c r="AM898" s="100"/>
      <c r="AN898" s="100"/>
      <c r="AO898" s="100"/>
      <c r="AP898" s="100"/>
      <c r="AQ898" s="100"/>
      <c r="AR898" s="94" t="s">
        <v>4046</v>
      </c>
      <c r="AS898" s="100"/>
      <c r="AT898" s="112"/>
      <c r="AU898" s="116"/>
      <c r="AV898" s="113"/>
    </row>
    <row r="899" spans="1:48" x14ac:dyDescent="0.25">
      <c r="A899" s="92" t="s">
        <v>3961</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3" t="s">
        <v>3250</v>
      </c>
      <c r="AC899" s="103" t="s">
        <v>3976</v>
      </c>
      <c r="AD899" s="102" t="str">
        <f>MaterialsTable[[#This Row],[Framing Configuration]]&amp;" "&amp;" R-"&amp;MaterialsTable[[#This Row],[CavityInsulation (R-XX)]]&amp;" ins."</f>
        <v>RoofMetalStandingSeam  R-13 ins.</v>
      </c>
      <c r="AE899" s="94" t="s">
        <v>1774</v>
      </c>
      <c r="AF899" s="95" t="s">
        <v>3979</v>
      </c>
      <c r="AG899" s="95" t="s">
        <v>3978</v>
      </c>
      <c r="AH899" s="95" t="s">
        <v>3978</v>
      </c>
      <c r="AI899" s="100">
        <v>13</v>
      </c>
      <c r="AJ899" s="100">
        <v>11.268000000000001</v>
      </c>
      <c r="AK899" s="100"/>
      <c r="AL899" s="100"/>
      <c r="AM899" s="100"/>
      <c r="AN899" s="100"/>
      <c r="AO899" s="100"/>
      <c r="AP899" s="100"/>
      <c r="AQ899" s="100"/>
      <c r="AR899" s="94" t="s">
        <v>4046</v>
      </c>
      <c r="AS899" s="100"/>
      <c r="AT899" s="112"/>
      <c r="AU899" s="116"/>
      <c r="AV899" s="113"/>
    </row>
    <row r="900" spans="1:48" x14ac:dyDescent="0.25">
      <c r="A900" s="92" t="s">
        <v>3962</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3" t="s">
        <v>3250</v>
      </c>
      <c r="AC900" s="103" t="s">
        <v>3976</v>
      </c>
      <c r="AD900" s="102" t="str">
        <f>MaterialsTable[[#This Row],[Framing Configuration]]&amp;" "&amp;" R-"&amp;MaterialsTable[[#This Row],[CavityInsulation (R-XX)]]&amp;" ins."</f>
        <v>RoofMetalStandingSeam  R-16 ins.</v>
      </c>
      <c r="AE900" s="94" t="s">
        <v>1774</v>
      </c>
      <c r="AF900" s="95" t="s">
        <v>3979</v>
      </c>
      <c r="AG900" s="95" t="s">
        <v>3978</v>
      </c>
      <c r="AH900" s="95" t="s">
        <v>3978</v>
      </c>
      <c r="AI900" s="100">
        <v>16</v>
      </c>
      <c r="AJ900" s="100">
        <v>13.109</v>
      </c>
      <c r="AK900" s="100"/>
      <c r="AL900" s="100"/>
      <c r="AM900" s="100"/>
      <c r="AN900" s="100"/>
      <c r="AO900" s="100"/>
      <c r="AP900" s="100"/>
      <c r="AQ900" s="100"/>
      <c r="AR900" s="94" t="s">
        <v>4046</v>
      </c>
      <c r="AS900" s="100"/>
      <c r="AT900" s="112"/>
      <c r="AU900" s="116"/>
      <c r="AV900" s="113"/>
    </row>
    <row r="901" spans="1:48" x14ac:dyDescent="0.25">
      <c r="A901" s="92" t="s">
        <v>3963</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3" t="s">
        <v>3250</v>
      </c>
      <c r="AC901" s="103" t="s">
        <v>3976</v>
      </c>
      <c r="AD901" s="102" t="str">
        <f>MaterialsTable[[#This Row],[Framing Configuration]]&amp;" "&amp;" R-"&amp;MaterialsTable[[#This Row],[CavityInsulation (R-XX)]]&amp;" ins."</f>
        <v>RoofMetalStandingSeam  R-19 ins.</v>
      </c>
      <c r="AE901" s="94" t="s">
        <v>1774</v>
      </c>
      <c r="AF901" s="95" t="s">
        <v>3979</v>
      </c>
      <c r="AG901" s="95" t="s">
        <v>3978</v>
      </c>
      <c r="AH901" s="95" t="s">
        <v>3978</v>
      </c>
      <c r="AI901" s="100">
        <v>19</v>
      </c>
      <c r="AJ901" s="100">
        <v>14.605</v>
      </c>
      <c r="AK901" s="100"/>
      <c r="AL901" s="100"/>
      <c r="AM901" s="100"/>
      <c r="AN901" s="100"/>
      <c r="AO901" s="100"/>
      <c r="AP901" s="100"/>
      <c r="AQ901" s="100"/>
      <c r="AR901" s="94" t="s">
        <v>4046</v>
      </c>
      <c r="AS901" s="100"/>
      <c r="AT901" s="112"/>
      <c r="AU901" s="116"/>
      <c r="AV901" s="113"/>
    </row>
    <row r="902" spans="1:48" x14ac:dyDescent="0.25">
      <c r="A902" s="92" t="s">
        <v>3964</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3" t="s">
        <v>3250</v>
      </c>
      <c r="AC902" s="103" t="s">
        <v>3976</v>
      </c>
      <c r="AD902" s="102" t="str">
        <f>MaterialsTable[[#This Row],[Framing Configuration]]&amp;" "&amp;" R-"&amp;MaterialsTable[[#This Row],[CavityInsulation (R-XX)]]&amp;" ins."</f>
        <v>RoofMetalStandingSeam  R-20 ins.</v>
      </c>
      <c r="AE902" s="94" t="s">
        <v>1774</v>
      </c>
      <c r="AF902" s="95" t="s">
        <v>3979</v>
      </c>
      <c r="AG902" s="95" t="s">
        <v>3978</v>
      </c>
      <c r="AH902" s="95" t="s">
        <v>3978</v>
      </c>
      <c r="AI902" s="100">
        <v>20</v>
      </c>
      <c r="AJ902" s="100">
        <v>15.093</v>
      </c>
      <c r="AK902" s="100"/>
      <c r="AL902" s="100"/>
      <c r="AM902" s="100"/>
      <c r="AN902" s="100"/>
      <c r="AO902" s="100"/>
      <c r="AP902" s="100"/>
      <c r="AQ902" s="100"/>
      <c r="AR902" s="94" t="s">
        <v>4046</v>
      </c>
      <c r="AS902" s="100"/>
      <c r="AT902" s="112"/>
      <c r="AU902" s="116"/>
      <c r="AV902" s="113"/>
    </row>
    <row r="903" spans="1:48" x14ac:dyDescent="0.25">
      <c r="A903" s="92" t="s">
        <v>3965</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3" t="s">
        <v>3250</v>
      </c>
      <c r="AC903" s="103" t="s">
        <v>3976</v>
      </c>
      <c r="AD903" s="102" t="str">
        <f>MaterialsTable[[#This Row],[Framing Configuration]]&amp;" "&amp;" R-"&amp;MaterialsTable[[#This Row],[CavityInsulation (R-XX)]]&amp;" ins."</f>
        <v>RoofMetalStandingSeam  R-21 ins.</v>
      </c>
      <c r="AE903" s="94" t="s">
        <v>1774</v>
      </c>
      <c r="AF903" s="95" t="s">
        <v>3979</v>
      </c>
      <c r="AG903" s="95" t="s">
        <v>3978</v>
      </c>
      <c r="AH903" s="95" t="s">
        <v>3978</v>
      </c>
      <c r="AI903" s="100">
        <v>21</v>
      </c>
      <c r="AJ903" s="100">
        <v>15.613</v>
      </c>
      <c r="AK903" s="100"/>
      <c r="AL903" s="100"/>
      <c r="AM903" s="100"/>
      <c r="AN903" s="100"/>
      <c r="AO903" s="100"/>
      <c r="AP903" s="100"/>
      <c r="AQ903" s="100"/>
      <c r="AR903" s="94" t="s">
        <v>4046</v>
      </c>
      <c r="AS903" s="100"/>
      <c r="AT903" s="112"/>
      <c r="AU903" s="116"/>
      <c r="AV903" s="113"/>
    </row>
    <row r="904" spans="1:48" x14ac:dyDescent="0.25">
      <c r="A904" s="92" t="s">
        <v>3966</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3" t="s">
        <v>3250</v>
      </c>
      <c r="AC904" s="103" t="s">
        <v>3976</v>
      </c>
      <c r="AD904" s="102" t="str">
        <f>MaterialsTable[[#This Row],[Framing Configuration]]&amp;" "&amp;" R-"&amp;MaterialsTable[[#This Row],[CavityInsulation (R-XX)]]&amp;" ins."</f>
        <v>RoofMetalStandingSeam  R-22 ins.</v>
      </c>
      <c r="AE904" s="94" t="s">
        <v>1774</v>
      </c>
      <c r="AF904" s="95" t="s">
        <v>3979</v>
      </c>
      <c r="AG904" s="95" t="s">
        <v>3978</v>
      </c>
      <c r="AH904" s="95" t="s">
        <v>3978</v>
      </c>
      <c r="AI904" s="100">
        <v>22</v>
      </c>
      <c r="AJ904" s="100">
        <v>15.887</v>
      </c>
      <c r="AK904" s="100"/>
      <c r="AL904" s="100"/>
      <c r="AM904" s="100"/>
      <c r="AN904" s="100"/>
      <c r="AO904" s="100"/>
      <c r="AP904" s="100"/>
      <c r="AQ904" s="100"/>
      <c r="AR904" s="94" t="s">
        <v>4046</v>
      </c>
      <c r="AS904" s="100"/>
      <c r="AT904" s="112"/>
      <c r="AU904" s="116"/>
      <c r="AV904" s="113"/>
    </row>
    <row r="905" spans="1:48" x14ac:dyDescent="0.25">
      <c r="A905" s="92" t="s">
        <v>3967</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3" t="s">
        <v>3250</v>
      </c>
      <c r="AC905" s="103" t="s">
        <v>3976</v>
      </c>
      <c r="AD905" s="102" t="str">
        <f>MaterialsTable[[#This Row],[Framing Configuration]]&amp;" "&amp;" R-"&amp;MaterialsTable[[#This Row],[CavityInsulation (R-XX)]]&amp;" ins."</f>
        <v>RoofMetalStandingSeam  R-23 ins.</v>
      </c>
      <c r="AE905" s="94" t="s">
        <v>1774</v>
      </c>
      <c r="AF905" s="95" t="s">
        <v>3979</v>
      </c>
      <c r="AG905" s="95" t="s">
        <v>3978</v>
      </c>
      <c r="AH905" s="95" t="s">
        <v>3978</v>
      </c>
      <c r="AI905" s="100">
        <v>23</v>
      </c>
      <c r="AJ905" s="100">
        <v>16.460999999999999</v>
      </c>
      <c r="AK905" s="100"/>
      <c r="AL905" s="100"/>
      <c r="AM905" s="100"/>
      <c r="AN905" s="100"/>
      <c r="AO905" s="100"/>
      <c r="AP905" s="100"/>
      <c r="AQ905" s="100"/>
      <c r="AR905" s="94" t="s">
        <v>4046</v>
      </c>
      <c r="AS905" s="100"/>
      <c r="AT905" s="112"/>
      <c r="AU905" s="116"/>
      <c r="AV905" s="113"/>
    </row>
    <row r="906" spans="1:48" x14ac:dyDescent="0.25">
      <c r="A906" s="92" t="s">
        <v>3968</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3" t="s">
        <v>3250</v>
      </c>
      <c r="AC906" s="103" t="s">
        <v>3976</v>
      </c>
      <c r="AD906" s="102" t="str">
        <f>MaterialsTable[[#This Row],[Framing Configuration]]&amp;" "&amp;" R-"&amp;MaterialsTable[[#This Row],[CavityInsulation (R-XX)]]&amp;" ins."</f>
        <v>RoofMetalStandingSeam  R-24 ins.</v>
      </c>
      <c r="AE906" s="94" t="s">
        <v>1774</v>
      </c>
      <c r="AF906" s="95" t="s">
        <v>3979</v>
      </c>
      <c r="AG906" s="95" t="s">
        <v>3978</v>
      </c>
      <c r="AH906" s="95" t="s">
        <v>3978</v>
      </c>
      <c r="AI906" s="100">
        <v>24</v>
      </c>
      <c r="AJ906" s="100">
        <v>16.763999999999999</v>
      </c>
      <c r="AK906" s="100"/>
      <c r="AL906" s="100"/>
      <c r="AM906" s="100"/>
      <c r="AN906" s="100"/>
      <c r="AO906" s="100"/>
      <c r="AP906" s="100"/>
      <c r="AQ906" s="100"/>
      <c r="AR906" s="94" t="s">
        <v>4046</v>
      </c>
      <c r="AS906" s="100"/>
      <c r="AT906" s="112"/>
      <c r="AU906" s="116"/>
      <c r="AV906" s="113"/>
    </row>
    <row r="907" spans="1:48" x14ac:dyDescent="0.25">
      <c r="A907" s="92" t="s">
        <v>3969</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3" t="s">
        <v>3250</v>
      </c>
      <c r="AC907" s="103" t="s">
        <v>3976</v>
      </c>
      <c r="AD907" s="102" t="str">
        <f>MaterialsTable[[#This Row],[Framing Configuration]]&amp;" "&amp;" R-"&amp;MaterialsTable[[#This Row],[CavityInsulation (R-XX)]]&amp;" ins."</f>
        <v>RoofMetalStandingSeam  R-26 ins.</v>
      </c>
      <c r="AE907" s="94" t="s">
        <v>1774</v>
      </c>
      <c r="AF907" s="95" t="s">
        <v>3979</v>
      </c>
      <c r="AG907" s="95" t="s">
        <v>3978</v>
      </c>
      <c r="AH907" s="95" t="s">
        <v>3978</v>
      </c>
      <c r="AI907" s="100">
        <v>26</v>
      </c>
      <c r="AJ907" s="100">
        <v>17.402000000000001</v>
      </c>
      <c r="AK907" s="100"/>
      <c r="AL907" s="100"/>
      <c r="AM907" s="100"/>
      <c r="AN907" s="100"/>
      <c r="AO907" s="100"/>
      <c r="AP907" s="100"/>
      <c r="AQ907" s="100"/>
      <c r="AR907" s="94" t="s">
        <v>4046</v>
      </c>
      <c r="AS907" s="100"/>
      <c r="AT907" s="112"/>
      <c r="AU907" s="116"/>
      <c r="AV907" s="113"/>
    </row>
    <row r="908" spans="1:48" x14ac:dyDescent="0.25">
      <c r="A908" s="92" t="s">
        <v>3970</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3" t="s">
        <v>3250</v>
      </c>
      <c r="AC908" s="103" t="s">
        <v>3976</v>
      </c>
      <c r="AD908" s="102" t="str">
        <f>MaterialsTable[[#This Row],[Framing Configuration]]&amp;" "&amp;" R-"&amp;MaterialsTable[[#This Row],[CavityInsulation (R-XX)]]&amp;" ins."</f>
        <v>RoofMetalStandingSeam  R-29 ins.</v>
      </c>
      <c r="AE908" s="94" t="s">
        <v>1774</v>
      </c>
      <c r="AF908" s="95" t="s">
        <v>3979</v>
      </c>
      <c r="AG908" s="95" t="s">
        <v>3978</v>
      </c>
      <c r="AH908" s="95" t="s">
        <v>3978</v>
      </c>
      <c r="AI908" s="100">
        <v>29</v>
      </c>
      <c r="AJ908" s="100">
        <v>18.451000000000001</v>
      </c>
      <c r="AK908" s="100"/>
      <c r="AL908" s="100"/>
      <c r="AM908" s="100"/>
      <c r="AN908" s="100"/>
      <c r="AO908" s="100"/>
      <c r="AP908" s="100"/>
      <c r="AQ908" s="100"/>
      <c r="AR908" s="94" t="s">
        <v>4046</v>
      </c>
      <c r="AS908" s="100"/>
      <c r="AT908" s="112"/>
      <c r="AU908" s="116"/>
      <c r="AV908" s="113"/>
    </row>
    <row r="909" spans="1:48" x14ac:dyDescent="0.25">
      <c r="A909" s="92" t="s">
        <v>3971</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3" t="s">
        <v>3250</v>
      </c>
      <c r="AC909" s="103" t="s">
        <v>3976</v>
      </c>
      <c r="AD909" s="102" t="str">
        <f>MaterialsTable[[#This Row],[Framing Configuration]]&amp;" "&amp;" R-"&amp;MaterialsTable[[#This Row],[CavityInsulation (R-XX)]]&amp;" ins."</f>
        <v>RoofMetalStandingSeam  R-30 ins.</v>
      </c>
      <c r="AE909" s="94" t="s">
        <v>1774</v>
      </c>
      <c r="AF909" s="95" t="s">
        <v>3979</v>
      </c>
      <c r="AG909" s="95" t="s">
        <v>3978</v>
      </c>
      <c r="AH909" s="95" t="s">
        <v>3978</v>
      </c>
      <c r="AI909" s="100">
        <v>30</v>
      </c>
      <c r="AJ909" s="100">
        <v>18.827999999999999</v>
      </c>
      <c r="AK909" s="100"/>
      <c r="AL909" s="100"/>
      <c r="AM909" s="100"/>
      <c r="AN909" s="100"/>
      <c r="AO909" s="100"/>
      <c r="AP909" s="100"/>
      <c r="AQ909" s="100"/>
      <c r="AR909" s="94" t="s">
        <v>4046</v>
      </c>
      <c r="AS909" s="100"/>
      <c r="AT909" s="112"/>
      <c r="AU909" s="116"/>
      <c r="AV909" s="113"/>
    </row>
    <row r="910" spans="1:48" x14ac:dyDescent="0.25">
      <c r="A910" s="92" t="s">
        <v>3972</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3" t="s">
        <v>3250</v>
      </c>
      <c r="AC910" s="103" t="s">
        <v>3976</v>
      </c>
      <c r="AD910" s="102" t="str">
        <f>MaterialsTable[[#This Row],[Framing Configuration]]&amp;" "&amp;" R-"&amp;MaterialsTable[[#This Row],[CavityInsulation (R-XX)]]&amp;" ins."</f>
        <v>RoofMetalStandingSeam  R-32 ins.</v>
      </c>
      <c r="AE910" s="94" t="s">
        <v>1774</v>
      </c>
      <c r="AF910" s="95" t="s">
        <v>3979</v>
      </c>
      <c r="AG910" s="95" t="s">
        <v>3978</v>
      </c>
      <c r="AH910" s="95" t="s">
        <v>3978</v>
      </c>
      <c r="AI910" s="100">
        <v>32</v>
      </c>
      <c r="AJ910" s="100">
        <v>19.628</v>
      </c>
      <c r="AK910" s="100"/>
      <c r="AL910" s="100"/>
      <c r="AM910" s="100"/>
      <c r="AN910" s="100"/>
      <c r="AO910" s="100"/>
      <c r="AP910" s="100"/>
      <c r="AQ910" s="100"/>
      <c r="AR910" s="94" t="s">
        <v>4046</v>
      </c>
      <c r="AS910" s="100"/>
      <c r="AT910" s="112"/>
      <c r="AU910" s="116"/>
      <c r="AV910" s="113"/>
    </row>
    <row r="911" spans="1:48" x14ac:dyDescent="0.25">
      <c r="A911" s="92" t="s">
        <v>3973</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3" t="s">
        <v>3250</v>
      </c>
      <c r="AC911" s="103" t="s">
        <v>3976</v>
      </c>
      <c r="AD911" s="102" t="str">
        <f>MaterialsTable[[#This Row],[Framing Configuration]]&amp;" "&amp;" R-"&amp;MaterialsTable[[#This Row],[CavityInsulation (R-XX)]]&amp;" ins."</f>
        <v>RoofMetalStandingSeam  R-35 ins.</v>
      </c>
      <c r="AE911" s="94" t="s">
        <v>1774</v>
      </c>
      <c r="AF911" s="95" t="s">
        <v>3979</v>
      </c>
      <c r="AG911" s="95" t="s">
        <v>3978</v>
      </c>
      <c r="AH911" s="95" t="s">
        <v>3978</v>
      </c>
      <c r="AI911" s="100">
        <v>35</v>
      </c>
      <c r="AJ911" s="100">
        <v>20.497</v>
      </c>
      <c r="AK911" s="100"/>
      <c r="AL911" s="100"/>
      <c r="AM911" s="100"/>
      <c r="AN911" s="100"/>
      <c r="AO911" s="100"/>
      <c r="AP911" s="100"/>
      <c r="AQ911" s="100"/>
      <c r="AR911" s="94" t="s">
        <v>4046</v>
      </c>
      <c r="AS911" s="100"/>
      <c r="AT911" s="112"/>
      <c r="AU911" s="116"/>
      <c r="AV911" s="113"/>
    </row>
    <row r="912" spans="1:48" x14ac:dyDescent="0.25">
      <c r="A912" s="92" t="s">
        <v>3974</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3" t="s">
        <v>3250</v>
      </c>
      <c r="AC912" s="103" t="s">
        <v>3976</v>
      </c>
      <c r="AD912" s="102" t="str">
        <f>MaterialsTable[[#This Row],[Framing Configuration]]&amp;" "&amp;" R-"&amp;MaterialsTable[[#This Row],[CavityInsulation (R-XX)]]&amp;" ins."</f>
        <v>RoofMetalStandingSeam  R-36 ins.</v>
      </c>
      <c r="AE912" s="94" t="s">
        <v>1774</v>
      </c>
      <c r="AF912" s="95" t="s">
        <v>3979</v>
      </c>
      <c r="AG912" s="95" t="s">
        <v>3978</v>
      </c>
      <c r="AH912" s="95" t="s">
        <v>3978</v>
      </c>
      <c r="AI912" s="100">
        <v>36</v>
      </c>
      <c r="AJ912" s="100">
        <v>20.959</v>
      </c>
      <c r="AK912" s="100"/>
      <c r="AL912" s="100"/>
      <c r="AM912" s="100"/>
      <c r="AN912" s="100"/>
      <c r="AO912" s="100"/>
      <c r="AP912" s="100"/>
      <c r="AQ912" s="100"/>
      <c r="AR912" s="94" t="s">
        <v>4046</v>
      </c>
      <c r="AS912" s="100"/>
      <c r="AT912" s="112"/>
      <c r="AU912" s="116"/>
      <c r="AV912" s="113"/>
    </row>
    <row r="913" spans="1:48" x14ac:dyDescent="0.25">
      <c r="A913" s="92" t="s">
        <v>3975</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3" t="s">
        <v>3250</v>
      </c>
      <c r="AC913" s="103" t="s">
        <v>3976</v>
      </c>
      <c r="AD913" s="102" t="str">
        <f>MaterialsTable[[#This Row],[Framing Configuration]]&amp;" "&amp;" R-"&amp;MaterialsTable[[#This Row],[CavityInsulation (R-XX)]]&amp;" ins."</f>
        <v>RoofMetalStandingSeamFilledCavity  R-29 ins.</v>
      </c>
      <c r="AE913" s="94" t="s">
        <v>1774</v>
      </c>
      <c r="AF913" s="95" t="s">
        <v>3980</v>
      </c>
      <c r="AG913" s="95" t="s">
        <v>3978</v>
      </c>
      <c r="AH913" s="95" t="s">
        <v>3978</v>
      </c>
      <c r="AI913" s="100">
        <v>29</v>
      </c>
      <c r="AJ913" s="100">
        <v>23.61</v>
      </c>
      <c r="AK913" s="100"/>
      <c r="AL913" s="100"/>
      <c r="AM913" s="100"/>
      <c r="AN913" s="100"/>
      <c r="AO913" s="100"/>
      <c r="AP913" s="100"/>
      <c r="AQ913" s="100"/>
      <c r="AR913" s="94" t="s">
        <v>4046</v>
      </c>
      <c r="AS913" s="100"/>
      <c r="AT913" s="112"/>
      <c r="AU913" s="116"/>
      <c r="AV913" s="113"/>
    </row>
    <row r="914" spans="1:48" s="104" customFormat="1" x14ac:dyDescent="0.25">
      <c r="A914" s="105" t="s">
        <v>3981</v>
      </c>
      <c r="AB914" s="104" t="s">
        <v>3250</v>
      </c>
      <c r="AC914" s="109" t="s">
        <v>3976</v>
      </c>
      <c r="AD914" s="105" t="str">
        <f>MaterialsTable[[#This Row],[FramingMaterial]]&amp;" Framed "&amp;MaterialsTable[[#This Row],[Framing Configuration]]&amp;" "&amp;MaterialsTable[[#This Row],[Framing Depth]]&amp;" R-"&amp;MaterialsTable[[#This Row],[CavityInsulation (R-XX)]]&amp;" ins."</f>
        <v>Metal Framed Roof16inOC 3_5In R-11 ins.</v>
      </c>
      <c r="AE914" s="108" t="s">
        <v>1774</v>
      </c>
      <c r="AF914" s="104" t="s">
        <v>4011</v>
      </c>
      <c r="AG914" s="106" t="s">
        <v>4012</v>
      </c>
      <c r="AH914" s="107" t="s">
        <v>3924</v>
      </c>
      <c r="AI914" s="106">
        <v>11</v>
      </c>
      <c r="AJ914" s="106">
        <v>6.01</v>
      </c>
      <c r="AK914" s="106"/>
      <c r="AL914" s="106"/>
      <c r="AM914" s="106"/>
      <c r="AN914" s="106"/>
      <c r="AO914" s="106"/>
      <c r="AP914" s="106"/>
      <c r="AQ914" s="106"/>
      <c r="AR914" s="108" t="s">
        <v>4047</v>
      </c>
      <c r="AS914" s="106"/>
      <c r="AT914" s="112"/>
      <c r="AU914" s="116"/>
      <c r="AV914" s="113"/>
    </row>
    <row r="915" spans="1:48" s="104" customFormat="1" x14ac:dyDescent="0.25">
      <c r="A915" s="105" t="s">
        <v>3982</v>
      </c>
      <c r="AB915" s="104" t="s">
        <v>3250</v>
      </c>
      <c r="AC915" s="109" t="s">
        <v>3976</v>
      </c>
      <c r="AD915" s="105" t="str">
        <f>MaterialsTable[[#This Row],[FramingMaterial]]&amp;" Framed "&amp;MaterialsTable[[#This Row],[Framing Configuration]]&amp;" "&amp;MaterialsTable[[#This Row],[Framing Depth]]&amp;" R-"&amp;MaterialsTable[[#This Row],[CavityInsulation (R-XX)]]&amp;" ins."</f>
        <v>Metal Framed Roof16inOC 3_5In R-13 ins.</v>
      </c>
      <c r="AE915" s="108" t="s">
        <v>1774</v>
      </c>
      <c r="AF915" s="104" t="s">
        <v>4011</v>
      </c>
      <c r="AG915" s="106" t="s">
        <v>4012</v>
      </c>
      <c r="AH915" s="107" t="s">
        <v>3924</v>
      </c>
      <c r="AI915" s="106">
        <v>13</v>
      </c>
      <c r="AJ915" s="106">
        <v>6.52</v>
      </c>
      <c r="AK915" s="106"/>
      <c r="AL915" s="106"/>
      <c r="AM915" s="106"/>
      <c r="AN915" s="106"/>
      <c r="AO915" s="106"/>
      <c r="AP915" s="106"/>
      <c r="AQ915" s="106"/>
      <c r="AR915" s="108" t="s">
        <v>4047</v>
      </c>
      <c r="AS915" s="106"/>
      <c r="AT915" s="112"/>
      <c r="AU915" s="116"/>
      <c r="AV915" s="113"/>
    </row>
    <row r="916" spans="1:48" s="104" customFormat="1" x14ac:dyDescent="0.25">
      <c r="A916" s="105" t="s">
        <v>3983</v>
      </c>
      <c r="AB916" s="104" t="s">
        <v>3250</v>
      </c>
      <c r="AC916" s="109" t="s">
        <v>3976</v>
      </c>
      <c r="AD916" s="105" t="str">
        <f>MaterialsTable[[#This Row],[FramingMaterial]]&amp;" Framed "&amp;MaterialsTable[[#This Row],[Framing Configuration]]&amp;" "&amp;MaterialsTable[[#This Row],[Framing Depth]]&amp;" R-"&amp;MaterialsTable[[#This Row],[CavityInsulation (R-XX)]]&amp;" ins."</f>
        <v>Metal Framed Roof16inOC 3_5In R-15 ins.</v>
      </c>
      <c r="AE916" s="108" t="s">
        <v>1774</v>
      </c>
      <c r="AF916" s="104" t="s">
        <v>4011</v>
      </c>
      <c r="AG916" s="106" t="s">
        <v>4012</v>
      </c>
      <c r="AH916" s="107" t="s">
        <v>3924</v>
      </c>
      <c r="AI916" s="106">
        <v>15</v>
      </c>
      <c r="AJ916" s="106">
        <v>6.96</v>
      </c>
      <c r="AK916" s="106"/>
      <c r="AL916" s="106"/>
      <c r="AM916" s="106"/>
      <c r="AN916" s="106"/>
      <c r="AO916" s="106"/>
      <c r="AP916" s="106"/>
      <c r="AQ916" s="106"/>
      <c r="AR916" s="108" t="s">
        <v>4047</v>
      </c>
      <c r="AS916" s="106"/>
      <c r="AT916" s="112"/>
      <c r="AU916" s="116"/>
      <c r="AV916" s="113"/>
    </row>
    <row r="917" spans="1:48" s="104" customFormat="1" x14ac:dyDescent="0.25">
      <c r="A917" s="105" t="s">
        <v>3984</v>
      </c>
      <c r="AB917" s="104" t="s">
        <v>3250</v>
      </c>
      <c r="AC917" s="109" t="s">
        <v>3976</v>
      </c>
      <c r="AD917" s="105" t="str">
        <f>MaterialsTable[[#This Row],[FramingMaterial]]&amp;" Framed "&amp;MaterialsTable[[#This Row],[Framing Configuration]]&amp;" "&amp;MaterialsTable[[#This Row],[Framing Depth]]&amp;" R-"&amp;MaterialsTable[[#This Row],[CavityInsulation (R-XX)]]&amp;" ins."</f>
        <v>Metal Framed Roof16inOC 3_5In R-19 ins.</v>
      </c>
      <c r="AE917" s="108" t="s">
        <v>1774</v>
      </c>
      <c r="AF917" s="104" t="s">
        <v>4011</v>
      </c>
      <c r="AG917" s="106" t="s">
        <v>4012</v>
      </c>
      <c r="AH917" s="107" t="s">
        <v>3924</v>
      </c>
      <c r="AI917" s="106">
        <v>19</v>
      </c>
      <c r="AJ917" s="106">
        <v>6.52</v>
      </c>
      <c r="AK917" s="106"/>
      <c r="AL917" s="106"/>
      <c r="AM917" s="106"/>
      <c r="AN917" s="106"/>
      <c r="AO917" s="106"/>
      <c r="AP917" s="106"/>
      <c r="AQ917" s="106"/>
      <c r="AR917" s="108" t="s">
        <v>4047</v>
      </c>
      <c r="AS917" s="106"/>
      <c r="AT917" s="112"/>
      <c r="AU917" s="116"/>
      <c r="AV917" s="113"/>
    </row>
    <row r="918" spans="1:48" s="104" customFormat="1" x14ac:dyDescent="0.25">
      <c r="A918" s="105" t="s">
        <v>3985</v>
      </c>
      <c r="AB918" s="104" t="s">
        <v>3250</v>
      </c>
      <c r="AC918" s="109" t="s">
        <v>3976</v>
      </c>
      <c r="AD918" s="105" t="str">
        <f>MaterialsTable[[#This Row],[FramingMaterial]]&amp;" Framed "&amp;MaterialsTable[[#This Row],[Framing Configuration]]&amp;" "&amp;MaterialsTable[[#This Row],[Framing Depth]]&amp;" R-"&amp;MaterialsTable[[#This Row],[CavityInsulation (R-XX)]]&amp;" ins."</f>
        <v>Metal Framed Roof16inOC 5_5In R-11 ins.</v>
      </c>
      <c r="AE918" s="108" t="s">
        <v>1774</v>
      </c>
      <c r="AF918" s="104" t="s">
        <v>4011</v>
      </c>
      <c r="AG918" s="106" t="s">
        <v>4013</v>
      </c>
      <c r="AH918" s="107" t="s">
        <v>3926</v>
      </c>
      <c r="AI918" s="106">
        <v>11</v>
      </c>
      <c r="AJ918" s="106">
        <v>6.39</v>
      </c>
      <c r="AK918" s="106"/>
      <c r="AL918" s="106"/>
      <c r="AM918" s="106"/>
      <c r="AN918" s="106"/>
      <c r="AO918" s="106"/>
      <c r="AP918" s="106"/>
      <c r="AQ918" s="106"/>
      <c r="AR918" s="108" t="s">
        <v>4047</v>
      </c>
      <c r="AS918" s="106"/>
      <c r="AT918" s="112"/>
      <c r="AU918" s="116"/>
      <c r="AV918" s="113"/>
    </row>
    <row r="919" spans="1:48" s="104" customFormat="1" x14ac:dyDescent="0.25">
      <c r="A919" s="105" t="s">
        <v>3986</v>
      </c>
      <c r="AB919" s="104" t="s">
        <v>3250</v>
      </c>
      <c r="AC919" s="109" t="s">
        <v>3976</v>
      </c>
      <c r="AD919" s="105" t="str">
        <f>MaterialsTable[[#This Row],[FramingMaterial]]&amp;" Framed "&amp;MaterialsTable[[#This Row],[Framing Configuration]]&amp;" "&amp;MaterialsTable[[#This Row],[Framing Depth]]&amp;" R-"&amp;MaterialsTable[[#This Row],[CavityInsulation (R-XX)]]&amp;" ins."</f>
        <v>Metal Framed Roof16inOC 5_5In R-13 ins.</v>
      </c>
      <c r="AE919" s="108" t="s">
        <v>1774</v>
      </c>
      <c r="AF919" s="104" t="s">
        <v>4011</v>
      </c>
      <c r="AG919" s="106" t="s">
        <v>4013</v>
      </c>
      <c r="AH919" s="107" t="s">
        <v>3926</v>
      </c>
      <c r="AI919" s="106">
        <v>13</v>
      </c>
      <c r="AJ919" s="106">
        <v>6.96</v>
      </c>
      <c r="AK919" s="106"/>
      <c r="AL919" s="106"/>
      <c r="AM919" s="106"/>
      <c r="AN919" s="106"/>
      <c r="AO919" s="106"/>
      <c r="AP919" s="106"/>
      <c r="AQ919" s="106"/>
      <c r="AR919" s="108" t="s">
        <v>4047</v>
      </c>
      <c r="AS919" s="106"/>
      <c r="AT919" s="112"/>
      <c r="AU919" s="116"/>
      <c r="AV919" s="113"/>
    </row>
    <row r="920" spans="1:48" s="104" customFormat="1" x14ac:dyDescent="0.25">
      <c r="A920" s="105" t="s">
        <v>3987</v>
      </c>
      <c r="AB920" s="104" t="s">
        <v>3250</v>
      </c>
      <c r="AC920" s="109" t="s">
        <v>3976</v>
      </c>
      <c r="AD920" s="105" t="str">
        <f>MaterialsTable[[#This Row],[FramingMaterial]]&amp;" Framed "&amp;MaterialsTable[[#This Row],[Framing Configuration]]&amp;" "&amp;MaterialsTable[[#This Row],[Framing Depth]]&amp;" R-"&amp;MaterialsTable[[#This Row],[CavityInsulation (R-XX)]]&amp;" ins."</f>
        <v>Metal Framed Roof16inOC 5_5In R-15 ins.</v>
      </c>
      <c r="AE920" s="108" t="s">
        <v>1774</v>
      </c>
      <c r="AF920" s="104" t="s">
        <v>4011</v>
      </c>
      <c r="AG920" s="106" t="s">
        <v>4013</v>
      </c>
      <c r="AH920" s="107" t="s">
        <v>3926</v>
      </c>
      <c r="AI920" s="106">
        <v>15</v>
      </c>
      <c r="AJ920" s="106">
        <v>8.16</v>
      </c>
      <c r="AK920" s="106"/>
      <c r="AL920" s="106"/>
      <c r="AM920" s="106"/>
      <c r="AN920" s="106"/>
      <c r="AO920" s="106"/>
      <c r="AP920" s="106"/>
      <c r="AQ920" s="106"/>
      <c r="AR920" s="108" t="s">
        <v>4047</v>
      </c>
      <c r="AS920" s="106"/>
      <c r="AT920" s="112"/>
      <c r="AU920" s="116"/>
      <c r="AV920" s="113"/>
    </row>
    <row r="921" spans="1:48" s="104" customFormat="1" x14ac:dyDescent="0.25">
      <c r="A921" s="105" t="s">
        <v>3988</v>
      </c>
      <c r="AB921" s="104" t="s">
        <v>3250</v>
      </c>
      <c r="AC921" s="109" t="s">
        <v>3976</v>
      </c>
      <c r="AD921" s="105" t="str">
        <f>MaterialsTable[[#This Row],[FramingMaterial]]&amp;" Framed "&amp;MaterialsTable[[#This Row],[Framing Configuration]]&amp;" "&amp;MaterialsTable[[#This Row],[Framing Depth]]&amp;" R-"&amp;MaterialsTable[[#This Row],[CavityInsulation (R-XX)]]&amp;" ins."</f>
        <v>Metal Framed Roof16inOC 5_5In R-19 ins.</v>
      </c>
      <c r="AE921" s="108" t="s">
        <v>1774</v>
      </c>
      <c r="AF921" s="104" t="s">
        <v>4011</v>
      </c>
      <c r="AG921" s="106" t="s">
        <v>4013</v>
      </c>
      <c r="AH921" s="107" t="s">
        <v>3926</v>
      </c>
      <c r="AI921" s="106">
        <v>19</v>
      </c>
      <c r="AJ921" s="106">
        <v>8.26</v>
      </c>
      <c r="AK921" s="106"/>
      <c r="AL921" s="106"/>
      <c r="AM921" s="106"/>
      <c r="AN921" s="106"/>
      <c r="AO921" s="106"/>
      <c r="AP921" s="106"/>
      <c r="AQ921" s="106"/>
      <c r="AR921" s="108" t="s">
        <v>4047</v>
      </c>
      <c r="AS921" s="106"/>
      <c r="AT921" s="112"/>
      <c r="AU921" s="116"/>
      <c r="AV921" s="113"/>
    </row>
    <row r="922" spans="1:48" s="104" customFormat="1" x14ac:dyDescent="0.25">
      <c r="A922" s="105" t="s">
        <v>3989</v>
      </c>
      <c r="AB922" s="104" t="s">
        <v>3250</v>
      </c>
      <c r="AC922" s="109" t="s">
        <v>3976</v>
      </c>
      <c r="AD922" s="105" t="str">
        <f>MaterialsTable[[#This Row],[FramingMaterial]]&amp;" Framed "&amp;MaterialsTable[[#This Row],[Framing Configuration]]&amp;" "&amp;MaterialsTable[[#This Row],[Framing Depth]]&amp;" R-"&amp;MaterialsTable[[#This Row],[CavityInsulation (R-XX)]]&amp;" ins."</f>
        <v>Metal Framed Roof16inOC 7_25In R-19 ins.</v>
      </c>
      <c r="AE922" s="108" t="s">
        <v>1774</v>
      </c>
      <c r="AF922" s="104" t="s">
        <v>4011</v>
      </c>
      <c r="AG922" s="106" t="s">
        <v>4014</v>
      </c>
      <c r="AH922" s="107" t="s">
        <v>3928</v>
      </c>
      <c r="AI922" s="106">
        <v>19</v>
      </c>
      <c r="AJ922" s="106">
        <v>8.68</v>
      </c>
      <c r="AK922" s="106"/>
      <c r="AL922" s="106"/>
      <c r="AM922" s="106"/>
      <c r="AN922" s="106"/>
      <c r="AO922" s="106"/>
      <c r="AP922" s="106"/>
      <c r="AQ922" s="106"/>
      <c r="AR922" s="108" t="s">
        <v>4047</v>
      </c>
      <c r="AS922" s="106"/>
      <c r="AT922" s="112"/>
      <c r="AU922" s="116"/>
      <c r="AV922" s="113"/>
    </row>
    <row r="923" spans="1:48" s="104" customFormat="1" x14ac:dyDescent="0.25">
      <c r="A923" s="105" t="s">
        <v>3990</v>
      </c>
      <c r="AB923" s="104" t="s">
        <v>3250</v>
      </c>
      <c r="AC923" s="109" t="s">
        <v>3976</v>
      </c>
      <c r="AD923" s="105" t="str">
        <f>MaterialsTable[[#This Row],[FramingMaterial]]&amp;" Framed "&amp;MaterialsTable[[#This Row],[Framing Configuration]]&amp;" "&amp;MaterialsTable[[#This Row],[Framing Depth]]&amp;" R-"&amp;MaterialsTable[[#This Row],[CavityInsulation (R-XX)]]&amp;" ins."</f>
        <v>Metal Framed Roof16inOC 7_25In R-21 ins.</v>
      </c>
      <c r="AE923" s="108" t="s">
        <v>1774</v>
      </c>
      <c r="AF923" s="104" t="s">
        <v>4011</v>
      </c>
      <c r="AG923" s="106" t="s">
        <v>4014</v>
      </c>
      <c r="AH923" s="107" t="s">
        <v>3928</v>
      </c>
      <c r="AI923" s="106">
        <v>21</v>
      </c>
      <c r="AJ923" s="106">
        <v>9.01</v>
      </c>
      <c r="AK923" s="106"/>
      <c r="AL923" s="106"/>
      <c r="AM923" s="106"/>
      <c r="AN923" s="106"/>
      <c r="AO923" s="106"/>
      <c r="AP923" s="106"/>
      <c r="AQ923" s="106"/>
      <c r="AR923" s="108" t="s">
        <v>4047</v>
      </c>
      <c r="AS923" s="106"/>
      <c r="AT923" s="112"/>
      <c r="AU923" s="116"/>
      <c r="AV923" s="113"/>
    </row>
    <row r="924" spans="1:48" s="104" customFormat="1" x14ac:dyDescent="0.25">
      <c r="A924" s="105" t="s">
        <v>3991</v>
      </c>
      <c r="AB924" s="104" t="s">
        <v>3250</v>
      </c>
      <c r="AC924" s="109" t="s">
        <v>3976</v>
      </c>
      <c r="AD924" s="105" t="str">
        <f>MaterialsTable[[#This Row],[FramingMaterial]]&amp;" Framed "&amp;MaterialsTable[[#This Row],[Framing Configuration]]&amp;" "&amp;MaterialsTable[[#This Row],[Framing Depth]]&amp;" R-"&amp;MaterialsTable[[#This Row],[CavityInsulation (R-XX)]]&amp;" ins."</f>
        <v>Metal Framed Roof16inOC 9_25In R-25 ins.</v>
      </c>
      <c r="AE924" s="108" t="s">
        <v>1774</v>
      </c>
      <c r="AF924" s="104" t="s">
        <v>4011</v>
      </c>
      <c r="AG924" s="106" t="s">
        <v>4015</v>
      </c>
      <c r="AH924" s="107" t="s">
        <v>3949</v>
      </c>
      <c r="AI924" s="106">
        <v>25</v>
      </c>
      <c r="AJ924" s="106">
        <v>10.16</v>
      </c>
      <c r="AK924" s="106"/>
      <c r="AL924" s="106"/>
      <c r="AM924" s="106"/>
      <c r="AN924" s="106"/>
      <c r="AO924" s="106"/>
      <c r="AP924" s="106"/>
      <c r="AQ924" s="106"/>
      <c r="AR924" s="108" t="s">
        <v>4047</v>
      </c>
      <c r="AS924" s="106"/>
      <c r="AT924" s="112"/>
      <c r="AU924" s="116"/>
      <c r="AV924" s="113"/>
    </row>
    <row r="925" spans="1:48" s="104" customFormat="1" x14ac:dyDescent="0.25">
      <c r="A925" s="105" t="s">
        <v>3992</v>
      </c>
      <c r="AB925" s="104" t="s">
        <v>3250</v>
      </c>
      <c r="AC925" s="109" t="s">
        <v>3976</v>
      </c>
      <c r="AD925" s="105" t="str">
        <f>MaterialsTable[[#This Row],[FramingMaterial]]&amp;" Framed "&amp;MaterialsTable[[#This Row],[Framing Configuration]]&amp;" "&amp;MaterialsTable[[#This Row],[Framing Depth]]&amp;" R-"&amp;MaterialsTable[[#This Row],[CavityInsulation (R-XX)]]&amp;" ins."</f>
        <v>Metal Framed Roof16inOC 9_25In R-30 ins.</v>
      </c>
      <c r="AE925" s="108" t="s">
        <v>1774</v>
      </c>
      <c r="AF925" s="104" t="s">
        <v>4011</v>
      </c>
      <c r="AG925" s="106" t="s">
        <v>4015</v>
      </c>
      <c r="AH925" s="107" t="s">
        <v>3949</v>
      </c>
      <c r="AI925" s="106">
        <v>30</v>
      </c>
      <c r="AJ925" s="106">
        <v>10.92</v>
      </c>
      <c r="AK925" s="106"/>
      <c r="AL925" s="106"/>
      <c r="AM925" s="106"/>
      <c r="AN925" s="106"/>
      <c r="AO925" s="106"/>
      <c r="AP925" s="106"/>
      <c r="AQ925" s="106"/>
      <c r="AR925" s="108" t="s">
        <v>4047</v>
      </c>
      <c r="AS925" s="106"/>
      <c r="AT925" s="112"/>
      <c r="AU925" s="116"/>
      <c r="AV925" s="113"/>
    </row>
    <row r="926" spans="1:48" s="104" customFormat="1" x14ac:dyDescent="0.25">
      <c r="A926" s="105" t="s">
        <v>3993</v>
      </c>
      <c r="AB926" s="104" t="s">
        <v>3250</v>
      </c>
      <c r="AC926" s="109" t="s">
        <v>3976</v>
      </c>
      <c r="AD926" s="105" t="str">
        <f>MaterialsTable[[#This Row],[FramingMaterial]]&amp;" Framed "&amp;MaterialsTable[[#This Row],[Framing Configuration]]&amp;" "&amp;MaterialsTable[[#This Row],[Framing Depth]]&amp;" R-"&amp;MaterialsTable[[#This Row],[CavityInsulation (R-XX)]]&amp;" ins."</f>
        <v>Metal Framed Roof16inOC 11_25In R-30 ins.</v>
      </c>
      <c r="AE926" s="108" t="s">
        <v>1774</v>
      </c>
      <c r="AF926" s="104" t="s">
        <v>4011</v>
      </c>
      <c r="AG926" s="106" t="s">
        <v>4016</v>
      </c>
      <c r="AH926" s="107" t="s">
        <v>3951</v>
      </c>
      <c r="AI926" s="106">
        <v>30</v>
      </c>
      <c r="AJ926" s="106">
        <v>11.42</v>
      </c>
      <c r="AK926" s="106"/>
      <c r="AL926" s="106"/>
      <c r="AM926" s="106"/>
      <c r="AN926" s="106"/>
      <c r="AO926" s="106"/>
      <c r="AP926" s="106"/>
      <c r="AQ926" s="106"/>
      <c r="AR926" s="108" t="s">
        <v>4047</v>
      </c>
      <c r="AS926" s="106"/>
      <c r="AT926" s="112"/>
      <c r="AU926" s="116"/>
      <c r="AV926" s="113"/>
    </row>
    <row r="927" spans="1:48" s="104" customFormat="1" x14ac:dyDescent="0.25">
      <c r="A927" s="105" t="s">
        <v>3994</v>
      </c>
      <c r="AB927" s="104" t="s">
        <v>3250</v>
      </c>
      <c r="AC927" s="109" t="s">
        <v>3976</v>
      </c>
      <c r="AD927" s="105" t="str">
        <f>MaterialsTable[[#This Row],[FramingMaterial]]&amp;" Framed "&amp;MaterialsTable[[#This Row],[Framing Configuration]]&amp;" "&amp;MaterialsTable[[#This Row],[Framing Depth]]&amp;" R-"&amp;MaterialsTable[[#This Row],[CavityInsulation (R-XX)]]&amp;" ins."</f>
        <v>Metal Framed Roof16inOC 11_25In R-38 ins.</v>
      </c>
      <c r="AE927" s="108" t="s">
        <v>1774</v>
      </c>
      <c r="AF927" s="104" t="s">
        <v>4011</v>
      </c>
      <c r="AG927" s="106" t="s">
        <v>4016</v>
      </c>
      <c r="AH927" s="107" t="s">
        <v>3951</v>
      </c>
      <c r="AI927" s="106">
        <v>38</v>
      </c>
      <c r="AJ927" s="106">
        <v>12.34</v>
      </c>
      <c r="AK927" s="106"/>
      <c r="AL927" s="106"/>
      <c r="AM927" s="106"/>
      <c r="AN927" s="106"/>
      <c r="AO927" s="106"/>
      <c r="AP927" s="106"/>
      <c r="AQ927" s="106"/>
      <c r="AR927" s="108" t="s">
        <v>4047</v>
      </c>
      <c r="AS927" s="106"/>
      <c r="AT927" s="112"/>
      <c r="AU927" s="116"/>
      <c r="AV927" s="113"/>
    </row>
    <row r="928" spans="1:48" s="104" customFormat="1" x14ac:dyDescent="0.25">
      <c r="A928" s="105" t="s">
        <v>3995</v>
      </c>
      <c r="AB928" s="104" t="s">
        <v>3250</v>
      </c>
      <c r="AC928" s="109" t="s">
        <v>3976</v>
      </c>
      <c r="AD928" s="105" t="str">
        <f>MaterialsTable[[#This Row],[FramingMaterial]]&amp;" Framed "&amp;MaterialsTable[[#This Row],[Framing Configuration]]&amp;" "&amp;MaterialsTable[[#This Row],[Framing Depth]]&amp;" R-"&amp;MaterialsTable[[#This Row],[CavityInsulation (R-XX)]]&amp;" ins."</f>
        <v>Metal Framed Roof16inOC 13_25In R-38 ins.</v>
      </c>
      <c r="AE928" s="108" t="s">
        <v>1774</v>
      </c>
      <c r="AF928" s="104" t="s">
        <v>4011</v>
      </c>
      <c r="AG928" s="106" t="s">
        <v>4017</v>
      </c>
      <c r="AH928" s="107" t="s">
        <v>4018</v>
      </c>
      <c r="AI928" s="106">
        <v>38</v>
      </c>
      <c r="AJ928" s="106">
        <v>12.97</v>
      </c>
      <c r="AK928" s="106"/>
      <c r="AL928" s="106"/>
      <c r="AM928" s="106"/>
      <c r="AN928" s="106"/>
      <c r="AO928" s="106"/>
      <c r="AP928" s="106"/>
      <c r="AQ928" s="106"/>
      <c r="AR928" s="108" t="s">
        <v>4047</v>
      </c>
      <c r="AS928" s="106"/>
      <c r="AT928" s="112"/>
      <c r="AU928" s="116"/>
      <c r="AV928" s="113"/>
    </row>
    <row r="929" spans="1:48" s="104" customFormat="1" x14ac:dyDescent="0.25">
      <c r="A929" s="105" t="s">
        <v>3996</v>
      </c>
      <c r="AB929" s="104" t="s">
        <v>3250</v>
      </c>
      <c r="AC929" s="109" t="s">
        <v>3976</v>
      </c>
      <c r="AD929" s="105" t="str">
        <f>MaterialsTable[[#This Row],[FramingMaterial]]&amp;" Framed "&amp;MaterialsTable[[#This Row],[Framing Configuration]]&amp;" "&amp;MaterialsTable[[#This Row],[Framing Depth]]&amp;" R-"&amp;MaterialsTable[[#This Row],[CavityInsulation (R-XX)]]&amp;" ins."</f>
        <v>Metal Framed Roof24inOC 3_5In R-11 ins.</v>
      </c>
      <c r="AE929" s="108" t="s">
        <v>1774</v>
      </c>
      <c r="AF929" s="104" t="s">
        <v>4019</v>
      </c>
      <c r="AG929" s="106" t="s">
        <v>4012</v>
      </c>
      <c r="AH929" s="107" t="s">
        <v>3924</v>
      </c>
      <c r="AI929" s="106">
        <v>11</v>
      </c>
      <c r="AJ929" s="106">
        <v>7.27</v>
      </c>
      <c r="AK929" s="106"/>
      <c r="AL929" s="106"/>
      <c r="AM929" s="106"/>
      <c r="AN929" s="106"/>
      <c r="AO929" s="106"/>
      <c r="AP929" s="106"/>
      <c r="AQ929" s="106"/>
      <c r="AR929" s="108" t="s">
        <v>4047</v>
      </c>
      <c r="AS929" s="106"/>
      <c r="AT929" s="112"/>
      <c r="AU929" s="116"/>
      <c r="AV929" s="113"/>
    </row>
    <row r="930" spans="1:48" s="104" customFormat="1" x14ac:dyDescent="0.25">
      <c r="A930" s="105" t="s">
        <v>3997</v>
      </c>
      <c r="AB930" s="104" t="s">
        <v>3250</v>
      </c>
      <c r="AC930" s="109" t="s">
        <v>3976</v>
      </c>
      <c r="AD930" s="105" t="str">
        <f>MaterialsTable[[#This Row],[FramingMaterial]]&amp;" Framed "&amp;MaterialsTable[[#This Row],[Framing Configuration]]&amp;" "&amp;MaterialsTable[[#This Row],[Framing Depth]]&amp;" R-"&amp;MaterialsTable[[#This Row],[CavityInsulation (R-XX)]]&amp;" ins."</f>
        <v>Metal Framed Roof24inOC 3_5In R-13 ins.</v>
      </c>
      <c r="AE930" s="108" t="s">
        <v>1774</v>
      </c>
      <c r="AF930" s="104" t="s">
        <v>4019</v>
      </c>
      <c r="AG930" s="106" t="s">
        <v>4012</v>
      </c>
      <c r="AH930" s="107" t="s">
        <v>3924</v>
      </c>
      <c r="AI930" s="106">
        <v>13</v>
      </c>
      <c r="AJ930" s="106">
        <v>8.06</v>
      </c>
      <c r="AK930" s="106"/>
      <c r="AL930" s="106"/>
      <c r="AM930" s="106"/>
      <c r="AN930" s="106"/>
      <c r="AO930" s="106"/>
      <c r="AP930" s="106"/>
      <c r="AQ930" s="106"/>
      <c r="AR930" s="108" t="s">
        <v>4047</v>
      </c>
      <c r="AS930" s="106"/>
      <c r="AT930" s="112"/>
      <c r="AU930" s="116"/>
      <c r="AV930" s="113"/>
    </row>
    <row r="931" spans="1:48" s="104" customFormat="1" x14ac:dyDescent="0.25">
      <c r="A931" s="105" t="s">
        <v>3998</v>
      </c>
      <c r="AB931" s="104" t="s">
        <v>3250</v>
      </c>
      <c r="AC931" s="109" t="s">
        <v>3976</v>
      </c>
      <c r="AD931" s="105" t="str">
        <f>MaterialsTable[[#This Row],[FramingMaterial]]&amp;" Framed "&amp;MaterialsTable[[#This Row],[Framing Configuration]]&amp;" "&amp;MaterialsTable[[#This Row],[Framing Depth]]&amp;" R-"&amp;MaterialsTable[[#This Row],[CavityInsulation (R-XX)]]&amp;" ins."</f>
        <v>Metal Framed Roof24inOC 3_5In R-15 ins.</v>
      </c>
      <c r="AE931" s="108" t="s">
        <v>1774</v>
      </c>
      <c r="AF931" s="104" t="s">
        <v>4019</v>
      </c>
      <c r="AG931" s="106" t="s">
        <v>4012</v>
      </c>
      <c r="AH931" s="107" t="s">
        <v>3924</v>
      </c>
      <c r="AI931" s="106">
        <v>15</v>
      </c>
      <c r="AJ931" s="106">
        <v>8.68</v>
      </c>
      <c r="AK931" s="106"/>
      <c r="AL931" s="106"/>
      <c r="AM931" s="106"/>
      <c r="AN931" s="106"/>
      <c r="AO931" s="106"/>
      <c r="AP931" s="106"/>
      <c r="AQ931" s="106"/>
      <c r="AR931" s="108" t="s">
        <v>4047</v>
      </c>
      <c r="AS931" s="106"/>
      <c r="AT931" s="112"/>
      <c r="AU931" s="116"/>
      <c r="AV931" s="113"/>
    </row>
    <row r="932" spans="1:48" s="104" customFormat="1" x14ac:dyDescent="0.25">
      <c r="A932" s="105" t="s">
        <v>3999</v>
      </c>
      <c r="AB932" s="104" t="s">
        <v>3250</v>
      </c>
      <c r="AC932" s="109" t="s">
        <v>3976</v>
      </c>
      <c r="AD932" s="105" t="str">
        <f>MaterialsTable[[#This Row],[FramingMaterial]]&amp;" Framed "&amp;MaterialsTable[[#This Row],[Framing Configuration]]&amp;" "&amp;MaterialsTable[[#This Row],[Framing Depth]]&amp;" R-"&amp;MaterialsTable[[#This Row],[CavityInsulation (R-XX)]]&amp;" ins."</f>
        <v>Metal Framed Roof24inOC 3_5In R-19 ins.</v>
      </c>
      <c r="AE932" s="108" t="s">
        <v>1774</v>
      </c>
      <c r="AF932" s="104" t="s">
        <v>4019</v>
      </c>
      <c r="AG932" s="106" t="s">
        <v>4012</v>
      </c>
      <c r="AH932" s="107" t="s">
        <v>3924</v>
      </c>
      <c r="AI932" s="106">
        <v>19</v>
      </c>
      <c r="AJ932" s="106">
        <v>8.06</v>
      </c>
      <c r="AK932" s="106"/>
      <c r="AL932" s="106"/>
      <c r="AM932" s="106"/>
      <c r="AN932" s="106"/>
      <c r="AO932" s="106"/>
      <c r="AP932" s="106"/>
      <c r="AQ932" s="106"/>
      <c r="AR932" s="108" t="s">
        <v>4047</v>
      </c>
      <c r="AS932" s="106"/>
      <c r="AT932" s="112"/>
      <c r="AU932" s="116"/>
      <c r="AV932" s="113"/>
    </row>
    <row r="933" spans="1:48" s="104" customFormat="1" x14ac:dyDescent="0.25">
      <c r="A933" s="105" t="s">
        <v>4000</v>
      </c>
      <c r="AB933" s="104" t="s">
        <v>3250</v>
      </c>
      <c r="AC933" s="109" t="s">
        <v>3976</v>
      </c>
      <c r="AD933" s="105" t="str">
        <f>MaterialsTable[[#This Row],[FramingMaterial]]&amp;" Framed "&amp;MaterialsTable[[#This Row],[Framing Configuration]]&amp;" "&amp;MaterialsTable[[#This Row],[Framing Depth]]&amp;" R-"&amp;MaterialsTable[[#This Row],[CavityInsulation (R-XX)]]&amp;" ins."</f>
        <v>Metal Framed Roof24inOC 5_5In R-11 ins.</v>
      </c>
      <c r="AE933" s="108" t="s">
        <v>1774</v>
      </c>
      <c r="AF933" s="104" t="s">
        <v>4019</v>
      </c>
      <c r="AG933" s="106" t="s">
        <v>4013</v>
      </c>
      <c r="AH933" s="107" t="s">
        <v>3926</v>
      </c>
      <c r="AI933" s="106">
        <v>11</v>
      </c>
      <c r="AJ933" s="106">
        <v>7.61</v>
      </c>
      <c r="AK933" s="106"/>
      <c r="AL933" s="106"/>
      <c r="AM933" s="106"/>
      <c r="AN933" s="106"/>
      <c r="AO933" s="106"/>
      <c r="AP933" s="106"/>
      <c r="AQ933" s="106"/>
      <c r="AR933" s="108" t="s">
        <v>4047</v>
      </c>
      <c r="AS933" s="106"/>
      <c r="AT933" s="112"/>
      <c r="AU933" s="116"/>
      <c r="AV933" s="113"/>
    </row>
    <row r="934" spans="1:48" s="104" customFormat="1" x14ac:dyDescent="0.25">
      <c r="A934" s="105" t="s">
        <v>4001</v>
      </c>
      <c r="AB934" s="104" t="s">
        <v>3250</v>
      </c>
      <c r="AC934" s="109" t="s">
        <v>3976</v>
      </c>
      <c r="AD934" s="105" t="str">
        <f>MaterialsTable[[#This Row],[FramingMaterial]]&amp;" Framed "&amp;MaterialsTable[[#This Row],[Framing Configuration]]&amp;" "&amp;MaterialsTable[[#This Row],[Framing Depth]]&amp;" R-"&amp;MaterialsTable[[#This Row],[CavityInsulation (R-XX)]]&amp;" ins."</f>
        <v>Metal Framed Roof24inOC 5_5In R-13 ins.</v>
      </c>
      <c r="AE934" s="108" t="s">
        <v>1774</v>
      </c>
      <c r="AF934" s="104" t="s">
        <v>4019</v>
      </c>
      <c r="AG934" s="106" t="s">
        <v>4013</v>
      </c>
      <c r="AH934" s="107" t="s">
        <v>3926</v>
      </c>
      <c r="AI934" s="106">
        <v>13</v>
      </c>
      <c r="AJ934" s="106">
        <v>8.36</v>
      </c>
      <c r="AK934" s="106"/>
      <c r="AL934" s="106"/>
      <c r="AM934" s="106"/>
      <c r="AN934" s="106"/>
      <c r="AO934" s="106"/>
      <c r="AP934" s="106"/>
      <c r="AQ934" s="106"/>
      <c r="AR934" s="108" t="s">
        <v>4047</v>
      </c>
      <c r="AS934" s="106"/>
      <c r="AT934" s="112"/>
      <c r="AU934" s="116"/>
      <c r="AV934" s="113"/>
    </row>
    <row r="935" spans="1:48" s="104" customFormat="1" x14ac:dyDescent="0.25">
      <c r="A935" s="105" t="s">
        <v>4002</v>
      </c>
      <c r="AB935" s="104" t="s">
        <v>3250</v>
      </c>
      <c r="AC935" s="109" t="s">
        <v>3976</v>
      </c>
      <c r="AD935" s="105" t="str">
        <f>MaterialsTable[[#This Row],[FramingMaterial]]&amp;" Framed "&amp;MaterialsTable[[#This Row],[Framing Configuration]]&amp;" "&amp;MaterialsTable[[#This Row],[Framing Depth]]&amp;" R-"&amp;MaterialsTable[[#This Row],[CavityInsulation (R-XX)]]&amp;" ins."</f>
        <v>Metal Framed Roof24inOC 5_5In R-15 ins.</v>
      </c>
      <c r="AE935" s="108" t="s">
        <v>1774</v>
      </c>
      <c r="AF935" s="104" t="s">
        <v>4019</v>
      </c>
      <c r="AG935" s="106" t="s">
        <v>4013</v>
      </c>
      <c r="AH935" s="107" t="s">
        <v>3926</v>
      </c>
      <c r="AI935" s="106">
        <v>15</v>
      </c>
      <c r="AJ935" s="106">
        <v>9.89</v>
      </c>
      <c r="AK935" s="106"/>
      <c r="AL935" s="106"/>
      <c r="AM935" s="106"/>
      <c r="AN935" s="106"/>
      <c r="AO935" s="106"/>
      <c r="AP935" s="106"/>
      <c r="AQ935" s="106"/>
      <c r="AR935" s="108" t="s">
        <v>4047</v>
      </c>
      <c r="AS935" s="106"/>
      <c r="AT935" s="112"/>
      <c r="AU935" s="116"/>
      <c r="AV935" s="113"/>
    </row>
    <row r="936" spans="1:48" s="104" customFormat="1" x14ac:dyDescent="0.25">
      <c r="A936" s="105" t="s">
        <v>4003</v>
      </c>
      <c r="AB936" s="104" t="s">
        <v>3250</v>
      </c>
      <c r="AC936" s="109" t="s">
        <v>3976</v>
      </c>
      <c r="AD936" s="105" t="str">
        <f>MaterialsTable[[#This Row],[FramingMaterial]]&amp;" Framed "&amp;MaterialsTable[[#This Row],[Framing Configuration]]&amp;" "&amp;MaterialsTable[[#This Row],[Framing Depth]]&amp;" R-"&amp;MaterialsTable[[#This Row],[CavityInsulation (R-XX)]]&amp;" ins."</f>
        <v>Metal Framed Roof24inOC 5_5In R-19 ins.</v>
      </c>
      <c r="AE936" s="108" t="s">
        <v>1774</v>
      </c>
      <c r="AF936" s="104" t="s">
        <v>4019</v>
      </c>
      <c r="AG936" s="106" t="s">
        <v>4013</v>
      </c>
      <c r="AH936" s="107" t="s">
        <v>3926</v>
      </c>
      <c r="AI936" s="106">
        <v>19</v>
      </c>
      <c r="AJ936" s="106">
        <v>10.31</v>
      </c>
      <c r="AK936" s="106"/>
      <c r="AL936" s="106"/>
      <c r="AM936" s="106"/>
      <c r="AN936" s="106"/>
      <c r="AO936" s="106"/>
      <c r="AP936" s="106"/>
      <c r="AQ936" s="106"/>
      <c r="AR936" s="108" t="s">
        <v>4047</v>
      </c>
      <c r="AS936" s="106"/>
      <c r="AT936" s="112"/>
      <c r="AU936" s="116"/>
      <c r="AV936" s="113"/>
    </row>
    <row r="937" spans="1:48" s="104" customFormat="1" x14ac:dyDescent="0.25">
      <c r="A937" s="105" t="s">
        <v>4004</v>
      </c>
      <c r="AB937" s="104" t="s">
        <v>3250</v>
      </c>
      <c r="AC937" s="109" t="s">
        <v>3976</v>
      </c>
      <c r="AD937" s="105" t="str">
        <f>MaterialsTable[[#This Row],[FramingMaterial]]&amp;" Framed "&amp;MaterialsTable[[#This Row],[Framing Configuration]]&amp;" "&amp;MaterialsTable[[#This Row],[Framing Depth]]&amp;" R-"&amp;MaterialsTable[[#This Row],[CavityInsulation (R-XX)]]&amp;" ins."</f>
        <v>Metal Framed Roof24inOC 7_25In R-19 ins.</v>
      </c>
      <c r="AE937" s="108" t="s">
        <v>1774</v>
      </c>
      <c r="AF937" s="104" t="s">
        <v>4019</v>
      </c>
      <c r="AG937" s="106" t="s">
        <v>4014</v>
      </c>
      <c r="AH937" s="107" t="s">
        <v>3928</v>
      </c>
      <c r="AI937" s="106">
        <v>19</v>
      </c>
      <c r="AJ937" s="106">
        <v>10.76</v>
      </c>
      <c r="AK937" s="106"/>
      <c r="AL937" s="106"/>
      <c r="AM937" s="106"/>
      <c r="AN937" s="106"/>
      <c r="AO937" s="106"/>
      <c r="AP937" s="106"/>
      <c r="AQ937" s="106"/>
      <c r="AR937" s="108" t="s">
        <v>4047</v>
      </c>
      <c r="AS937" s="106"/>
      <c r="AT937" s="112"/>
      <c r="AU937" s="116"/>
      <c r="AV937" s="113"/>
    </row>
    <row r="938" spans="1:48" s="104" customFormat="1" x14ac:dyDescent="0.25">
      <c r="A938" s="105" t="s">
        <v>4005</v>
      </c>
      <c r="AB938" s="104" t="s">
        <v>3250</v>
      </c>
      <c r="AC938" s="109" t="s">
        <v>3976</v>
      </c>
      <c r="AD938" s="105" t="str">
        <f>MaterialsTable[[#This Row],[FramingMaterial]]&amp;" Framed "&amp;MaterialsTable[[#This Row],[Framing Configuration]]&amp;" "&amp;MaterialsTable[[#This Row],[Framing Depth]]&amp;" R-"&amp;MaterialsTable[[#This Row],[CavityInsulation (R-XX)]]&amp;" ins."</f>
        <v>Metal Framed Roof24inOC 7_25In R-21 ins.</v>
      </c>
      <c r="AE938" s="108" t="s">
        <v>1774</v>
      </c>
      <c r="AF938" s="104" t="s">
        <v>4019</v>
      </c>
      <c r="AG938" s="106" t="s">
        <v>4014</v>
      </c>
      <c r="AH938" s="107" t="s">
        <v>3928</v>
      </c>
      <c r="AI938" s="106">
        <v>21</v>
      </c>
      <c r="AJ938" s="106">
        <v>11.42</v>
      </c>
      <c r="AK938" s="106"/>
      <c r="AL938" s="106"/>
      <c r="AM938" s="106"/>
      <c r="AN938" s="106"/>
      <c r="AO938" s="106"/>
      <c r="AP938" s="106"/>
      <c r="AQ938" s="106"/>
      <c r="AR938" s="108" t="s">
        <v>4047</v>
      </c>
      <c r="AS938" s="106"/>
      <c r="AT938" s="112"/>
      <c r="AU938" s="116"/>
      <c r="AV938" s="113"/>
    </row>
    <row r="939" spans="1:48" s="104" customFormat="1" x14ac:dyDescent="0.25">
      <c r="A939" s="105" t="s">
        <v>4006</v>
      </c>
      <c r="AB939" s="104" t="s">
        <v>3250</v>
      </c>
      <c r="AC939" s="109" t="s">
        <v>3976</v>
      </c>
      <c r="AD939" s="105" t="str">
        <f>MaterialsTable[[#This Row],[FramingMaterial]]&amp;" Framed "&amp;MaterialsTable[[#This Row],[Framing Configuration]]&amp;" "&amp;MaterialsTable[[#This Row],[Framing Depth]]&amp;" R-"&amp;MaterialsTable[[#This Row],[CavityInsulation (R-XX)]]&amp;" ins."</f>
        <v>Metal Framed Roof24inOC 9_25In R-25 ins.</v>
      </c>
      <c r="AE939" s="108" t="s">
        <v>1774</v>
      </c>
      <c r="AF939" s="104" t="s">
        <v>4019</v>
      </c>
      <c r="AG939" s="106" t="s">
        <v>4015</v>
      </c>
      <c r="AH939" s="107" t="s">
        <v>3949</v>
      </c>
      <c r="AI939" s="106">
        <v>25</v>
      </c>
      <c r="AJ939" s="106">
        <v>12.97</v>
      </c>
      <c r="AK939" s="106"/>
      <c r="AL939" s="106"/>
      <c r="AM939" s="106"/>
      <c r="AN939" s="106"/>
      <c r="AO939" s="106"/>
      <c r="AP939" s="106"/>
      <c r="AQ939" s="106"/>
      <c r="AR939" s="108" t="s">
        <v>4047</v>
      </c>
      <c r="AS939" s="106"/>
      <c r="AT939" s="112"/>
      <c r="AU939" s="116"/>
      <c r="AV939" s="113"/>
    </row>
    <row r="940" spans="1:48" s="104" customFormat="1" x14ac:dyDescent="0.25">
      <c r="A940" s="105" t="s">
        <v>4007</v>
      </c>
      <c r="AB940" s="104" t="s">
        <v>3250</v>
      </c>
      <c r="AC940" s="109" t="s">
        <v>3976</v>
      </c>
      <c r="AD940" s="105" t="str">
        <f>MaterialsTable[[#This Row],[FramingMaterial]]&amp;" Framed "&amp;MaterialsTable[[#This Row],[Framing Configuration]]&amp;" "&amp;MaterialsTable[[#This Row],[Framing Depth]]&amp;" R-"&amp;MaterialsTable[[#This Row],[CavityInsulation (R-XX)]]&amp;" ins."</f>
        <v>Metal Framed Roof24inOC 9_25In R-30 ins.</v>
      </c>
      <c r="AE940" s="108" t="s">
        <v>1774</v>
      </c>
      <c r="AF940" s="104" t="s">
        <v>4019</v>
      </c>
      <c r="AG940" s="106" t="s">
        <v>4015</v>
      </c>
      <c r="AH940" s="107" t="s">
        <v>3949</v>
      </c>
      <c r="AI940" s="106">
        <v>30</v>
      </c>
      <c r="AJ940" s="106">
        <v>14.13</v>
      </c>
      <c r="AK940" s="106"/>
      <c r="AL940" s="106"/>
      <c r="AM940" s="106"/>
      <c r="AN940" s="106"/>
      <c r="AO940" s="106"/>
      <c r="AP940" s="106"/>
      <c r="AQ940" s="106"/>
      <c r="AR940" s="108" t="s">
        <v>4047</v>
      </c>
      <c r="AS940" s="106"/>
      <c r="AT940" s="112"/>
      <c r="AU940" s="116"/>
      <c r="AV940" s="113"/>
    </row>
    <row r="941" spans="1:48" s="104" customFormat="1" x14ac:dyDescent="0.25">
      <c r="A941" s="105" t="s">
        <v>4008</v>
      </c>
      <c r="AB941" s="104" t="s">
        <v>3250</v>
      </c>
      <c r="AC941" s="109" t="s">
        <v>3976</v>
      </c>
      <c r="AD941" s="105" t="str">
        <f>MaterialsTable[[#This Row],[FramingMaterial]]&amp;" Framed "&amp;MaterialsTable[[#This Row],[Framing Configuration]]&amp;" "&amp;MaterialsTable[[#This Row],[Framing Depth]]&amp;" R-"&amp;MaterialsTable[[#This Row],[CavityInsulation (R-XX)]]&amp;" ins."</f>
        <v>Metal Framed Roof24inOC 11_25In R-30 ins.</v>
      </c>
      <c r="AE941" s="108" t="s">
        <v>1774</v>
      </c>
      <c r="AF941" s="104" t="s">
        <v>4019</v>
      </c>
      <c r="AG941" s="106" t="s">
        <v>4016</v>
      </c>
      <c r="AH941" s="107" t="s">
        <v>3951</v>
      </c>
      <c r="AI941" s="106">
        <v>30</v>
      </c>
      <c r="AJ941" s="106">
        <v>14.65</v>
      </c>
      <c r="AK941" s="106"/>
      <c r="AL941" s="106"/>
      <c r="AM941" s="106"/>
      <c r="AN941" s="106"/>
      <c r="AO941" s="106"/>
      <c r="AP941" s="106"/>
      <c r="AQ941" s="106"/>
      <c r="AR941" s="108" t="s">
        <v>4047</v>
      </c>
      <c r="AS941" s="106"/>
      <c r="AT941" s="112"/>
      <c r="AU941" s="116"/>
      <c r="AV941" s="113"/>
    </row>
    <row r="942" spans="1:48" s="104" customFormat="1" x14ac:dyDescent="0.25">
      <c r="A942" s="105" t="s">
        <v>4009</v>
      </c>
      <c r="AB942" s="104" t="s">
        <v>3250</v>
      </c>
      <c r="AC942" s="109" t="s">
        <v>3976</v>
      </c>
      <c r="AD942" s="105" t="str">
        <f>MaterialsTable[[#This Row],[FramingMaterial]]&amp;" Framed "&amp;MaterialsTable[[#This Row],[Framing Configuration]]&amp;" "&amp;MaterialsTable[[#This Row],[Framing Depth]]&amp;" R-"&amp;MaterialsTable[[#This Row],[CavityInsulation (R-XX)]]&amp;" ins."</f>
        <v>Metal Framed Roof24inOC 11_25In R-38 ins.</v>
      </c>
      <c r="AE942" s="108" t="s">
        <v>1774</v>
      </c>
      <c r="AF942" s="104" t="s">
        <v>4019</v>
      </c>
      <c r="AG942" s="106" t="s">
        <v>4016</v>
      </c>
      <c r="AH942" s="107" t="s">
        <v>3951</v>
      </c>
      <c r="AI942" s="106">
        <v>38</v>
      </c>
      <c r="AJ942" s="106">
        <v>16.440000000000001</v>
      </c>
      <c r="AK942" s="106"/>
      <c r="AL942" s="106"/>
      <c r="AM942" s="106"/>
      <c r="AN942" s="106"/>
      <c r="AO942" s="106"/>
      <c r="AP942" s="106"/>
      <c r="AQ942" s="106"/>
      <c r="AR942" s="108" t="s">
        <v>4047</v>
      </c>
      <c r="AS942" s="106"/>
      <c r="AT942" s="112"/>
      <c r="AU942" s="116"/>
      <c r="AV942" s="113"/>
    </row>
    <row r="943" spans="1:48" s="104" customFormat="1" x14ac:dyDescent="0.25">
      <c r="A943" s="105" t="s">
        <v>4010</v>
      </c>
      <c r="AB943" s="104" t="s">
        <v>3250</v>
      </c>
      <c r="AC943" s="109" t="s">
        <v>3976</v>
      </c>
      <c r="AD943" s="105" t="str">
        <f>MaterialsTable[[#This Row],[FramingMaterial]]&amp;" Framed "&amp;MaterialsTable[[#This Row],[Framing Configuration]]&amp;" "&amp;MaterialsTable[[#This Row],[Framing Depth]]&amp;" R-"&amp;MaterialsTable[[#This Row],[CavityInsulation (R-XX)]]&amp;" ins."</f>
        <v>Metal Framed Roof24inOC 13_25In R-38 ins.</v>
      </c>
      <c r="AE943" s="108" t="s">
        <v>1774</v>
      </c>
      <c r="AF943" s="104" t="s">
        <v>4019</v>
      </c>
      <c r="AG943" s="106" t="s">
        <v>4017</v>
      </c>
      <c r="AH943" s="107" t="s">
        <v>4018</v>
      </c>
      <c r="AI943" s="106">
        <v>38</v>
      </c>
      <c r="AJ943" s="106">
        <v>17.13</v>
      </c>
      <c r="AK943" s="106"/>
      <c r="AL943" s="106"/>
      <c r="AM943" s="106"/>
      <c r="AN943" s="106"/>
      <c r="AO943" s="106"/>
      <c r="AP943" s="106"/>
      <c r="AQ943" s="106"/>
      <c r="AR943" s="108" t="s">
        <v>4047</v>
      </c>
      <c r="AS943" s="106"/>
      <c r="AT943" s="112"/>
      <c r="AU943" s="116"/>
      <c r="AV943" s="113"/>
    </row>
    <row r="944" spans="1:48" s="97" customFormat="1" x14ac:dyDescent="0.25">
      <c r="A944" s="97" t="str">
        <f>CONCATENATE(MaterialsTable[[#This Row],[Code Category]]," - ",RIGHT(MaterialsTable[[#This Row],[Framing Configuration]],6)," - ",MaterialsTable[[#This Row],[FramingSize]]," - R",MaterialsTable[[#This Row],[CavityInsulation (R-XX)]]," ins.")</f>
        <v>Wood Framed Wall - 16inOC - 2x4 - R0 ins.</v>
      </c>
      <c r="AB944" s="97" t="s">
        <v>3250</v>
      </c>
      <c r="AC944" s="99" t="s">
        <v>4020</v>
      </c>
      <c r="AD944" s="102" t="str">
        <f>MaterialsTable[[#This Row],[FramingMaterial]]&amp;" Framed "&amp;MaterialsTable[[#This Row],[Framing Configuration]]&amp;" "&amp;MaterialsTable[[#This Row],[Framing Depth]]&amp;" R-"&amp;MaterialsTable[[#This Row],[CavityInsulation (R-XX)]]&amp;" ins."</f>
        <v>Wood Framed Wall16inOC 3_5In R-0 ins.</v>
      </c>
      <c r="AE944" s="97" t="s">
        <v>4021</v>
      </c>
      <c r="AF944" s="101" t="s">
        <v>3922</v>
      </c>
      <c r="AG944" s="98" t="s">
        <v>4012</v>
      </c>
      <c r="AH944" s="100" t="s">
        <v>3924</v>
      </c>
      <c r="AI944" s="98">
        <v>0</v>
      </c>
      <c r="AJ944" s="98"/>
      <c r="AK944" s="98"/>
      <c r="AL944" s="110"/>
      <c r="AM944" s="98"/>
      <c r="AN944" s="98"/>
      <c r="AO944" s="98"/>
      <c r="AP944" s="98"/>
      <c r="AQ944" s="98"/>
      <c r="AR944" s="99" t="s">
        <v>4048</v>
      </c>
      <c r="AS944" s="98"/>
      <c r="AT944" s="112"/>
      <c r="AU944" s="116"/>
      <c r="AV944" s="113"/>
    </row>
    <row r="945" spans="1:48" x14ac:dyDescent="0.25">
      <c r="A945" s="70" t="str">
        <f>CONCATENATE(MaterialsTable[[#This Row],[Code Category]]," - ",RIGHT(MaterialsTable[[#This Row],[Framing Configuration]],6)," - ",MaterialsTable[[#This Row],[FramingSize]]," - R",MaterialsTable[[#This Row],[CavityInsulation (R-XX)]]," ins.")</f>
        <v>Wood Framed Wall - 16inOC - 2x4 - R11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97" t="s">
        <v>3250</v>
      </c>
      <c r="AC945" s="99" t="s">
        <v>4020</v>
      </c>
      <c r="AD945" s="102" t="str">
        <f>MaterialsTable[[#This Row],[FramingMaterial]]&amp;" Framed "&amp;MaterialsTable[[#This Row],[Framing Configuration]]&amp;" "&amp;MaterialsTable[[#This Row],[Framing Depth]]&amp;" R-"&amp;MaterialsTable[[#This Row],[CavityInsulation (R-XX)]]&amp;" ins."</f>
        <v>Wood Framed Wall16inOC 3_5In R-11 ins.</v>
      </c>
      <c r="AE945" t="s">
        <v>4021</v>
      </c>
      <c r="AF945" s="101" t="s">
        <v>3922</v>
      </c>
      <c r="AG945" s="98" t="s">
        <v>4012</v>
      </c>
      <c r="AH945" s="100" t="s">
        <v>3924</v>
      </c>
      <c r="AI945" s="98">
        <v>11</v>
      </c>
      <c r="AJ945" s="98">
        <f>1/MaterialsTable[[#This Row],[Parallel Heat Flow Calc]]</f>
        <v>7.5085324232081909</v>
      </c>
      <c r="AK945" s="98">
        <v>3.5</v>
      </c>
      <c r="AL945" s="110">
        <v>0.91</v>
      </c>
      <c r="AM945" s="98">
        <v>0.25</v>
      </c>
      <c r="AQ945" s="98">
        <f>1/MaterialsTable[[#This Row],[CavityInsulation (R-XX)]]*(1-MaterialsTable[[#This Row],[Framing Factor]])+MaterialsTable[[#This Row],[Framing Mat Conductivity]]*MaterialsTable[[#This Row],[Framing Factor]]/MaterialsTable[[#This Row],[Framing Thickness]]</f>
        <v>0.13318181818181818</v>
      </c>
      <c r="AR945" s="99" t="s">
        <v>4048</v>
      </c>
      <c r="AS945" s="98">
        <f>1/(MaterialsTable[[#This Row],[Assembly R Value (h-ft2.F/Btu)]]+1.54)</f>
        <v>0.11051515905884839</v>
      </c>
      <c r="AT945" s="112">
        <v>0.11</v>
      </c>
      <c r="AU945" s="116">
        <f>(MaterialsTable[[#This Row],[Const Value per Table method]]-MaterialsTable[[#This Row],[Value in Table]])/MaterialsTable[[#This Row],[Value in Table]]</f>
        <v>4.6832641713489605E-3</v>
      </c>
      <c r="AV945" s="113">
        <f>ABS(MaterialsTable[[#This Row],[Error]])</f>
        <v>4.6832641713489605E-3</v>
      </c>
    </row>
    <row r="946" spans="1:48" x14ac:dyDescent="0.25">
      <c r="A946" s="97" t="str">
        <f>CONCATENATE(MaterialsTable[[#This Row],[Code Category]]," - ",RIGHT(MaterialsTable[[#This Row],[Framing Configuration]],6)," - ",MaterialsTable[[#This Row],[FramingSize]]," - R",MaterialsTable[[#This Row],[CavityInsulation (R-XX)]]," ins.")</f>
        <v>Wood Framed Wall - 16inOC - 2x4 - R13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97" t="s">
        <v>3250</v>
      </c>
      <c r="AC946" s="99" t="s">
        <v>4020</v>
      </c>
      <c r="AD946" s="102" t="str">
        <f>MaterialsTable[[#This Row],[FramingMaterial]]&amp;" Framed "&amp;MaterialsTable[[#This Row],[Framing Configuration]]&amp;" "&amp;MaterialsTable[[#This Row],[Framing Depth]]&amp;" R-"&amp;MaterialsTable[[#This Row],[CavityInsulation (R-XX)]]&amp;" ins."</f>
        <v>Wood Framed Wall16inOC 3_5In R-13 ins.</v>
      </c>
      <c r="AE946" s="97" t="s">
        <v>4021</v>
      </c>
      <c r="AF946" s="101" t="s">
        <v>3922</v>
      </c>
      <c r="AG946" s="98" t="s">
        <v>4012</v>
      </c>
      <c r="AH946" s="100" t="s">
        <v>3924</v>
      </c>
      <c r="AI946" s="98">
        <v>13</v>
      </c>
      <c r="AJ946" s="98">
        <f>1/MaterialsTable[[#This Row],[Parallel Heat Flow Calc]]</f>
        <v>8.1504702194357357</v>
      </c>
      <c r="AK946" s="98">
        <v>3.5</v>
      </c>
      <c r="AL946" s="110">
        <v>0.91</v>
      </c>
      <c r="AM946" s="98">
        <v>0.25</v>
      </c>
      <c r="AQ946" s="98">
        <f>1/MaterialsTable[[#This Row],[CavityInsulation (R-XX)]]*(1-MaterialsTable[[#This Row],[Framing Factor]])+MaterialsTable[[#This Row],[Framing Mat Conductivity]]*MaterialsTable[[#This Row],[Framing Factor]]/MaterialsTable[[#This Row],[Framing Thickness]]</f>
        <v>0.1226923076923077</v>
      </c>
      <c r="AR946" s="99" t="s">
        <v>4048</v>
      </c>
      <c r="AS946" s="98">
        <f>1/(MaterialsTable[[#This Row],[Assembly R Value (h-ft2.F/Btu)]]+1.54)</f>
        <v>0.10319416677988913</v>
      </c>
      <c r="AT946" s="112">
        <v>0.10199999999999999</v>
      </c>
      <c r="AU946" s="116">
        <f>(MaterialsTable[[#This Row],[Const Value per Table method]]-MaterialsTable[[#This Row],[Value in Table]])/MaterialsTable[[#This Row],[Value in Table]]</f>
        <v>1.1707517449893489E-2</v>
      </c>
      <c r="AV946" s="113">
        <f>ABS(MaterialsTable[[#This Row],[Error]])</f>
        <v>1.1707517449893489E-2</v>
      </c>
    </row>
    <row r="947" spans="1:48" x14ac:dyDescent="0.25">
      <c r="A947" s="97" t="str">
        <f>CONCATENATE(MaterialsTable[[#This Row],[Code Category]]," - ",RIGHT(MaterialsTable[[#This Row],[Framing Configuration]],6)," - ",MaterialsTable[[#This Row],[FramingSize]]," - R",MaterialsTable[[#This Row],[CavityInsulation (R-XX)]]," ins.")</f>
        <v>Wood Framed Wall - 16inOC - 2x4 - R15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97" t="s">
        <v>3250</v>
      </c>
      <c r="AC947" s="99" t="s">
        <v>4020</v>
      </c>
      <c r="AD947" s="102" t="str">
        <f>MaterialsTable[[#This Row],[FramingMaterial]]&amp;" Framed "&amp;MaterialsTable[[#This Row],[Framing Configuration]]&amp;" "&amp;MaterialsTable[[#This Row],[Framing Depth]]&amp;" R-"&amp;MaterialsTable[[#This Row],[CavityInsulation (R-XX)]]&amp;" ins."</f>
        <v>Wood Framed Wall16inOC 3_5In R-15 ins.</v>
      </c>
      <c r="AE947" s="97" t="s">
        <v>4021</v>
      </c>
      <c r="AF947" s="101" t="s">
        <v>3922</v>
      </c>
      <c r="AG947" s="98" t="s">
        <v>4012</v>
      </c>
      <c r="AH947" s="100" t="s">
        <v>3924</v>
      </c>
      <c r="AI947" s="98">
        <v>15</v>
      </c>
      <c r="AJ947" s="98">
        <f>1/MaterialsTable[[#This Row],[Parallel Heat Flow Calc]]</f>
        <v>8.695652173913043</v>
      </c>
      <c r="AK947" s="98">
        <v>3.5</v>
      </c>
      <c r="AL947" s="110">
        <v>0.91</v>
      </c>
      <c r="AM947" s="98">
        <v>0.25</v>
      </c>
      <c r="AQ947" s="98">
        <f>1/MaterialsTable[[#This Row],[CavityInsulation (R-XX)]]*(1-MaterialsTable[[#This Row],[Framing Factor]])+MaterialsTable[[#This Row],[Framing Mat Conductivity]]*MaterialsTable[[#This Row],[Framing Factor]]/MaterialsTable[[#This Row],[Framing Thickness]]</f>
        <v>0.115</v>
      </c>
      <c r="AR947" s="99" t="s">
        <v>4048</v>
      </c>
      <c r="AS947" s="98">
        <f>1/(MaterialsTable[[#This Row],[Assembly R Value (h-ft2.F/Btu)]]+1.54)</f>
        <v>9.769773171353327E-2</v>
      </c>
      <c r="AT947" s="112">
        <v>9.5000000000000001E-2</v>
      </c>
      <c r="AU947" s="116">
        <f>(MaterialsTable[[#This Row],[Const Value per Table method]]-MaterialsTable[[#This Row],[Value in Table]])/MaterialsTable[[#This Row],[Value in Table]]</f>
        <v>2.8397175931929149E-2</v>
      </c>
      <c r="AV947" s="113">
        <f>ABS(MaterialsTable[[#This Row],[Error]])</f>
        <v>2.8397175931929149E-2</v>
      </c>
    </row>
    <row r="948" spans="1:48" x14ac:dyDescent="0.25">
      <c r="A948" s="97" t="str">
        <f>CONCATENATE(MaterialsTable[[#This Row],[Code Category]]," - ",RIGHT(MaterialsTable[[#This Row],[Framing Configuration]],6)," - ",MaterialsTable[[#This Row],[FramingSize]]," - R",MaterialsTable[[#This Row],[CavityInsulation (R-XX)]]," ins.")</f>
        <v>Wood Framed Wall - 16inOC - 2x6 - R19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97" t="s">
        <v>3250</v>
      </c>
      <c r="AC948" s="99" t="s">
        <v>4020</v>
      </c>
      <c r="AD948" s="102" t="str">
        <f>MaterialsTable[[#This Row],[FramingMaterial]]&amp;" Framed "&amp;MaterialsTable[[#This Row],[Framing Configuration]]&amp;" "&amp;MaterialsTable[[#This Row],[Framing Depth]]&amp;" R-"&amp;MaterialsTable[[#This Row],[CavityInsulation (R-XX)]]&amp;" ins."</f>
        <v>Wood Framed Wall16inOC 5_5In R-19 ins.</v>
      </c>
      <c r="AE948" s="97" t="s">
        <v>4021</v>
      </c>
      <c r="AF948" s="101" t="s">
        <v>3922</v>
      </c>
      <c r="AG948" s="98" t="s">
        <v>4013</v>
      </c>
      <c r="AH948" s="100" t="s">
        <v>3926</v>
      </c>
      <c r="AI948" s="98">
        <v>19</v>
      </c>
      <c r="AJ948" s="98">
        <f>1/MaterialsTable[[#This Row],[Parallel Heat Flow Calc]]</f>
        <v>12.370523823616454</v>
      </c>
      <c r="AK948" s="98">
        <v>5.5</v>
      </c>
      <c r="AL948" s="110">
        <v>0.91</v>
      </c>
      <c r="AM948" s="98">
        <v>0.25</v>
      </c>
      <c r="AQ948" s="98">
        <f>1/MaterialsTable[[#This Row],[CavityInsulation (R-XX)]]*(1-MaterialsTable[[#This Row],[Framing Factor]])+MaterialsTable[[#This Row],[Framing Mat Conductivity]]*MaterialsTable[[#This Row],[Framing Factor]]/MaterialsTable[[#This Row],[Framing Thickness]]</f>
        <v>8.083732057416268E-2</v>
      </c>
      <c r="AR948" s="99" t="s">
        <v>4048</v>
      </c>
      <c r="AS948" s="98">
        <f>1/(MaterialsTable[[#This Row],[Assembly R Value (h-ft2.F/Btu)]]+1.54)</f>
        <v>7.1888018932993722E-2</v>
      </c>
      <c r="AT948" s="112">
        <v>7.3999999999999996E-2</v>
      </c>
      <c r="AU948" s="116">
        <f>(MaterialsTable[[#This Row],[Const Value per Table method]]-MaterialsTable[[#This Row],[Value in Table]])/MaterialsTable[[#This Row],[Value in Table]]</f>
        <v>-2.8540284689273981E-2</v>
      </c>
      <c r="AV948" s="113">
        <f>ABS(MaterialsTable[[#This Row],[Error]])</f>
        <v>2.8540284689273981E-2</v>
      </c>
    </row>
    <row r="949" spans="1:48" x14ac:dyDescent="0.25">
      <c r="A949" s="97" t="str">
        <f>CONCATENATE(MaterialsTable[[#This Row],[Code Category]]," - ",RIGHT(MaterialsTable[[#This Row],[Framing Configuration]],6)," - ",MaterialsTable[[#This Row],[FramingSize]]," - R",MaterialsTable[[#This Row],[CavityInsulation (R-XX)]]," ins.")</f>
        <v>Wood Framed Wall - 16inOC - 2x6 - R21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97" t="s">
        <v>3250</v>
      </c>
      <c r="AC949" s="99" t="s">
        <v>4020</v>
      </c>
      <c r="AD949" s="102" t="str">
        <f>MaterialsTable[[#This Row],[FramingMaterial]]&amp;" Framed "&amp;MaterialsTable[[#This Row],[Framing Configuration]]&amp;" "&amp;MaterialsTable[[#This Row],[Framing Depth]]&amp;" R-"&amp;MaterialsTable[[#This Row],[CavityInsulation (R-XX)]]&amp;" ins."</f>
        <v>Wood Framed Wall16inOC 5_5In R-21 ins.</v>
      </c>
      <c r="AE949" s="97" t="s">
        <v>4021</v>
      </c>
      <c r="AF949" s="101" t="s">
        <v>3922</v>
      </c>
      <c r="AG949" s="98" t="s">
        <v>4013</v>
      </c>
      <c r="AH949" s="100" t="s">
        <v>3926</v>
      </c>
      <c r="AI949" s="98">
        <v>21</v>
      </c>
      <c r="AJ949" s="98">
        <f>1/MaterialsTable[[#This Row],[Parallel Heat Flow Calc]]</f>
        <v>12.973883740522325</v>
      </c>
      <c r="AK949" s="98">
        <v>5.5</v>
      </c>
      <c r="AL949" s="110">
        <v>0.91</v>
      </c>
      <c r="AM949" s="98">
        <v>0.25</v>
      </c>
      <c r="AQ949" s="98">
        <f>1/MaterialsTable[[#This Row],[CavityInsulation (R-XX)]]*(1-MaterialsTable[[#This Row],[Framing Factor]])+MaterialsTable[[#This Row],[Framing Mat Conductivity]]*MaterialsTable[[#This Row],[Framing Factor]]/MaterialsTable[[#This Row],[Framing Thickness]]</f>
        <v>7.7077922077922079E-2</v>
      </c>
      <c r="AR949" s="99" t="s">
        <v>4048</v>
      </c>
      <c r="AS949" s="98">
        <f>1/(MaterialsTable[[#This Row],[Assembly R Value (h-ft2.F/Btu)]]+1.54)</f>
        <v>6.8899545971146947E-2</v>
      </c>
      <c r="AT949" s="112">
        <v>6.9000000000000006E-2</v>
      </c>
      <c r="AU949" s="116">
        <f>(MaterialsTable[[#This Row],[Const Value per Table method]]-MaterialsTable[[#This Row],[Value in Table]])/MaterialsTable[[#This Row],[Value in Table]]</f>
        <v>-1.4558554906240384E-3</v>
      </c>
      <c r="AV949" s="113">
        <f>ABS(MaterialsTable[[#This Row],[Error]])</f>
        <v>1.4558554906240384E-3</v>
      </c>
    </row>
    <row r="950" spans="1:48" x14ac:dyDescent="0.25">
      <c r="A950" s="97" t="str">
        <f>CONCATENATE(MaterialsTable[[#This Row],[Code Category]]," - ",RIGHT(MaterialsTable[[#This Row],[Framing Configuration]],6)," - ",MaterialsTable[[#This Row],[FramingSize]]," - R",MaterialsTable[[#This Row],[CavityInsulation (R-XX)]]," ins.")</f>
        <v>Wood Framed Wall - 16inOC - 2x6 - R22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97" t="s">
        <v>3250</v>
      </c>
      <c r="AC950" s="99" t="s">
        <v>4020</v>
      </c>
      <c r="AD950" s="102" t="str">
        <f>MaterialsTable[[#This Row],[FramingMaterial]]&amp;" Framed "&amp;MaterialsTable[[#This Row],[Framing Configuration]]&amp;" "&amp;MaterialsTable[[#This Row],[Framing Depth]]&amp;" R-"&amp;MaterialsTable[[#This Row],[CavityInsulation (R-XX)]]&amp;" ins."</f>
        <v>Wood Framed Wall16inOC 5_5In R-22 ins.</v>
      </c>
      <c r="AE950" s="97" t="s">
        <v>4021</v>
      </c>
      <c r="AF950" s="101" t="s">
        <v>3922</v>
      </c>
      <c r="AG950" s="98" t="s">
        <v>4013</v>
      </c>
      <c r="AH950" s="100" t="s">
        <v>3926</v>
      </c>
      <c r="AI950" s="98">
        <v>22</v>
      </c>
      <c r="AJ950" s="98">
        <f>1/MaterialsTable[[#This Row],[Parallel Heat Flow Calc]]</f>
        <v>13.253012048192771</v>
      </c>
      <c r="AK950" s="98">
        <v>5.5</v>
      </c>
      <c r="AL950" s="110">
        <v>0.91</v>
      </c>
      <c r="AM950" s="98">
        <v>0.25</v>
      </c>
      <c r="AQ950" s="98">
        <f>1/MaterialsTable[[#This Row],[CavityInsulation (R-XX)]]*(1-MaterialsTable[[#This Row],[Framing Factor]])+MaterialsTable[[#This Row],[Framing Mat Conductivity]]*MaterialsTable[[#This Row],[Framing Factor]]/MaterialsTable[[#This Row],[Framing Thickness]]</f>
        <v>7.5454545454545455E-2</v>
      </c>
      <c r="AR950" s="99" t="s">
        <v>4048</v>
      </c>
      <c r="AS950" s="98">
        <f>1/(MaterialsTable[[#This Row],[Assembly R Value (h-ft2.F/Btu)]]+1.54)</f>
        <v>6.7599485266570017E-2</v>
      </c>
      <c r="AT950" s="112">
        <v>7.1999999999999995E-2</v>
      </c>
      <c r="AU950" s="116">
        <f>(MaterialsTable[[#This Row],[Const Value per Table method]]-MaterialsTable[[#This Row],[Value in Table]])/MaterialsTable[[#This Row],[Value in Table]]</f>
        <v>-6.1118260186527475E-2</v>
      </c>
      <c r="AV950" s="113">
        <f>ABS(MaterialsTable[[#This Row],[Error]])</f>
        <v>6.1118260186527475E-2</v>
      </c>
    </row>
    <row r="951" spans="1:48" x14ac:dyDescent="0.25">
      <c r="A951" s="97" t="str">
        <f>CONCATENATE(MaterialsTable[[#This Row],[Code Category]]," - ",RIGHT(MaterialsTable[[#This Row],[Framing Configuration]],6)," - ",MaterialsTable[[#This Row],[FramingSize]]," - R",MaterialsTable[[#This Row],[CavityInsulation (R-XX)]]," ins.")</f>
        <v>Wood Framed Wall - 16inOC - 2x8 - R19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97" t="s">
        <v>3250</v>
      </c>
      <c r="AC951" s="99" t="s">
        <v>4020</v>
      </c>
      <c r="AD951" s="102" t="str">
        <f>MaterialsTable[[#This Row],[FramingMaterial]]&amp;" Framed "&amp;MaterialsTable[[#This Row],[Framing Configuration]]&amp;" "&amp;MaterialsTable[[#This Row],[Framing Depth]]&amp;" R-"&amp;MaterialsTable[[#This Row],[CavityInsulation (R-XX)]]&amp;" ins."</f>
        <v>Wood Framed Wall16inOC 7_25In R-19 ins.</v>
      </c>
      <c r="AE951" s="97" t="s">
        <v>4021</v>
      </c>
      <c r="AF951" s="101" t="s">
        <v>3922</v>
      </c>
      <c r="AG951" s="98" t="s">
        <v>4014</v>
      </c>
      <c r="AH951" s="100" t="s">
        <v>3928</v>
      </c>
      <c r="AI951" s="98">
        <v>19</v>
      </c>
      <c r="AJ951" s="98">
        <f>1/MaterialsTable[[#This Row],[Parallel Heat Flow Calc]]</f>
        <v>14.113729508196721</v>
      </c>
      <c r="AK951" s="98">
        <v>7.25</v>
      </c>
      <c r="AL951" s="110">
        <v>0.91</v>
      </c>
      <c r="AM951" s="98">
        <v>0.25</v>
      </c>
      <c r="AQ951" s="98">
        <f>1/MaterialsTable[[#This Row],[CavityInsulation (R-XX)]]*(1-MaterialsTable[[#This Row],[Framing Factor]])+MaterialsTable[[#This Row],[Framing Mat Conductivity]]*MaterialsTable[[#This Row],[Framing Factor]]/MaterialsTable[[#This Row],[Framing Thickness]]</f>
        <v>7.0852994555353904E-2</v>
      </c>
      <c r="AR951" s="99" t="s">
        <v>4048</v>
      </c>
      <c r="AS951" s="98">
        <f>1/(MaterialsTable[[#This Row],[Assembly R Value (h-ft2.F/Btu)]]+1.54)</f>
        <v>6.3882539906951405E-2</v>
      </c>
      <c r="AT951" s="112">
        <v>6.5000000000000002E-2</v>
      </c>
      <c r="AU951" s="116">
        <f>(MaterialsTable[[#This Row],[Const Value per Table method]]-MaterialsTable[[#This Row],[Value in Table]])/MaterialsTable[[#This Row],[Value in Table]]</f>
        <v>-1.7191693739209188E-2</v>
      </c>
      <c r="AV951" s="113">
        <f>ABS(MaterialsTable[[#This Row],[Error]])</f>
        <v>1.7191693739209188E-2</v>
      </c>
    </row>
    <row r="952" spans="1:48" x14ac:dyDescent="0.25">
      <c r="A952" s="97" t="str">
        <f>CONCATENATE(MaterialsTable[[#This Row],[Code Category]]," - ",RIGHT(MaterialsTable[[#This Row],[Framing Configuration]],6)," - ",MaterialsTable[[#This Row],[FramingSize]]," - R",MaterialsTable[[#This Row],[CavityInsulation (R-XX)]]," ins.")</f>
        <v>Wood Framed Wall - 16inOC - 2x8 - R22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97" t="s">
        <v>3250</v>
      </c>
      <c r="AC952" s="99" t="s">
        <v>4020</v>
      </c>
      <c r="AD952" s="102" t="str">
        <f>MaterialsTable[[#This Row],[FramingMaterial]]&amp;" Framed "&amp;MaterialsTable[[#This Row],[Framing Configuration]]&amp;" "&amp;MaterialsTable[[#This Row],[Framing Depth]]&amp;" R-"&amp;MaterialsTable[[#This Row],[CavityInsulation (R-XX)]]&amp;" ins."</f>
        <v>Wood Framed Wall16inOC 7_25In R-22 ins.</v>
      </c>
      <c r="AE952" s="97" t="s">
        <v>4021</v>
      </c>
      <c r="AF952" s="101" t="s">
        <v>3922</v>
      </c>
      <c r="AG952" s="98" t="s">
        <v>4014</v>
      </c>
      <c r="AH952" s="100" t="s">
        <v>3928</v>
      </c>
      <c r="AI952" s="98">
        <v>22</v>
      </c>
      <c r="AJ952" s="98">
        <f>1/MaterialsTable[[#This Row],[Parallel Heat Flow Calc]]</f>
        <v>15.274120181948767</v>
      </c>
      <c r="AK952" s="98">
        <v>7.25</v>
      </c>
      <c r="AL952" s="110">
        <v>0.91</v>
      </c>
      <c r="AM952" s="98">
        <v>0.25</v>
      </c>
      <c r="AQ952" s="98">
        <f>1/MaterialsTable[[#This Row],[CavityInsulation (R-XX)]]*(1-MaterialsTable[[#This Row],[Framing Factor]])+MaterialsTable[[#This Row],[Framing Mat Conductivity]]*MaterialsTable[[#This Row],[Framing Factor]]/MaterialsTable[[#This Row],[Framing Thickness]]</f>
        <v>6.5470219435736679E-2</v>
      </c>
      <c r="AR952" s="99" t="s">
        <v>4048</v>
      </c>
      <c r="AS952" s="98">
        <f>1/(MaterialsTable[[#This Row],[Assembly R Value (h-ft2.F/Btu)]]+1.54)</f>
        <v>5.9473822547883054E-2</v>
      </c>
      <c r="AT952" s="112">
        <v>6.0999999999999999E-2</v>
      </c>
      <c r="AU952" s="116">
        <f>(MaterialsTable[[#This Row],[Const Value per Table method]]-MaterialsTable[[#This Row],[Value in Table]])/MaterialsTable[[#This Row],[Value in Table]]</f>
        <v>-2.5019302493720405E-2</v>
      </c>
      <c r="AV952" s="113">
        <f>ABS(MaterialsTable[[#This Row],[Error]])</f>
        <v>2.5019302493720405E-2</v>
      </c>
    </row>
    <row r="953" spans="1:48" x14ac:dyDescent="0.25">
      <c r="A953" s="97" t="str">
        <f>CONCATENATE(MaterialsTable[[#This Row],[Code Category]]," - ",RIGHT(MaterialsTable[[#This Row],[Framing Configuration]],6)," - ",MaterialsTable[[#This Row],[FramingSize]]," - R",MaterialsTable[[#This Row],[CavityInsulation (R-XX)]]," ins.")</f>
        <v>Wood Framed Wall - 16inOC - 2x8 - R25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97" t="s">
        <v>3250</v>
      </c>
      <c r="AC953" s="99" t="s">
        <v>4020</v>
      </c>
      <c r="AD953" s="102" t="str">
        <f>MaterialsTable[[#This Row],[FramingMaterial]]&amp;" Framed "&amp;MaterialsTable[[#This Row],[Framing Configuration]]&amp;" "&amp;MaterialsTable[[#This Row],[Framing Depth]]&amp;" R-"&amp;MaterialsTable[[#This Row],[CavityInsulation (R-XX)]]&amp;" ins."</f>
        <v>Wood Framed Wall16inOC 7_25In R-25 ins.</v>
      </c>
      <c r="AE953" s="97" t="s">
        <v>4021</v>
      </c>
      <c r="AF953" s="101" t="s">
        <v>3922</v>
      </c>
      <c r="AG953" s="98" t="s">
        <v>4014</v>
      </c>
      <c r="AH953" s="100" t="s">
        <v>3928</v>
      </c>
      <c r="AI953" s="98">
        <v>25</v>
      </c>
      <c r="AJ953" s="98">
        <f>1/MaterialsTable[[#This Row],[Parallel Heat Flow Calc]]</f>
        <v>16.292134831460672</v>
      </c>
      <c r="AK953" s="98">
        <v>7.25</v>
      </c>
      <c r="AL953" s="110">
        <v>0.91</v>
      </c>
      <c r="AM953" s="98">
        <v>0.25</v>
      </c>
      <c r="AQ953" s="98">
        <f>1/MaterialsTable[[#This Row],[CavityInsulation (R-XX)]]*(1-MaterialsTable[[#This Row],[Framing Factor]])+MaterialsTable[[#This Row],[Framing Mat Conductivity]]*MaterialsTable[[#This Row],[Framing Factor]]/MaterialsTable[[#This Row],[Framing Thickness]]</f>
        <v>6.137931034482759E-2</v>
      </c>
      <c r="AR953" s="99" t="s">
        <v>4048</v>
      </c>
      <c r="AS953" s="98">
        <f>1/(MaterialsTable[[#This Row],[Assembly R Value (h-ft2.F/Btu)]]+1.54)</f>
        <v>5.6078535153050307E-2</v>
      </c>
      <c r="AT953" s="112">
        <v>5.7000000000000002E-2</v>
      </c>
      <c r="AU953" s="116">
        <f>(MaterialsTable[[#This Row],[Const Value per Table method]]-MaterialsTable[[#This Row],[Value in Table]])/MaterialsTable[[#This Row],[Value in Table]]</f>
        <v>-1.6166049946485871E-2</v>
      </c>
      <c r="AV953" s="113">
        <f>ABS(MaterialsTable[[#This Row],[Error]])</f>
        <v>1.6166049946485871E-2</v>
      </c>
    </row>
    <row r="954" spans="1:48" x14ac:dyDescent="0.25">
      <c r="A954" s="97" t="str">
        <f>CONCATENATE(MaterialsTable[[#This Row],[Code Category]]," - ",RIGHT(MaterialsTable[[#This Row],[Framing Configuration]],6)," - ",MaterialsTable[[#This Row],[FramingSize]]," - R",MaterialsTable[[#This Row],[CavityInsulation (R-XX)]]," ins.")</f>
        <v>Wood Framed Wall - 16inOC - 2x8 - R30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97" t="s">
        <v>3250</v>
      </c>
      <c r="AC954" s="99" t="s">
        <v>4020</v>
      </c>
      <c r="AD954" s="102" t="str">
        <f>MaterialsTable[[#This Row],[FramingMaterial]]&amp;" Framed "&amp;MaterialsTable[[#This Row],[Framing Configuration]]&amp;" "&amp;MaterialsTable[[#This Row],[Framing Depth]]&amp;" R-"&amp;MaterialsTable[[#This Row],[CavityInsulation (R-XX)]]&amp;" ins."</f>
        <v>Wood Framed Wall16inOC 7_25In R-30 ins.</v>
      </c>
      <c r="AE954" s="97" t="s">
        <v>4021</v>
      </c>
      <c r="AF954" s="101" t="s">
        <v>3922</v>
      </c>
      <c r="AG954" s="98" t="s">
        <v>4014</v>
      </c>
      <c r="AH954" s="100" t="s">
        <v>3928</v>
      </c>
      <c r="AI954" s="98">
        <v>30</v>
      </c>
      <c r="AJ954" s="98">
        <f>1/MaterialsTable[[#This Row],[Parallel Heat Flow Calc]]</f>
        <v>17.737003058103973</v>
      </c>
      <c r="AK954" s="98">
        <v>7.25</v>
      </c>
      <c r="AL954" s="110">
        <v>0.91</v>
      </c>
      <c r="AM954" s="98">
        <v>0.25</v>
      </c>
      <c r="AQ954" s="98">
        <f>1/MaterialsTable[[#This Row],[CavityInsulation (R-XX)]]*(1-MaterialsTable[[#This Row],[Framing Factor]])+MaterialsTable[[#This Row],[Framing Mat Conductivity]]*MaterialsTable[[#This Row],[Framing Factor]]/MaterialsTable[[#This Row],[Framing Thickness]]</f>
        <v>5.6379310344827592E-2</v>
      </c>
      <c r="AR954" s="99" t="s">
        <v>4048</v>
      </c>
      <c r="AS954" s="98">
        <f>1/(MaterialsTable[[#This Row],[Assembly R Value (h-ft2.F/Btu)]]+1.54)</f>
        <v>5.187528356901952E-2</v>
      </c>
      <c r="AT954" s="112">
        <v>5.6000000000000001E-2</v>
      </c>
      <c r="AU954" s="116">
        <f>(MaterialsTable[[#This Row],[Const Value per Table method]]-MaterialsTable[[#This Row],[Value in Table]])/MaterialsTable[[#This Row],[Value in Table]]</f>
        <v>-7.3655650553222873E-2</v>
      </c>
      <c r="AV954" s="113">
        <f>ABS(MaterialsTable[[#This Row],[Error]])</f>
        <v>7.3655650553222873E-2</v>
      </c>
    </row>
    <row r="955" spans="1:48" s="97" customFormat="1" x14ac:dyDescent="0.25">
      <c r="A955" s="97" t="str">
        <f>CONCATENATE(MaterialsTable[[#This Row],[Code Category]]," - ",RIGHT(MaterialsTable[[#This Row],[Framing Configuration]],6)," - ",MaterialsTable[[#This Row],[FramingSize]]," - R",MaterialsTable[[#This Row],[CavityInsulation (R-XX)]]," ins.")</f>
        <v>Wood Framed Wall - 24inOC - 2x4 - R0 ins.</v>
      </c>
      <c r="AB955" s="97" t="s">
        <v>3250</v>
      </c>
      <c r="AC955" s="99" t="s">
        <v>4020</v>
      </c>
      <c r="AD955" s="102" t="str">
        <f>MaterialsTable[[#This Row],[FramingMaterial]]&amp;" Framed "&amp;MaterialsTable[[#This Row],[Framing Configuration]]&amp;" "&amp;MaterialsTable[[#This Row],[Framing Depth]]&amp;" R-"&amp;MaterialsTable[[#This Row],[CavityInsulation (R-XX)]]&amp;" ins."</f>
        <v>Wood Framed Wall24inOC 3_5In R-0 ins.</v>
      </c>
      <c r="AE955" s="97" t="s">
        <v>4021</v>
      </c>
      <c r="AF955" s="101" t="s">
        <v>3929</v>
      </c>
      <c r="AG955" s="98" t="s">
        <v>4012</v>
      </c>
      <c r="AH955" s="100" t="s">
        <v>3924</v>
      </c>
      <c r="AI955" s="98">
        <v>0</v>
      </c>
      <c r="AJ955" s="98"/>
      <c r="AK955" s="98"/>
      <c r="AL955" s="110"/>
      <c r="AM955" s="98"/>
      <c r="AN955" s="98"/>
      <c r="AO955" s="98"/>
      <c r="AP955" s="98"/>
      <c r="AQ955" s="98"/>
      <c r="AR955" s="99" t="s">
        <v>4048</v>
      </c>
      <c r="AS955" s="98"/>
      <c r="AT955" s="112"/>
      <c r="AU955" s="116"/>
      <c r="AV955" s="113"/>
    </row>
    <row r="956" spans="1:48" x14ac:dyDescent="0.25">
      <c r="A956" s="97" t="str">
        <f>CONCATENATE(MaterialsTable[[#This Row],[Code Category]]," - ",RIGHT(MaterialsTable[[#This Row],[Framing Configuration]],6)," - ",MaterialsTable[[#This Row],[FramingSize]]," - R",MaterialsTable[[#This Row],[CavityInsulation (R-XX)]]," ins.")</f>
        <v>Wood Framed Wall - 24inOC - 2x4 - R11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97" t="s">
        <v>3250</v>
      </c>
      <c r="AC956" s="99" t="s">
        <v>4020</v>
      </c>
      <c r="AD956" s="102" t="str">
        <f>MaterialsTable[[#This Row],[FramingMaterial]]&amp;" Framed "&amp;MaterialsTable[[#This Row],[Framing Configuration]]&amp;" "&amp;MaterialsTable[[#This Row],[Framing Depth]]&amp;" R-"&amp;MaterialsTable[[#This Row],[CavityInsulation (R-XX)]]&amp;" ins."</f>
        <v>Wood Framed Wall24inOC 3_5In R-11 ins.</v>
      </c>
      <c r="AE956" s="97" t="s">
        <v>4021</v>
      </c>
      <c r="AF956" s="101" t="s">
        <v>3929</v>
      </c>
      <c r="AG956" s="98" t="s">
        <v>4012</v>
      </c>
      <c r="AH956" s="100" t="s">
        <v>3924</v>
      </c>
      <c r="AI956" s="98">
        <v>11</v>
      </c>
      <c r="AJ956" s="98">
        <f>1/MaterialsTable[[#This Row],[Parallel Heat Flow Calc]]</f>
        <v>7.8058472892421227</v>
      </c>
      <c r="AK956" s="98">
        <v>3.5</v>
      </c>
      <c r="AL956" s="110">
        <v>0.91</v>
      </c>
      <c r="AM956" s="98">
        <v>0.22</v>
      </c>
      <c r="AQ956" s="98">
        <f>1/MaterialsTable[[#This Row],[CavityInsulation (R-XX)]]*(1-MaterialsTable[[#This Row],[Framing Factor]])+MaterialsTable[[#This Row],[Framing Mat Conductivity]]*MaterialsTable[[#This Row],[Framing Factor]]/MaterialsTable[[#This Row],[Framing Thickness]]</f>
        <v>0.12810909090909092</v>
      </c>
      <c r="AR956" s="99" t="s">
        <v>4048</v>
      </c>
      <c r="AS956" s="98">
        <f>1/(MaterialsTable[[#This Row],[Assembly R Value (h-ft2.F/Btu)]]+1.54)</f>
        <v>0.10699939438889466</v>
      </c>
      <c r="AT956" s="112">
        <v>0.105</v>
      </c>
      <c r="AU956" s="116">
        <f>(MaterialsTable[[#This Row],[Const Value per Table method]]-MaterialsTable[[#This Row],[Value in Table]])/MaterialsTable[[#This Row],[Value in Table]]</f>
        <v>1.9041851322806364E-2</v>
      </c>
      <c r="AV956" s="113">
        <f>ABS(MaterialsTable[[#This Row],[Error]])</f>
        <v>1.9041851322806364E-2</v>
      </c>
    </row>
    <row r="957" spans="1:48" x14ac:dyDescent="0.25">
      <c r="A957" s="97" t="str">
        <f>CONCATENATE(MaterialsTable[[#This Row],[Code Category]]," - ",RIGHT(MaterialsTable[[#This Row],[Framing Configuration]],6)," - ",MaterialsTable[[#This Row],[FramingSize]]," - R",MaterialsTable[[#This Row],[CavityInsulation (R-XX)]]," ins.")</f>
        <v>Wood Framed Wall - 24inOC - 2x4 - R13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97" t="s">
        <v>3250</v>
      </c>
      <c r="AC957" s="99" t="s">
        <v>4020</v>
      </c>
      <c r="AD957" s="102" t="str">
        <f>MaterialsTable[[#This Row],[FramingMaterial]]&amp;" Framed "&amp;MaterialsTable[[#This Row],[Framing Configuration]]&amp;" "&amp;MaterialsTable[[#This Row],[Framing Depth]]&amp;" R-"&amp;MaterialsTable[[#This Row],[CavityInsulation (R-XX)]]&amp;" ins."</f>
        <v>Wood Framed Wall24inOC 3_5In R-13 ins.</v>
      </c>
      <c r="AE957" s="97" t="s">
        <v>4021</v>
      </c>
      <c r="AF957" s="101" t="s">
        <v>3929</v>
      </c>
      <c r="AG957" s="98" t="s">
        <v>4012</v>
      </c>
      <c r="AH957" s="100" t="s">
        <v>3924</v>
      </c>
      <c r="AI957" s="98">
        <v>13</v>
      </c>
      <c r="AJ957" s="98">
        <f>1/MaterialsTable[[#This Row],[Parallel Heat Flow Calc]]</f>
        <v>8.5324232081911262</v>
      </c>
      <c r="AK957" s="98">
        <v>3.5</v>
      </c>
      <c r="AL957" s="110">
        <v>0.91</v>
      </c>
      <c r="AM957" s="98">
        <v>0.22</v>
      </c>
      <c r="AQ957" s="98">
        <f>1/MaterialsTable[[#This Row],[CavityInsulation (R-XX)]]*(1-MaterialsTable[[#This Row],[Framing Factor]])+MaterialsTable[[#This Row],[Framing Mat Conductivity]]*MaterialsTable[[#This Row],[Framing Factor]]/MaterialsTable[[#This Row],[Framing Thickness]]</f>
        <v>0.11720000000000001</v>
      </c>
      <c r="AR957" s="99" t="s">
        <v>4048</v>
      </c>
      <c r="AS957" s="98">
        <f>1/(MaterialsTable[[#This Row],[Assembly R Value (h-ft2.F/Btu)]]+1.54)</f>
        <v>9.928097532545864E-2</v>
      </c>
      <c r="AT957" s="112">
        <v>9.8000000000000004E-2</v>
      </c>
      <c r="AU957" s="116">
        <f>(MaterialsTable[[#This Row],[Const Value per Table method]]-MaterialsTable[[#This Row],[Value in Table]])/MaterialsTable[[#This Row],[Value in Table]]</f>
        <v>1.3071176790394243E-2</v>
      </c>
      <c r="AV957" s="113">
        <f>ABS(MaterialsTable[[#This Row],[Error]])</f>
        <v>1.3071176790394243E-2</v>
      </c>
    </row>
    <row r="958" spans="1:48" x14ac:dyDescent="0.25">
      <c r="A958" s="97" t="str">
        <f>CONCATENATE(MaterialsTable[[#This Row],[Code Category]]," - ",RIGHT(MaterialsTable[[#This Row],[Framing Configuration]],6)," - ",MaterialsTable[[#This Row],[FramingSize]]," - R",MaterialsTable[[#This Row],[CavityInsulation (R-XX)]]," ins.")</f>
        <v>Wood Framed Wall - 24inOC - 2x4 - R15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97" t="s">
        <v>3250</v>
      </c>
      <c r="AC958" s="99" t="s">
        <v>4020</v>
      </c>
      <c r="AD958" s="102" t="str">
        <f>MaterialsTable[[#This Row],[FramingMaterial]]&amp;" Framed "&amp;MaterialsTable[[#This Row],[Framing Configuration]]&amp;" "&amp;MaterialsTable[[#This Row],[Framing Depth]]&amp;" R-"&amp;MaterialsTable[[#This Row],[CavityInsulation (R-XX)]]&amp;" ins."</f>
        <v>Wood Framed Wall24inOC 3_5In R-15 ins.</v>
      </c>
      <c r="AE958" s="97" t="s">
        <v>4021</v>
      </c>
      <c r="AF958" s="101" t="s">
        <v>3929</v>
      </c>
      <c r="AG958" s="98" t="s">
        <v>4012</v>
      </c>
      <c r="AH958" s="100" t="s">
        <v>3924</v>
      </c>
      <c r="AI958" s="98">
        <v>15</v>
      </c>
      <c r="AJ958" s="98">
        <f>1/MaterialsTable[[#This Row],[Parallel Heat Flow Calc]]</f>
        <v>9.1575091575091569</v>
      </c>
      <c r="AK958" s="98">
        <v>3.5</v>
      </c>
      <c r="AL958" s="110">
        <v>0.91</v>
      </c>
      <c r="AM958" s="98">
        <v>0.22</v>
      </c>
      <c r="AQ958" s="98">
        <f>1/MaterialsTable[[#This Row],[CavityInsulation (R-XX)]]*(1-MaterialsTable[[#This Row],[Framing Factor]])+MaterialsTable[[#This Row],[Framing Mat Conductivity]]*MaterialsTable[[#This Row],[Framing Factor]]/MaterialsTable[[#This Row],[Framing Thickness]]</f>
        <v>0.10920000000000001</v>
      </c>
      <c r="AR958" s="99" t="s">
        <v>4048</v>
      </c>
      <c r="AS958" s="98">
        <f>1/(MaterialsTable[[#This Row],[Assembly R Value (h-ft2.F/Btu)]]+1.54)</f>
        <v>9.3479704973942118E-2</v>
      </c>
      <c r="AT958" s="112">
        <v>9.0999999999999998E-2</v>
      </c>
      <c r="AU958" s="116">
        <f>(MaterialsTable[[#This Row],[Const Value per Table method]]-MaterialsTable[[#This Row],[Value in Table]])/MaterialsTable[[#This Row],[Value in Table]]</f>
        <v>2.7249505208155174E-2</v>
      </c>
      <c r="AV958" s="113">
        <f>ABS(MaterialsTable[[#This Row],[Error]])</f>
        <v>2.7249505208155174E-2</v>
      </c>
    </row>
    <row r="959" spans="1:48" x14ac:dyDescent="0.25">
      <c r="A959" s="97" t="str">
        <f>CONCATENATE(MaterialsTable[[#This Row],[Code Category]]," - ",RIGHT(MaterialsTable[[#This Row],[Framing Configuration]],6)," - ",MaterialsTable[[#This Row],[FramingSize]]," - R",MaterialsTable[[#This Row],[CavityInsulation (R-XX)]]," ins.")</f>
        <v>Wood Framed Wall - 24inOC - 2x6 - R19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97" t="s">
        <v>3250</v>
      </c>
      <c r="AC959" s="99" t="s">
        <v>4020</v>
      </c>
      <c r="AD959" s="102" t="str">
        <f>MaterialsTable[[#This Row],[FramingMaterial]]&amp;" Framed "&amp;MaterialsTable[[#This Row],[Framing Configuration]]&amp;" "&amp;MaterialsTable[[#This Row],[Framing Depth]]&amp;" R-"&amp;MaterialsTable[[#This Row],[CavityInsulation (R-XX)]]&amp;" ins."</f>
        <v>Wood Framed Wall24inOC 5_5In R-19 ins.</v>
      </c>
      <c r="AE959" s="97" t="s">
        <v>4021</v>
      </c>
      <c r="AF959" s="101" t="s">
        <v>3929</v>
      </c>
      <c r="AG959" s="98" t="s">
        <v>4013</v>
      </c>
      <c r="AH959" s="100" t="s">
        <v>3926</v>
      </c>
      <c r="AI959" s="98">
        <v>19</v>
      </c>
      <c r="AJ959" s="98">
        <f>1/MaterialsTable[[#This Row],[Parallel Heat Flow Calc]]</f>
        <v>12.911117151399836</v>
      </c>
      <c r="AK959" s="98">
        <v>5.5</v>
      </c>
      <c r="AL959" s="110">
        <v>0.91</v>
      </c>
      <c r="AM959" s="98">
        <v>0.22</v>
      </c>
      <c r="AQ959" s="98">
        <f>1/MaterialsTable[[#This Row],[CavityInsulation (R-XX)]]*(1-MaterialsTable[[#This Row],[Framing Factor]])+MaterialsTable[[#This Row],[Framing Mat Conductivity]]*MaterialsTable[[#This Row],[Framing Factor]]/MaterialsTable[[#This Row],[Framing Thickness]]</f>
        <v>7.745263157894737E-2</v>
      </c>
      <c r="AR959" s="99" t="s">
        <v>4048</v>
      </c>
      <c r="AS959" s="98">
        <f>1/(MaterialsTable[[#This Row],[Assembly R Value (h-ft2.F/Btu)]]+1.54)</f>
        <v>6.9198802384847671E-2</v>
      </c>
      <c r="AT959" s="112">
        <v>7.0999999999999994E-2</v>
      </c>
      <c r="AU959" s="116">
        <f>(MaterialsTable[[#This Row],[Const Value per Table method]]-MaterialsTable[[#This Row],[Value in Table]])/MaterialsTable[[#This Row],[Value in Table]]</f>
        <v>-2.5368980495103135E-2</v>
      </c>
      <c r="AV959" s="113">
        <f>ABS(MaterialsTable[[#This Row],[Error]])</f>
        <v>2.5368980495103135E-2</v>
      </c>
    </row>
    <row r="960" spans="1:48" x14ac:dyDescent="0.25">
      <c r="A960" s="97" t="str">
        <f>CONCATENATE(MaterialsTable[[#This Row],[Code Category]]," - ",RIGHT(MaterialsTable[[#This Row],[Framing Configuration]],6)," - ",MaterialsTable[[#This Row],[FramingSize]]," - R",MaterialsTable[[#This Row],[CavityInsulation (R-XX)]]," ins.")</f>
        <v>Wood Framed Wall - 24inOC - 2x6 - R21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97" t="s">
        <v>3250</v>
      </c>
      <c r="AC960" s="99" t="s">
        <v>4020</v>
      </c>
      <c r="AD960" s="102" t="str">
        <f>MaterialsTable[[#This Row],[FramingMaterial]]&amp;" Framed "&amp;MaterialsTable[[#This Row],[Framing Configuration]]&amp;" "&amp;MaterialsTable[[#This Row],[Framing Depth]]&amp;" R-"&amp;MaterialsTable[[#This Row],[CavityInsulation (R-XX)]]&amp;" ins."</f>
        <v>Wood Framed Wall24inOC 5_5In R-21 ins.</v>
      </c>
      <c r="AE960" s="97" t="s">
        <v>4021</v>
      </c>
      <c r="AF960" s="101" t="s">
        <v>3929</v>
      </c>
      <c r="AG960" s="98" t="s">
        <v>4013</v>
      </c>
      <c r="AH960" s="100" t="s">
        <v>3926</v>
      </c>
      <c r="AI960" s="98">
        <v>21</v>
      </c>
      <c r="AJ960" s="98">
        <f>1/MaterialsTable[[#This Row],[Parallel Heat Flow Calc]]</f>
        <v>13.597513597513597</v>
      </c>
      <c r="AK960" s="98">
        <v>5.5</v>
      </c>
      <c r="AL960" s="110">
        <v>0.91</v>
      </c>
      <c r="AM960" s="98">
        <v>0.22</v>
      </c>
      <c r="AQ960" s="98">
        <f>1/MaterialsTable[[#This Row],[CavityInsulation (R-XX)]]*(1-MaterialsTable[[#This Row],[Framing Factor]])+MaterialsTable[[#This Row],[Framing Mat Conductivity]]*MaterialsTable[[#This Row],[Framing Factor]]/MaterialsTable[[#This Row],[Framing Thickness]]</f>
        <v>7.3542857142857146E-2</v>
      </c>
      <c r="AR960" s="99" t="s">
        <v>4048</v>
      </c>
      <c r="AS960" s="98">
        <f>1/(MaterialsTable[[#This Row],[Assembly R Value (h-ft2.F/Btu)]]+1.54)</f>
        <v>6.6061047183089194E-2</v>
      </c>
      <c r="AT960" s="112">
        <v>6.6000000000000003E-2</v>
      </c>
      <c r="AU960" s="116">
        <f>(MaterialsTable[[#This Row],[Const Value per Table method]]-MaterialsTable[[#This Row],[Value in Table]])/MaterialsTable[[#This Row],[Value in Table]]</f>
        <v>9.2495731953320015E-4</v>
      </c>
      <c r="AV960" s="113">
        <f>ABS(MaterialsTable[[#This Row],[Error]])</f>
        <v>9.2495731953320015E-4</v>
      </c>
    </row>
    <row r="961" spans="1:50" x14ac:dyDescent="0.25">
      <c r="A961" s="97" t="str">
        <f>CONCATENATE(MaterialsTable[[#This Row],[Code Category]]," - ",RIGHT(MaterialsTable[[#This Row],[Framing Configuration]],6)," - ",MaterialsTable[[#This Row],[FramingSize]]," - R",MaterialsTable[[#This Row],[CavityInsulation (R-XX)]]," ins.")</f>
        <v>Wood Framed Wall - 24inOC - 2x6 -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97" t="s">
        <v>3250</v>
      </c>
      <c r="AC961" s="99" t="s">
        <v>4020</v>
      </c>
      <c r="AD961" s="102" t="str">
        <f>MaterialsTable[[#This Row],[FramingMaterial]]&amp;" Framed "&amp;MaterialsTable[[#This Row],[Framing Configuration]]&amp;" "&amp;MaterialsTable[[#This Row],[Framing Depth]]&amp;" R-"&amp;MaterialsTable[[#This Row],[CavityInsulation (R-XX)]]&amp;" ins."</f>
        <v>Wood Framed Wall24inOC 5_5In R-22 ins.</v>
      </c>
      <c r="AE961" s="97" t="s">
        <v>4021</v>
      </c>
      <c r="AF961" s="101" t="s">
        <v>3929</v>
      </c>
      <c r="AG961" s="98" t="s">
        <v>4013</v>
      </c>
      <c r="AH961" s="100" t="s">
        <v>3926</v>
      </c>
      <c r="AI961" s="98">
        <v>22</v>
      </c>
      <c r="AJ961" s="98">
        <f>1/MaterialsTable[[#This Row],[Parallel Heat Flow Calc]]</f>
        <v>13.917004048582998</v>
      </c>
      <c r="AK961" s="98">
        <v>5.5</v>
      </c>
      <c r="AL961" s="110">
        <v>0.91</v>
      </c>
      <c r="AM961" s="98">
        <v>0.22</v>
      </c>
      <c r="AQ961" s="98">
        <f>1/MaterialsTable[[#This Row],[CavityInsulation (R-XX)]]*(1-MaterialsTable[[#This Row],[Framing Factor]])+MaterialsTable[[#This Row],[Framing Mat Conductivity]]*MaterialsTable[[#This Row],[Framing Factor]]/MaterialsTable[[#This Row],[Framing Thickness]]</f>
        <v>7.1854545454545449E-2</v>
      </c>
      <c r="AR961" s="99" t="s">
        <v>4048</v>
      </c>
      <c r="AS961" s="98">
        <f>1/(MaterialsTable[[#This Row],[Assembly R Value (h-ft2.F/Btu)]]+1.54)</f>
        <v>6.4695590222846183E-2</v>
      </c>
      <c r="AT961" s="112">
        <v>6.9000000000000006E-2</v>
      </c>
      <c r="AU961" s="116">
        <f>(MaterialsTable[[#This Row],[Const Value per Table method]]-MaterialsTable[[#This Row],[Value in Table]])/MaterialsTable[[#This Row],[Value in Table]]</f>
        <v>-6.2382750393533658E-2</v>
      </c>
      <c r="AV961" s="113">
        <f>ABS(MaterialsTable[[#This Row],[Error]])</f>
        <v>6.2382750393533658E-2</v>
      </c>
    </row>
    <row r="962" spans="1:50" x14ac:dyDescent="0.25">
      <c r="A962" s="97" t="str">
        <f>CONCATENATE(MaterialsTable[[#This Row],[Code Category]]," - ",RIGHT(MaterialsTable[[#This Row],[Framing Configuration]],6)," - ",MaterialsTable[[#This Row],[FramingSize]]," - R",MaterialsTable[[#This Row],[CavityInsulation (R-XX)]]," ins.")</f>
        <v>Wood Framed Wall - 24inOC - 2x8 - R19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97" t="s">
        <v>3250</v>
      </c>
      <c r="AC962" s="99" t="s">
        <v>4020</v>
      </c>
      <c r="AD962" s="102" t="str">
        <f>MaterialsTable[[#This Row],[FramingMaterial]]&amp;" Framed "&amp;MaterialsTable[[#This Row],[Framing Configuration]]&amp;" "&amp;MaterialsTable[[#This Row],[Framing Depth]]&amp;" R-"&amp;MaterialsTable[[#This Row],[CavityInsulation (R-XX)]]&amp;" ins."</f>
        <v>Wood Framed Wall24inOC 7_25In R-19 ins.</v>
      </c>
      <c r="AE962" s="97" t="s">
        <v>4021</v>
      </c>
      <c r="AF962" s="101" t="s">
        <v>3929</v>
      </c>
      <c r="AG962" s="98" t="s">
        <v>4014</v>
      </c>
      <c r="AH962" s="100" t="s">
        <v>3928</v>
      </c>
      <c r="AI962" s="98">
        <v>19</v>
      </c>
      <c r="AJ962" s="98">
        <f>1/MaterialsTable[[#This Row],[Parallel Heat Flow Calc]]</f>
        <v>14.563158117308749</v>
      </c>
      <c r="AK962" s="98">
        <v>7.25</v>
      </c>
      <c r="AL962" s="110">
        <v>0.91</v>
      </c>
      <c r="AM962" s="98">
        <v>0.22</v>
      </c>
      <c r="AQ962" s="98">
        <f>1/MaterialsTable[[#This Row],[CavityInsulation (R-XX)]]*(1-MaterialsTable[[#This Row],[Framing Factor]])+MaterialsTable[[#This Row],[Framing Mat Conductivity]]*MaterialsTable[[#This Row],[Framing Factor]]/MaterialsTable[[#This Row],[Framing Thickness]]</f>
        <v>6.8666424682395644E-2</v>
      </c>
      <c r="AR962" s="99" t="s">
        <v>4048</v>
      </c>
      <c r="AS962" s="98">
        <f>1/(MaterialsTable[[#This Row],[Assembly R Value (h-ft2.F/Btu)]]+1.54)</f>
        <v>6.2099620007154577E-2</v>
      </c>
      <c r="AT962" s="112">
        <v>6.3E-2</v>
      </c>
      <c r="AU962" s="116">
        <f>(MaterialsTable[[#This Row],[Const Value per Table method]]-MaterialsTable[[#This Row],[Value in Table]])/MaterialsTable[[#This Row],[Value in Table]]</f>
        <v>-1.4291745918181328E-2</v>
      </c>
      <c r="AV962" s="113">
        <f>ABS(MaterialsTable[[#This Row],[Error]])</f>
        <v>1.4291745918181328E-2</v>
      </c>
    </row>
    <row r="963" spans="1:50" x14ac:dyDescent="0.25">
      <c r="A963" s="97" t="str">
        <f>CONCATENATE(MaterialsTable[[#This Row],[Code Category]]," - ",RIGHT(MaterialsTable[[#This Row],[Framing Configuration]],6)," - ",MaterialsTable[[#This Row],[FramingSize]]," - R",MaterialsTable[[#This Row],[CavityInsulation (R-XX)]]," ins.")</f>
        <v>Wood Framed Wall - 24inOC - 2x8 - R22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97" t="s">
        <v>3250</v>
      </c>
      <c r="AC963" s="99" t="s">
        <v>4020</v>
      </c>
      <c r="AD963" s="102" t="str">
        <f>MaterialsTable[[#This Row],[FramingMaterial]]&amp;" Framed "&amp;MaterialsTable[[#This Row],[Framing Configuration]]&amp;" "&amp;MaterialsTable[[#This Row],[Framing Depth]]&amp;" R-"&amp;MaterialsTable[[#This Row],[CavityInsulation (R-XX)]]&amp;" ins."</f>
        <v>Wood Framed Wall24inOC 7_25In R-22 ins.</v>
      </c>
      <c r="AE963" s="97" t="s">
        <v>4021</v>
      </c>
      <c r="AF963" s="101" t="s">
        <v>3929</v>
      </c>
      <c r="AG963" s="98" t="s">
        <v>4014</v>
      </c>
      <c r="AH963" s="100" t="s">
        <v>3928</v>
      </c>
      <c r="AI963" s="98">
        <v>22</v>
      </c>
      <c r="AJ963" s="98">
        <f>1/MaterialsTable[[#This Row],[Parallel Heat Flow Calc]]</f>
        <v>15.855816450285303</v>
      </c>
      <c r="AK963" s="98">
        <v>7.25</v>
      </c>
      <c r="AL963" s="110">
        <v>0.91</v>
      </c>
      <c r="AM963" s="98">
        <v>0.22</v>
      </c>
      <c r="AQ963" s="98">
        <f>1/MaterialsTable[[#This Row],[CavityInsulation (R-XX)]]*(1-MaterialsTable[[#This Row],[Framing Factor]])+MaterialsTable[[#This Row],[Framing Mat Conductivity]]*MaterialsTable[[#This Row],[Framing Factor]]/MaterialsTable[[#This Row],[Framing Thickness]]</f>
        <v>6.3068338557993736E-2</v>
      </c>
      <c r="AR963" s="99" t="s">
        <v>4048</v>
      </c>
      <c r="AS963" s="98">
        <f>1/(MaterialsTable[[#This Row],[Assembly R Value (h-ft2.F/Btu)]]+1.54)</f>
        <v>5.7485085730690118E-2</v>
      </c>
      <c r="AT963" s="112">
        <v>5.8000000000000003E-2</v>
      </c>
      <c r="AU963" s="116">
        <f>(MaterialsTable[[#This Row],[Const Value per Table method]]-MaterialsTable[[#This Row],[Value in Table]])/MaterialsTable[[#This Row],[Value in Table]]</f>
        <v>-8.8778322294807786E-3</v>
      </c>
      <c r="AV963" s="113">
        <f>ABS(MaterialsTable[[#This Row],[Error]])</f>
        <v>8.8778322294807786E-3</v>
      </c>
    </row>
    <row r="964" spans="1:50" x14ac:dyDescent="0.25">
      <c r="A964" s="97" t="str">
        <f>CONCATENATE(MaterialsTable[[#This Row],[Code Category]]," - ",RIGHT(MaterialsTable[[#This Row],[Framing Configuration]],6)," - ",MaterialsTable[[#This Row],[FramingSize]]," - R",MaterialsTable[[#This Row],[CavityInsulation (R-XX)]]," ins.")</f>
        <v>Wood Framed Wall - 24inOC - 2x8 - R25 ins.</v>
      </c>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97" t="s">
        <v>3250</v>
      </c>
      <c r="AC964" s="99" t="s">
        <v>4020</v>
      </c>
      <c r="AD964" s="102" t="str">
        <f>MaterialsTable[[#This Row],[FramingMaterial]]&amp;" Framed "&amp;MaterialsTable[[#This Row],[Framing Configuration]]&amp;" "&amp;MaterialsTable[[#This Row],[Framing Depth]]&amp;" R-"&amp;MaterialsTable[[#This Row],[CavityInsulation (R-XX)]]&amp;" ins."</f>
        <v>Wood Framed Wall24inOC 7_25In R-25 ins.</v>
      </c>
      <c r="AE964" s="97" t="s">
        <v>4021</v>
      </c>
      <c r="AF964" s="101" t="s">
        <v>3929</v>
      </c>
      <c r="AG964" s="98" t="s">
        <v>4014</v>
      </c>
      <c r="AH964" s="100" t="s">
        <v>3928</v>
      </c>
      <c r="AI964" s="98">
        <v>25</v>
      </c>
      <c r="AJ964" s="98">
        <f>1/MaterialsTable[[#This Row],[Parallel Heat Flow Calc]]</f>
        <v>17.002814258911819</v>
      </c>
      <c r="AK964" s="98">
        <v>7.25</v>
      </c>
      <c r="AL964" s="110">
        <v>0.91</v>
      </c>
      <c r="AM964" s="98">
        <v>0.22</v>
      </c>
      <c r="AQ964" s="98">
        <f>1/MaterialsTable[[#This Row],[CavityInsulation (R-XX)]]*(1-MaterialsTable[[#This Row],[Framing Factor]])+MaterialsTable[[#This Row],[Framing Mat Conductivity]]*MaterialsTable[[#This Row],[Framing Factor]]/MaterialsTable[[#This Row],[Framing Thickness]]</f>
        <v>5.8813793103448281E-2</v>
      </c>
      <c r="AR964" s="99" t="s">
        <v>4048</v>
      </c>
      <c r="AS964" s="98">
        <f>1/(MaterialsTable[[#This Row],[Assembly R Value (h-ft2.F/Btu)]]+1.54)</f>
        <v>5.3929246447550018E-2</v>
      </c>
      <c r="AT964" s="112">
        <v>5.5E-2</v>
      </c>
      <c r="AU964" s="116">
        <f>(MaterialsTable[[#This Row],[Const Value per Table method]]-MaterialsTable[[#This Row],[Value in Table]])/MaterialsTable[[#This Row],[Value in Table]]</f>
        <v>-1.9468246408181497E-2</v>
      </c>
      <c r="AV964" s="113">
        <f>ABS(MaterialsTable[[#This Row],[Error]])</f>
        <v>1.9468246408181497E-2</v>
      </c>
    </row>
    <row r="965" spans="1:50" x14ac:dyDescent="0.25">
      <c r="A965" s="97" t="str">
        <f>CONCATENATE(MaterialsTable[[#This Row],[Code Category]]," - ",RIGHT(MaterialsTable[[#This Row],[Framing Configuration]],6)," - ",MaterialsTable[[#This Row],[FramingSize]]," - R",MaterialsTable[[#This Row],[CavityInsulation (R-XX)]]," ins.")</f>
        <v>Wood Framed Wall - 24inOC - 2x8 - R30 ins.</v>
      </c>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97" t="s">
        <v>3250</v>
      </c>
      <c r="AC965" s="99" t="s">
        <v>4020</v>
      </c>
      <c r="AD965" s="102" t="str">
        <f>MaterialsTable[[#This Row],[FramingMaterial]]&amp;" Framed "&amp;MaterialsTable[[#This Row],[Framing Configuration]]&amp;" "&amp;MaterialsTable[[#This Row],[Framing Depth]]&amp;" R-"&amp;MaterialsTable[[#This Row],[CavityInsulation (R-XX)]]&amp;" ins."</f>
        <v>Wood Framed Wall24inOC 7_25In R-30 ins.</v>
      </c>
      <c r="AE965" s="97" t="s">
        <v>4021</v>
      </c>
      <c r="AF965" s="101" t="s">
        <v>3929</v>
      </c>
      <c r="AG965" s="98" t="s">
        <v>4014</v>
      </c>
      <c r="AH965" s="100" t="s">
        <v>3928</v>
      </c>
      <c r="AI965" s="98">
        <v>30</v>
      </c>
      <c r="AJ965" s="98">
        <f>1/MaterialsTable[[#This Row],[Parallel Heat Flow Calc]]</f>
        <v>18.651916645227683</v>
      </c>
      <c r="AK965" s="98">
        <v>7.25</v>
      </c>
      <c r="AL965" s="110">
        <v>0.91</v>
      </c>
      <c r="AM965" s="98">
        <v>0.22</v>
      </c>
      <c r="AQ965" s="98">
        <f>1/MaterialsTable[[#This Row],[CavityInsulation (R-XX)]]*(1-MaterialsTable[[#This Row],[Framing Factor]])+MaterialsTable[[#This Row],[Framing Mat Conductivity]]*MaterialsTable[[#This Row],[Framing Factor]]/MaterialsTable[[#This Row],[Framing Thickness]]</f>
        <v>5.3613793103448278E-2</v>
      </c>
      <c r="AR965" s="99" t="s">
        <v>4048</v>
      </c>
      <c r="AS965" s="98">
        <f>1/(MaterialsTable[[#This Row],[Assembly R Value (h-ft2.F/Btu)]]+1.54)</f>
        <v>4.9524768627466971E-2</v>
      </c>
      <c r="AT965" s="112">
        <v>5.3999999999999999E-2</v>
      </c>
      <c r="AU965" s="116">
        <f>(MaterialsTable[[#This Row],[Const Value per Table method]]-MaterialsTable[[#This Row],[Value in Table]])/MaterialsTable[[#This Row],[Value in Table]]</f>
        <v>-8.2874655046907927E-2</v>
      </c>
      <c r="AV965" s="113">
        <f>ABS(MaterialsTable[[#This Row],[Error]])</f>
        <v>8.2874655046907927E-2</v>
      </c>
      <c r="AW965" s="114">
        <f>AVERAGE(AV945:AV965)</f>
        <v>2.7074337789225633E-2</v>
      </c>
      <c r="AX965" s="114">
        <f>MAX(AV945:AV965)</f>
        <v>8.2874655046907927E-2</v>
      </c>
    </row>
    <row r="966" spans="1:50" s="97" customFormat="1" x14ac:dyDescent="0.25">
      <c r="A966" s="97" t="str">
        <f>CONCATENATE(MaterialsTable[[#This Row],[Code Category]]," - ",RIGHT(MaterialsTable[[#This Row],[Framing Configuration]],6)," - ",MaterialsTable[[#This Row],[FramingSize]]," - R",MaterialsTable[[#This Row],[CavityInsulation (R-XX)]]," ins. AWS")</f>
        <v>Wood Framed Wall - 24inOC - 2x4 - R0 ins. AWS</v>
      </c>
      <c r="AB966" s="97" t="s">
        <v>3250</v>
      </c>
      <c r="AC966" s="99" t="s">
        <v>4020</v>
      </c>
      <c r="AD966" s="102" t="str">
        <f>MaterialsTable[[#This Row],[FramingMaterial]]&amp;" Framed "&amp;MaterialsTable[[#This Row],[Framing Configuration]]&amp;" "&amp;MaterialsTable[[#This Row],[Framing Depth]]&amp;" R-"&amp;MaterialsTable[[#This Row],[CavityInsulation (R-XX)]]&amp;" ins."</f>
        <v>Wood Framed WallAWS24inOC 3_5In R-0 ins.</v>
      </c>
      <c r="AE966" s="97" t="s">
        <v>4021</v>
      </c>
      <c r="AF966" s="101" t="s">
        <v>4025</v>
      </c>
      <c r="AG966" s="98" t="s">
        <v>4012</v>
      </c>
      <c r="AH966" s="100" t="s">
        <v>3924</v>
      </c>
      <c r="AI966" s="98">
        <v>0</v>
      </c>
      <c r="AJ966" s="98"/>
      <c r="AK966" s="98"/>
      <c r="AL966" s="110"/>
      <c r="AM966" s="98"/>
      <c r="AN966" s="98"/>
      <c r="AO966" s="98"/>
      <c r="AP966" s="98"/>
      <c r="AQ966" s="98"/>
      <c r="AR966" s="99"/>
      <c r="AS966" s="98"/>
      <c r="AT966" s="112"/>
      <c r="AU966" s="116"/>
      <c r="AV966" s="113"/>
    </row>
    <row r="967" spans="1:50" s="97" customFormat="1" x14ac:dyDescent="0.25">
      <c r="A967" s="97" t="str">
        <f>CONCATENATE(MaterialsTable[[#This Row],[Code Category]]," - ",RIGHT(MaterialsTable[[#This Row],[Framing Configuration]],6)," - ",MaterialsTable[[#This Row],[FramingSize]]," - R",MaterialsTable[[#This Row],[CavityInsulation (R-XX)]]," ins. AWS")</f>
        <v>Wood Framed Wall - 24inOC - 2x4 - R11 ins. AWS</v>
      </c>
      <c r="AB967" s="97" t="s">
        <v>3250</v>
      </c>
      <c r="AC967" s="99" t="s">
        <v>4020</v>
      </c>
      <c r="AD967" s="102" t="str">
        <f>MaterialsTable[[#This Row],[FramingMaterial]]&amp;" Framed "&amp;MaterialsTable[[#This Row],[Framing Configuration]]&amp;" "&amp;MaterialsTable[[#This Row],[Framing Depth]]&amp;" R-"&amp;MaterialsTable[[#This Row],[CavityInsulation (R-XX)]]&amp;" ins."</f>
        <v>Wood Framed WallAWS24inOC 3_5In R-11 ins.</v>
      </c>
      <c r="AE967" s="97" t="s">
        <v>4021</v>
      </c>
      <c r="AF967" s="101" t="s">
        <v>4025</v>
      </c>
      <c r="AG967" s="98" t="s">
        <v>4012</v>
      </c>
      <c r="AH967" s="100" t="s">
        <v>3924</v>
      </c>
      <c r="AI967" s="98">
        <v>11</v>
      </c>
      <c r="AJ967" s="98">
        <f>1/MaterialsTable[[#This Row],[Parallel Heat Flow Calc]]</f>
        <v>8.3573924935420152</v>
      </c>
      <c r="AK967" s="98">
        <v>3.5</v>
      </c>
      <c r="AL967" s="110">
        <v>0.91</v>
      </c>
      <c r="AM967" s="98">
        <v>0.17</v>
      </c>
      <c r="AN967" s="98"/>
      <c r="AO967" s="98"/>
      <c r="AP967" s="98"/>
      <c r="AQ967" s="98">
        <f>1/MaterialsTable[[#This Row],[CavityInsulation (R-XX)]]*(1-MaterialsTable[[#This Row],[Framing Factor]])+MaterialsTable[[#This Row],[Framing Mat Conductivity]]*MaterialsTable[[#This Row],[Framing Factor]]/MaterialsTable[[#This Row],[Framing Thickness]]</f>
        <v>0.11965454545454546</v>
      </c>
      <c r="AR967" s="99"/>
      <c r="AS967" s="98">
        <f>1/(MaterialsTable[[#This Row],[Assembly R Value (h-ft2.F/Btu)]]+1.54)</f>
        <v>0.10103671251316886</v>
      </c>
      <c r="AT967" s="112"/>
      <c r="AU967" s="116"/>
      <c r="AV967" s="113"/>
    </row>
    <row r="968" spans="1:50" s="97" customFormat="1" x14ac:dyDescent="0.25">
      <c r="A968" s="97" t="str">
        <f>CONCATENATE(MaterialsTable[[#This Row],[Code Category]]," - ",RIGHT(MaterialsTable[[#This Row],[Framing Configuration]],6)," - ",MaterialsTable[[#This Row],[FramingSize]]," - R",MaterialsTable[[#This Row],[CavityInsulation (R-XX)]]," ins. AWS")</f>
        <v>Wood Framed Wall - 24inOC - 2x4 - R13 ins. AWS</v>
      </c>
      <c r="AB968" s="97" t="s">
        <v>3250</v>
      </c>
      <c r="AC968" s="99" t="s">
        <v>4020</v>
      </c>
      <c r="AD968" s="102" t="str">
        <f>MaterialsTable[[#This Row],[FramingMaterial]]&amp;" Framed "&amp;MaterialsTable[[#This Row],[Framing Configuration]]&amp;" "&amp;MaterialsTable[[#This Row],[Framing Depth]]&amp;" R-"&amp;MaterialsTable[[#This Row],[CavityInsulation (R-XX)]]&amp;" ins."</f>
        <v>Wood Framed WallAWS24inOC 3_5In R-13 ins.</v>
      </c>
      <c r="AE968" s="97" t="s">
        <v>4021</v>
      </c>
      <c r="AF968" s="101" t="s">
        <v>4025</v>
      </c>
      <c r="AG968" s="98" t="s">
        <v>4012</v>
      </c>
      <c r="AH968" s="100" t="s">
        <v>3924</v>
      </c>
      <c r="AI968" s="98">
        <v>13</v>
      </c>
      <c r="AJ968" s="98">
        <f>1/MaterialsTable[[#This Row],[Parallel Heat Flow Calc]]</f>
        <v>9.2553040011391143</v>
      </c>
      <c r="AK968" s="98">
        <v>3.5</v>
      </c>
      <c r="AL968" s="110">
        <v>0.91</v>
      </c>
      <c r="AM968" s="98">
        <v>0.17</v>
      </c>
      <c r="AN968" s="98"/>
      <c r="AO968" s="98"/>
      <c r="AP968" s="98"/>
      <c r="AQ968" s="98">
        <f>1/MaterialsTable[[#This Row],[CavityInsulation (R-XX)]]*(1-MaterialsTable[[#This Row],[Framing Factor]])+MaterialsTable[[#This Row],[Framing Mat Conductivity]]*MaterialsTable[[#This Row],[Framing Factor]]/MaterialsTable[[#This Row],[Framing Thickness]]</f>
        <v>0.10804615384615385</v>
      </c>
      <c r="AR968" s="99"/>
      <c r="AS968" s="98">
        <f>1/(MaterialsTable[[#This Row],[Assembly R Value (h-ft2.F/Btu)]]+1.54)</f>
        <v>9.263287072735335E-2</v>
      </c>
      <c r="AT968" s="112"/>
      <c r="AU968" s="116"/>
      <c r="AV968" s="113"/>
    </row>
    <row r="969" spans="1:50" s="97" customFormat="1" x14ac:dyDescent="0.25">
      <c r="A969" s="97" t="str">
        <f>CONCATENATE(MaterialsTable[[#This Row],[Code Category]]," - ",RIGHT(MaterialsTable[[#This Row],[Framing Configuration]],6)," - ",MaterialsTable[[#This Row],[FramingSize]]," - R",MaterialsTable[[#This Row],[CavityInsulation (R-XX)]]," ins. AWS")</f>
        <v>Wood Framed Wall - 24inOC - 2x4 - R15 ins. AWS</v>
      </c>
      <c r="AB969" s="97" t="s">
        <v>3250</v>
      </c>
      <c r="AC969" s="99" t="s">
        <v>4020</v>
      </c>
      <c r="AD969" s="102" t="str">
        <f>MaterialsTable[[#This Row],[FramingMaterial]]&amp;" Framed "&amp;MaterialsTable[[#This Row],[Framing Configuration]]&amp;" "&amp;MaterialsTable[[#This Row],[Framing Depth]]&amp;" R-"&amp;MaterialsTable[[#This Row],[CavityInsulation (R-XX)]]&amp;" ins."</f>
        <v>Wood Framed WallAWS24inOC 3_5In R-15 ins.</v>
      </c>
      <c r="AE969" s="97" t="s">
        <v>4021</v>
      </c>
      <c r="AF969" s="101" t="s">
        <v>4025</v>
      </c>
      <c r="AG969" s="98" t="s">
        <v>4012</v>
      </c>
      <c r="AH969" s="100" t="s">
        <v>3924</v>
      </c>
      <c r="AI969" s="98">
        <v>15</v>
      </c>
      <c r="AJ969" s="98">
        <f>1/MaterialsTable[[#This Row],[Parallel Heat Flow Calc]]</f>
        <v>10.046885465505692</v>
      </c>
      <c r="AK969" s="98">
        <v>3.5</v>
      </c>
      <c r="AL969" s="110">
        <v>0.91</v>
      </c>
      <c r="AM969" s="98">
        <v>0.17</v>
      </c>
      <c r="AN969" s="98"/>
      <c r="AO969" s="98"/>
      <c r="AP969" s="98"/>
      <c r="AQ969" s="98">
        <f>1/MaterialsTable[[#This Row],[CavityInsulation (R-XX)]]*(1-MaterialsTable[[#This Row],[Framing Factor]])+MaterialsTable[[#This Row],[Framing Mat Conductivity]]*MaterialsTable[[#This Row],[Framing Factor]]/MaterialsTable[[#This Row],[Framing Thickness]]</f>
        <v>9.9533333333333335E-2</v>
      </c>
      <c r="AR969" s="99"/>
      <c r="AS969" s="98">
        <f>1/(MaterialsTable[[#This Row],[Assembly R Value (h-ft2.F/Btu)]]+1.54)</f>
        <v>8.630446921884341E-2</v>
      </c>
      <c r="AT969" s="112"/>
      <c r="AU969" s="116"/>
      <c r="AV969" s="113"/>
    </row>
    <row r="970" spans="1:50" s="97" customFormat="1" x14ac:dyDescent="0.25">
      <c r="A970" s="97" t="str">
        <f>CONCATENATE(MaterialsTable[[#This Row],[Code Category]]," - ",RIGHT(MaterialsTable[[#This Row],[Framing Configuration]],6)," - ",MaterialsTable[[#This Row],[FramingSize]]," - R",MaterialsTable[[#This Row],[CavityInsulation (R-XX)]]," ins. AWS")</f>
        <v>Wood Framed Wall - 24inOC - 2x6 - R19 ins. AWS</v>
      </c>
      <c r="AB970" s="97" t="s">
        <v>3250</v>
      </c>
      <c r="AC970" s="99" t="s">
        <v>4020</v>
      </c>
      <c r="AD970" s="102" t="str">
        <f>MaterialsTable[[#This Row],[FramingMaterial]]&amp;" Framed "&amp;MaterialsTable[[#This Row],[Framing Configuration]]&amp;" "&amp;MaterialsTable[[#This Row],[Framing Depth]]&amp;" R-"&amp;MaterialsTable[[#This Row],[CavityInsulation (R-XX)]]&amp;" ins."</f>
        <v>Wood Framed WallAWS24inOC 5_5In R-19 ins.</v>
      </c>
      <c r="AE970" s="97" t="s">
        <v>4021</v>
      </c>
      <c r="AF970" s="101" t="s">
        <v>4025</v>
      </c>
      <c r="AG970" s="98" t="s">
        <v>4013</v>
      </c>
      <c r="AH970" s="100" t="s">
        <v>3926</v>
      </c>
      <c r="AI970" s="98">
        <v>19</v>
      </c>
      <c r="AJ970" s="98">
        <f>1/MaterialsTable[[#This Row],[Parallel Heat Flow Calc]]</f>
        <v>13.925349466305986</v>
      </c>
      <c r="AK970" s="98">
        <v>5.5</v>
      </c>
      <c r="AL970" s="110">
        <v>0.91</v>
      </c>
      <c r="AM970" s="98">
        <v>0.17</v>
      </c>
      <c r="AN970" s="98"/>
      <c r="AO970" s="98"/>
      <c r="AP970" s="98"/>
      <c r="AQ970" s="98">
        <f>1/MaterialsTable[[#This Row],[CavityInsulation (R-XX)]]*(1-MaterialsTable[[#This Row],[Framing Factor]])+MaterialsTable[[#This Row],[Framing Mat Conductivity]]*MaterialsTable[[#This Row],[Framing Factor]]/MaterialsTable[[#This Row],[Framing Thickness]]</f>
        <v>7.1811483253588507E-2</v>
      </c>
      <c r="AR970" s="99"/>
      <c r="AS970" s="98">
        <f>1/(MaterialsTable[[#This Row],[Assembly R Value (h-ft2.F/Btu)]]+1.54)</f>
        <v>6.4660679164003226E-2</v>
      </c>
      <c r="AT970" s="112"/>
      <c r="AU970" s="116"/>
      <c r="AV970" s="113"/>
    </row>
    <row r="971" spans="1:50" s="97" customFormat="1" x14ac:dyDescent="0.25">
      <c r="A971" s="97" t="str">
        <f>CONCATENATE(MaterialsTable[[#This Row],[Code Category]]," - ",RIGHT(MaterialsTable[[#This Row],[Framing Configuration]],6)," - ",MaterialsTable[[#This Row],[FramingSize]]," - R",MaterialsTable[[#This Row],[CavityInsulation (R-XX)]]," ins. AWS")</f>
        <v>Wood Framed Wall - 24inOC - 2x6 - R21 ins. AWS</v>
      </c>
      <c r="AB971" s="97" t="s">
        <v>3250</v>
      </c>
      <c r="AC971" s="99" t="s">
        <v>4020</v>
      </c>
      <c r="AD971" s="102" t="str">
        <f>MaterialsTable[[#This Row],[FramingMaterial]]&amp;" Framed "&amp;MaterialsTable[[#This Row],[Framing Configuration]]&amp;" "&amp;MaterialsTable[[#This Row],[Framing Depth]]&amp;" R-"&amp;MaterialsTable[[#This Row],[CavityInsulation (R-XX)]]&amp;" ins."</f>
        <v>Wood Framed WallAWS24inOC 5_5In R-21 ins.</v>
      </c>
      <c r="AE971" s="97" t="s">
        <v>4021</v>
      </c>
      <c r="AF971" s="101" t="s">
        <v>4025</v>
      </c>
      <c r="AG971" s="98" t="s">
        <v>4013</v>
      </c>
      <c r="AH971" s="100" t="s">
        <v>3926</v>
      </c>
      <c r="AI971" s="98">
        <v>21</v>
      </c>
      <c r="AJ971" s="98">
        <f>1/MaterialsTable[[#This Row],[Parallel Heat Flow Calc]]</f>
        <v>14.781729526344757</v>
      </c>
      <c r="AK971" s="98">
        <v>5.5</v>
      </c>
      <c r="AL971" s="110">
        <v>0.91</v>
      </c>
      <c r="AM971" s="98">
        <v>0.17</v>
      </c>
      <c r="AN971" s="98"/>
      <c r="AO971" s="98"/>
      <c r="AP971" s="98"/>
      <c r="AQ971" s="98">
        <f>1/MaterialsTable[[#This Row],[CavityInsulation (R-XX)]]*(1-MaterialsTable[[#This Row],[Framing Factor]])+MaterialsTable[[#This Row],[Framing Mat Conductivity]]*MaterialsTable[[#This Row],[Framing Factor]]/MaterialsTable[[#This Row],[Framing Thickness]]</f>
        <v>6.765108225108224E-2</v>
      </c>
      <c r="AR971" s="99"/>
      <c r="AS971" s="98">
        <f>1/(MaterialsTable[[#This Row],[Assembly R Value (h-ft2.F/Btu)]]+1.54)</f>
        <v>6.1268016871980933E-2</v>
      </c>
      <c r="AT971" s="112"/>
      <c r="AU971" s="116"/>
      <c r="AV971" s="113"/>
    </row>
    <row r="972" spans="1:50" s="97" customFormat="1" x14ac:dyDescent="0.25">
      <c r="A972" s="97" t="str">
        <f>CONCATENATE(MaterialsTable[[#This Row],[Code Category]]," - ",RIGHT(MaterialsTable[[#This Row],[Framing Configuration]],6)," - ",MaterialsTable[[#This Row],[FramingSize]]," - R",MaterialsTable[[#This Row],[CavityInsulation (R-XX)]]," ins. AWS")</f>
        <v>Wood Framed Wall - 24inOC - 2x6 - R22 ins. AWS</v>
      </c>
      <c r="AB972" s="97" t="s">
        <v>3250</v>
      </c>
      <c r="AC972" s="99" t="s">
        <v>4020</v>
      </c>
      <c r="AD972" s="102" t="str">
        <f>MaterialsTable[[#This Row],[FramingMaterial]]&amp;" Framed "&amp;MaterialsTable[[#This Row],[Framing Configuration]]&amp;" "&amp;MaterialsTable[[#This Row],[Framing Depth]]&amp;" R-"&amp;MaterialsTable[[#This Row],[CavityInsulation (R-XX)]]&amp;" ins."</f>
        <v>Wood Framed WallAWS24inOC 5_5In R-22 ins.</v>
      </c>
      <c r="AE972" s="97" t="s">
        <v>4021</v>
      </c>
      <c r="AF972" s="101" t="s">
        <v>4025</v>
      </c>
      <c r="AG972" s="98" t="s">
        <v>4013</v>
      </c>
      <c r="AH972" s="100" t="s">
        <v>3926</v>
      </c>
      <c r="AI972" s="98">
        <v>22</v>
      </c>
      <c r="AJ972" s="98">
        <f>1/MaterialsTable[[#This Row],[Parallel Heat Flow Calc]]</f>
        <v>15.184980673660959</v>
      </c>
      <c r="AK972" s="98">
        <v>5.5</v>
      </c>
      <c r="AL972" s="110">
        <v>0.91</v>
      </c>
      <c r="AM972" s="98">
        <v>0.17</v>
      </c>
      <c r="AN972" s="98"/>
      <c r="AO972" s="98"/>
      <c r="AP972" s="98"/>
      <c r="AQ972" s="98">
        <f>1/MaterialsTable[[#This Row],[CavityInsulation (R-XX)]]*(1-MaterialsTable[[#This Row],[Framing Factor]])+MaterialsTable[[#This Row],[Framing Mat Conductivity]]*MaterialsTable[[#This Row],[Framing Factor]]/MaterialsTable[[#This Row],[Framing Thickness]]</f>
        <v>6.5854545454545457E-2</v>
      </c>
      <c r="AR972" s="99"/>
      <c r="AS972" s="98">
        <f>1/(MaterialsTable[[#This Row],[Assembly R Value (h-ft2.F/Btu)]]+1.54)</f>
        <v>5.9790801526893984E-2</v>
      </c>
      <c r="AT972" s="112"/>
      <c r="AU972" s="116"/>
      <c r="AV972" s="113"/>
    </row>
    <row r="973" spans="1:50" s="97" customFormat="1" x14ac:dyDescent="0.25">
      <c r="A973" s="97" t="str">
        <f>CONCATENATE(MaterialsTable[[#This Row],[Code Category]]," - ",RIGHT(MaterialsTable[[#This Row],[Framing Configuration]],6)," - ",MaterialsTable[[#This Row],[FramingSize]]," - R",MaterialsTable[[#This Row],[CavityInsulation (R-XX)]]," ins. AWS")</f>
        <v>Wood Framed Wall - 24inOC - 2x8 - R19 ins. AWS</v>
      </c>
      <c r="AB973" s="97" t="s">
        <v>3250</v>
      </c>
      <c r="AC973" s="99" t="s">
        <v>4020</v>
      </c>
      <c r="AD973" s="102" t="str">
        <f>MaterialsTable[[#This Row],[FramingMaterial]]&amp;" Framed "&amp;MaterialsTable[[#This Row],[Framing Configuration]]&amp;" "&amp;MaterialsTable[[#This Row],[Framing Depth]]&amp;" R-"&amp;MaterialsTable[[#This Row],[CavityInsulation (R-XX)]]&amp;" ins."</f>
        <v>Wood Framed WallAWS24inOC 7_25In R-19 ins.</v>
      </c>
      <c r="AE973" s="97" t="s">
        <v>4021</v>
      </c>
      <c r="AF973" s="101" t="s">
        <v>4025</v>
      </c>
      <c r="AG973" s="98" t="s">
        <v>4014</v>
      </c>
      <c r="AH973" s="100" t="s">
        <v>3928</v>
      </c>
      <c r="AI973" s="98">
        <v>19</v>
      </c>
      <c r="AJ973" s="98">
        <f>1/MaterialsTable[[#This Row],[Parallel Heat Flow Calc]]</f>
        <v>15.379376563058237</v>
      </c>
      <c r="AK973" s="98">
        <v>7.25</v>
      </c>
      <c r="AL973" s="110">
        <v>0.91</v>
      </c>
      <c r="AM973" s="98">
        <v>0.17</v>
      </c>
      <c r="AN973" s="98"/>
      <c r="AO973" s="98"/>
      <c r="AP973" s="98"/>
      <c r="AQ973" s="98">
        <f>1/MaterialsTable[[#This Row],[CavityInsulation (R-XX)]]*(1-MaterialsTable[[#This Row],[Framing Factor]])+MaterialsTable[[#This Row],[Framing Mat Conductivity]]*MaterialsTable[[#This Row],[Framing Factor]]/MaterialsTable[[#This Row],[Framing Thickness]]</f>
        <v>6.5022141560798538E-2</v>
      </c>
      <c r="AR973" s="99"/>
      <c r="AS973" s="98">
        <f>1/(MaterialsTable[[#This Row],[Assembly R Value (h-ft2.F/Btu)]]+1.54)</f>
        <v>5.9103832595309679E-2</v>
      </c>
      <c r="AT973" s="112"/>
      <c r="AU973" s="116"/>
      <c r="AV973" s="113"/>
    </row>
    <row r="974" spans="1:50" s="97" customFormat="1" x14ac:dyDescent="0.25">
      <c r="A974" s="97" t="str">
        <f>CONCATENATE(MaterialsTable[[#This Row],[Code Category]]," - ",RIGHT(MaterialsTable[[#This Row],[Framing Configuration]],6)," - ",MaterialsTable[[#This Row],[FramingSize]]," - R",MaterialsTable[[#This Row],[CavityInsulation (R-XX)]]," ins. AWS")</f>
        <v>Wood Framed Wall - 24inOC - 2x8 - R22 ins. AWS</v>
      </c>
      <c r="AB974" s="97" t="s">
        <v>3250</v>
      </c>
      <c r="AC974" s="99" t="s">
        <v>4020</v>
      </c>
      <c r="AD974" s="102" t="str">
        <f>MaterialsTable[[#This Row],[FramingMaterial]]&amp;" Framed "&amp;MaterialsTable[[#This Row],[Framing Configuration]]&amp;" "&amp;MaterialsTable[[#This Row],[Framing Depth]]&amp;" R-"&amp;MaterialsTable[[#This Row],[CavityInsulation (R-XX)]]&amp;" ins."</f>
        <v>Wood Framed WallAWS24inOC 7_25In R-22 ins.</v>
      </c>
      <c r="AE974" s="97" t="s">
        <v>4021</v>
      </c>
      <c r="AF974" s="101" t="s">
        <v>4025</v>
      </c>
      <c r="AG974" s="98" t="s">
        <v>4014</v>
      </c>
      <c r="AH974" s="100" t="s">
        <v>3928</v>
      </c>
      <c r="AI974" s="98">
        <v>22</v>
      </c>
      <c r="AJ974" s="98">
        <f>1/MaterialsTable[[#This Row],[Parallel Heat Flow Calc]]</f>
        <v>16.930441889840672</v>
      </c>
      <c r="AK974" s="98">
        <v>7.25</v>
      </c>
      <c r="AL974" s="110">
        <v>0.91</v>
      </c>
      <c r="AM974" s="98">
        <v>0.17</v>
      </c>
      <c r="AN974" s="98"/>
      <c r="AO974" s="98"/>
      <c r="AP974" s="98"/>
      <c r="AQ974" s="98">
        <f>1/MaterialsTable[[#This Row],[CavityInsulation (R-XX)]]*(1-MaterialsTable[[#This Row],[Framing Factor]])+MaterialsTable[[#This Row],[Framing Mat Conductivity]]*MaterialsTable[[#This Row],[Framing Factor]]/MaterialsTable[[#This Row],[Framing Thickness]]</f>
        <v>5.9065203761755489E-2</v>
      </c>
      <c r="AR974" s="99"/>
      <c r="AS974" s="98">
        <f>1/(MaterialsTable[[#This Row],[Assembly R Value (h-ft2.F/Btu)]]+1.54)</f>
        <v>5.4140556352906301E-2</v>
      </c>
      <c r="AT974" s="112"/>
      <c r="AU974" s="116"/>
      <c r="AV974" s="113"/>
    </row>
    <row r="975" spans="1:50" s="97" customFormat="1" x14ac:dyDescent="0.25">
      <c r="A975" s="97" t="str">
        <f>CONCATENATE(MaterialsTable[[#This Row],[Code Category]]," - ",RIGHT(MaterialsTable[[#This Row],[Framing Configuration]],6)," - ",MaterialsTable[[#This Row],[FramingSize]]," - R",MaterialsTable[[#This Row],[CavityInsulation (R-XX)]]," ins. AWS")</f>
        <v>Wood Framed Wall - 24inOC - 2x8 - R25 ins. AWS</v>
      </c>
      <c r="AB975" s="97" t="s">
        <v>3250</v>
      </c>
      <c r="AC975" s="99" t="s">
        <v>4020</v>
      </c>
      <c r="AD975" s="102" t="str">
        <f>MaterialsTable[[#This Row],[FramingMaterial]]&amp;" Framed "&amp;MaterialsTable[[#This Row],[Framing Configuration]]&amp;" "&amp;MaterialsTable[[#This Row],[Framing Depth]]&amp;" R-"&amp;MaterialsTable[[#This Row],[CavityInsulation (R-XX)]]&amp;" ins."</f>
        <v>Wood Framed WallAWS24inOC 7_25In R-25 ins.</v>
      </c>
      <c r="AE975" s="97" t="s">
        <v>4021</v>
      </c>
      <c r="AF975" s="101" t="s">
        <v>4025</v>
      </c>
      <c r="AG975" s="98" t="s">
        <v>4014</v>
      </c>
      <c r="AH975" s="100" t="s">
        <v>3928</v>
      </c>
      <c r="AI975" s="98">
        <v>25</v>
      </c>
      <c r="AJ975" s="98">
        <f>1/MaterialsTable[[#This Row],[Parallel Heat Flow Calc]]</f>
        <v>18.335862417804755</v>
      </c>
      <c r="AK975" s="98">
        <v>7.25</v>
      </c>
      <c r="AL975" s="110">
        <v>0.91</v>
      </c>
      <c r="AM975" s="98">
        <v>0.17</v>
      </c>
      <c r="AN975" s="98"/>
      <c r="AO975" s="98"/>
      <c r="AP975" s="98"/>
      <c r="AQ975" s="98">
        <f>1/MaterialsTable[[#This Row],[CavityInsulation (R-XX)]]*(1-MaterialsTable[[#This Row],[Framing Factor]])+MaterialsTable[[#This Row],[Framing Mat Conductivity]]*MaterialsTable[[#This Row],[Framing Factor]]/MaterialsTable[[#This Row],[Framing Thickness]]</f>
        <v>5.4537931034482762E-2</v>
      </c>
      <c r="AR975" s="99"/>
      <c r="AS975" s="98">
        <f>1/(MaterialsTable[[#This Row],[Assembly R Value (h-ft2.F/Btu)]]+1.54)</f>
        <v>5.0312282253684858E-2</v>
      </c>
      <c r="AT975" s="112"/>
      <c r="AU975" s="116"/>
      <c r="AV975" s="113"/>
    </row>
    <row r="976" spans="1:50" s="97" customFormat="1" x14ac:dyDescent="0.25">
      <c r="A976" s="97" t="str">
        <f>CONCATENATE(MaterialsTable[[#This Row],[Code Category]]," - ",RIGHT(MaterialsTable[[#This Row],[Framing Configuration]],6)," - ",MaterialsTable[[#This Row],[FramingSize]]," - R",MaterialsTable[[#This Row],[CavityInsulation (R-XX)]]," ins. AWS")</f>
        <v>Wood Framed Wall - 24inOC - 2x8 - R30 ins. AWS</v>
      </c>
      <c r="AB976" s="97" t="s">
        <v>3250</v>
      </c>
      <c r="AC976" s="99" t="s">
        <v>4020</v>
      </c>
      <c r="AD976" s="102" t="str">
        <f>MaterialsTable[[#This Row],[FramingMaterial]]&amp;" Framed "&amp;MaterialsTable[[#This Row],[Framing Configuration]]&amp;" "&amp;MaterialsTable[[#This Row],[Framing Depth]]&amp;" R-"&amp;MaterialsTable[[#This Row],[CavityInsulation (R-XX)]]&amp;" ins."</f>
        <v>Wood Framed WallAWS24inOC 7_25In R-30 ins.</v>
      </c>
      <c r="AE976" s="97" t="s">
        <v>4021</v>
      </c>
      <c r="AF976" s="101" t="s">
        <v>4025</v>
      </c>
      <c r="AG976" s="98" t="s">
        <v>4014</v>
      </c>
      <c r="AH976" s="100" t="s">
        <v>3928</v>
      </c>
      <c r="AI976" s="98">
        <v>30</v>
      </c>
      <c r="AJ976" s="98">
        <f>1/MaterialsTable[[#This Row],[Parallel Heat Flow Calc]]</f>
        <v>20.406248534033868</v>
      </c>
      <c r="AK976" s="98">
        <v>7.25</v>
      </c>
      <c r="AL976" s="110">
        <v>0.91</v>
      </c>
      <c r="AM976" s="98">
        <v>0.17</v>
      </c>
      <c r="AN976" s="98"/>
      <c r="AO976" s="98"/>
      <c r="AP976" s="98"/>
      <c r="AQ976" s="98">
        <f>1/MaterialsTable[[#This Row],[CavityInsulation (R-XX)]]*(1-MaterialsTable[[#This Row],[Framing Factor]])+MaterialsTable[[#This Row],[Framing Mat Conductivity]]*MaterialsTable[[#This Row],[Framing Factor]]/MaterialsTable[[#This Row],[Framing Thickness]]</f>
        <v>4.9004597701149427E-2</v>
      </c>
      <c r="AR976" s="99"/>
      <c r="AS976" s="98">
        <f>1/(MaterialsTable[[#This Row],[Assembly R Value (h-ft2.F/Btu)]]+1.54)</f>
        <v>4.5565874206209646E-2</v>
      </c>
      <c r="AT976" s="112"/>
      <c r="AU976" s="116"/>
      <c r="AV976" s="113"/>
    </row>
    <row r="977" spans="1:48" s="97" customFormat="1" x14ac:dyDescent="0.25">
      <c r="A977" s="97" t="str">
        <f>CONCATENATE(MaterialsTable[[#This Row],[Code Category]]," - ",RIGHT(MaterialsTable[[#This Row],[Framing Configuration]],6)," - ",MaterialsTable[[#This Row],[FramingSize]]," - R",MaterialsTable[[#This Row],[CavityInsulation (R-XX)]]," ins. AWS")</f>
        <v>Wood Framed Wall - 48inOC - 2x4 - R0 ins. AWS</v>
      </c>
      <c r="AB977" s="97" t="s">
        <v>3250</v>
      </c>
      <c r="AC977" s="99" t="s">
        <v>4020</v>
      </c>
      <c r="AD977" s="102" t="str">
        <f>MaterialsTable[[#This Row],[FramingMaterial]]&amp;" Framed "&amp;MaterialsTable[[#This Row],[Framing Configuration]]&amp;" "&amp;MaterialsTable[[#This Row],[Framing Depth]]&amp;" R-"&amp;MaterialsTable[[#This Row],[CavityInsulation (R-XX)]]&amp;" ins."</f>
        <v>Wood Framed WallAWS48inOC 3_5In R-0 ins.</v>
      </c>
      <c r="AE977" s="97" t="s">
        <v>4021</v>
      </c>
      <c r="AF977" s="101" t="s">
        <v>4026</v>
      </c>
      <c r="AG977" s="98" t="s">
        <v>4012</v>
      </c>
      <c r="AH977" s="100" t="s">
        <v>3924</v>
      </c>
      <c r="AI977" s="98">
        <v>0</v>
      </c>
      <c r="AJ977" s="98"/>
      <c r="AK977" s="98"/>
      <c r="AL977" s="110"/>
      <c r="AM977" s="98"/>
      <c r="AN977" s="98"/>
      <c r="AO977" s="98"/>
      <c r="AP977" s="98"/>
      <c r="AQ977" s="98"/>
      <c r="AR977" s="99"/>
      <c r="AS977" s="98"/>
      <c r="AT977" s="112"/>
      <c r="AU977" s="116"/>
      <c r="AV977" s="113"/>
    </row>
    <row r="978" spans="1:48" s="97" customFormat="1" x14ac:dyDescent="0.25">
      <c r="A978" s="97" t="str">
        <f>CONCATENATE(MaterialsTable[[#This Row],[Code Category]]," - ",RIGHT(MaterialsTable[[#This Row],[Framing Configuration]],6)," - ",MaterialsTable[[#This Row],[FramingSize]]," - R",MaterialsTable[[#This Row],[CavityInsulation (R-XX)]]," ins. AWS")</f>
        <v>Wood Framed Wall - 48inOC - 2x4 - R11 ins. AWS</v>
      </c>
      <c r="AB978" s="97" t="s">
        <v>3250</v>
      </c>
      <c r="AC978" s="99" t="s">
        <v>4020</v>
      </c>
      <c r="AD978" s="102" t="str">
        <f>MaterialsTable[[#This Row],[FramingMaterial]]&amp;" Framed "&amp;MaterialsTable[[#This Row],[Framing Configuration]]&amp;" "&amp;MaterialsTable[[#This Row],[Framing Depth]]&amp;" R-"&amp;MaterialsTable[[#This Row],[CavityInsulation (R-XX)]]&amp;" ins."</f>
        <v>Wood Framed WallAWS48inOC 3_5In R-11 ins.</v>
      </c>
      <c r="AE978" s="97" t="s">
        <v>4021</v>
      </c>
      <c r="AF978" s="101" t="s">
        <v>4026</v>
      </c>
      <c r="AG978" s="98" t="s">
        <v>4012</v>
      </c>
      <c r="AH978" s="100" t="s">
        <v>3924</v>
      </c>
      <c r="AI978" s="98">
        <v>11</v>
      </c>
      <c r="AJ978" s="98">
        <f>1/MaterialsTable[[#This Row],[Parallel Heat Flow Calc]]</f>
        <v>10.238272524199553</v>
      </c>
      <c r="AK978" s="98">
        <v>3.5</v>
      </c>
      <c r="AL978" s="110">
        <v>0.91</v>
      </c>
      <c r="AM978" s="98">
        <v>0.04</v>
      </c>
      <c r="AN978" s="98"/>
      <c r="AO978" s="98"/>
      <c r="AP978" s="98"/>
      <c r="AQ978" s="98">
        <f>1/MaterialsTable[[#This Row],[CavityInsulation (R-XX)]]*(1-MaterialsTable[[#This Row],[Framing Factor]])+MaterialsTable[[#This Row],[Framing Mat Conductivity]]*MaterialsTable[[#This Row],[Framing Factor]]/MaterialsTable[[#This Row],[Framing Thickness]]</f>
        <v>9.7672727272727272E-2</v>
      </c>
      <c r="AR978" s="99"/>
      <c r="AS978" s="98">
        <f>1/(MaterialsTable[[#This Row],[Assembly R Value (h-ft2.F/Btu)]]+1.54)</f>
        <v>8.4902093914485943E-2</v>
      </c>
      <c r="AT978" s="112"/>
      <c r="AU978" s="116"/>
      <c r="AV978" s="113"/>
    </row>
    <row r="979" spans="1:48" s="97" customFormat="1" x14ac:dyDescent="0.25">
      <c r="A979" s="97" t="str">
        <f>CONCATENATE(MaterialsTable[[#This Row],[Code Category]]," - ",RIGHT(MaterialsTable[[#This Row],[Framing Configuration]],6)," - ",MaterialsTable[[#This Row],[FramingSize]]," - R",MaterialsTable[[#This Row],[CavityInsulation (R-XX)]]," ins. AWS")</f>
        <v>Wood Framed Wall - 48inOC - 2x4 - R13 ins. AWS</v>
      </c>
      <c r="AB979" s="97" t="s">
        <v>3250</v>
      </c>
      <c r="AC979" s="99" t="s">
        <v>4020</v>
      </c>
      <c r="AD979" s="102" t="str">
        <f>MaterialsTable[[#This Row],[FramingMaterial]]&amp;" Framed "&amp;MaterialsTable[[#This Row],[Framing Configuration]]&amp;" "&amp;MaterialsTable[[#This Row],[Framing Depth]]&amp;" R-"&amp;MaterialsTable[[#This Row],[CavityInsulation (R-XX)]]&amp;" ins."</f>
        <v>Wood Framed WallAWS48inOC 3_5In R-13 ins.</v>
      </c>
      <c r="AE979" s="97" t="s">
        <v>4021</v>
      </c>
      <c r="AF979" s="101" t="s">
        <v>4026</v>
      </c>
      <c r="AG979" s="98" t="s">
        <v>4012</v>
      </c>
      <c r="AH979" s="100" t="s">
        <v>3924</v>
      </c>
      <c r="AI979" s="98">
        <v>13</v>
      </c>
      <c r="AJ979" s="98">
        <f>1/MaterialsTable[[#This Row],[Parallel Heat Flow Calc]]</f>
        <v>11.869978086194301</v>
      </c>
      <c r="AK979" s="98">
        <v>3.5</v>
      </c>
      <c r="AL979" s="110">
        <v>0.91</v>
      </c>
      <c r="AM979" s="98">
        <v>0.04</v>
      </c>
      <c r="AN979" s="98"/>
      <c r="AO979" s="98"/>
      <c r="AP979" s="98"/>
      <c r="AQ979" s="98">
        <f>1/MaterialsTable[[#This Row],[CavityInsulation (R-XX)]]*(1-MaterialsTable[[#This Row],[Framing Factor]])+MaterialsTable[[#This Row],[Framing Mat Conductivity]]*MaterialsTable[[#This Row],[Framing Factor]]/MaterialsTable[[#This Row],[Framing Thickness]]</f>
        <v>8.4246153846153859E-2</v>
      </c>
      <c r="AR979" s="99"/>
      <c r="AS979" s="98">
        <f>1/(MaterialsTable[[#This Row],[Assembly R Value (h-ft2.F/Btu)]]+1.54)</f>
        <v>7.4571337370753013E-2</v>
      </c>
      <c r="AT979" s="112"/>
      <c r="AU979" s="116"/>
      <c r="AV979" s="113"/>
    </row>
    <row r="980" spans="1:48" s="97" customFormat="1" x14ac:dyDescent="0.25">
      <c r="A980" s="97" t="str">
        <f>CONCATENATE(MaterialsTable[[#This Row],[Code Category]]," - ",RIGHT(MaterialsTable[[#This Row],[Framing Configuration]],6)," - ",MaterialsTable[[#This Row],[FramingSize]]," - R",MaterialsTable[[#This Row],[CavityInsulation (R-XX)]]," ins. AWS")</f>
        <v>Wood Framed Wall - 48inOC - 2x4 - R15 ins. AWS</v>
      </c>
      <c r="AB980" s="97" t="s">
        <v>3250</v>
      </c>
      <c r="AC980" s="99" t="s">
        <v>4020</v>
      </c>
      <c r="AD980" s="102" t="str">
        <f>MaterialsTable[[#This Row],[FramingMaterial]]&amp;" Framed "&amp;MaterialsTable[[#This Row],[Framing Configuration]]&amp;" "&amp;MaterialsTable[[#This Row],[Framing Depth]]&amp;" R-"&amp;MaterialsTable[[#This Row],[CavityInsulation (R-XX)]]&amp;" ins."</f>
        <v>Wood Framed WallAWS48inOC 3_5In R-15 ins.</v>
      </c>
      <c r="AE980" s="97" t="s">
        <v>4021</v>
      </c>
      <c r="AF980" s="101" t="s">
        <v>4026</v>
      </c>
      <c r="AG980" s="98" t="s">
        <v>4012</v>
      </c>
      <c r="AH980" s="100" t="s">
        <v>3924</v>
      </c>
      <c r="AI980" s="98">
        <v>15</v>
      </c>
      <c r="AJ980" s="98">
        <f>1/MaterialsTable[[#This Row],[Parallel Heat Flow Calc]]</f>
        <v>13.440860215053762</v>
      </c>
      <c r="AK980" s="98">
        <v>3.5</v>
      </c>
      <c r="AL980" s="110">
        <v>0.91</v>
      </c>
      <c r="AM980" s="98">
        <v>0.04</v>
      </c>
      <c r="AN980" s="98"/>
      <c r="AO980" s="98"/>
      <c r="AP980" s="98"/>
      <c r="AQ980" s="98">
        <f>1/MaterialsTable[[#This Row],[CavityInsulation (R-XX)]]*(1-MaterialsTable[[#This Row],[Framing Factor]])+MaterialsTable[[#This Row],[Framing Mat Conductivity]]*MaterialsTable[[#This Row],[Framing Factor]]/MaterialsTable[[#This Row],[Framing Thickness]]</f>
        <v>7.4400000000000008E-2</v>
      </c>
      <c r="AR980" s="99"/>
      <c r="AS980" s="98">
        <f>1/(MaterialsTable[[#This Row],[Assembly R Value (h-ft2.F/Btu)]]+1.54)</f>
        <v>6.6751841058842104E-2</v>
      </c>
      <c r="AT980" s="112"/>
      <c r="AU980" s="116"/>
      <c r="AV980" s="113"/>
    </row>
    <row r="981" spans="1:48" s="97" customFormat="1" x14ac:dyDescent="0.25">
      <c r="A981" s="97" t="str">
        <f>CONCATENATE(MaterialsTable[[#This Row],[Code Category]]," - ",RIGHT(MaterialsTable[[#This Row],[Framing Configuration]],6)," - ",MaterialsTable[[#This Row],[FramingSize]]," - R",MaterialsTable[[#This Row],[CavityInsulation (R-XX)]]," ins. AWS")</f>
        <v>Wood Framed Wall - 48inOC - 2x6 - R19 ins. AWS</v>
      </c>
      <c r="AB981" s="97" t="s">
        <v>3250</v>
      </c>
      <c r="AC981" s="99" t="s">
        <v>4020</v>
      </c>
      <c r="AD981" s="102" t="str">
        <f>MaterialsTable[[#This Row],[FramingMaterial]]&amp;" Framed "&amp;MaterialsTable[[#This Row],[Framing Configuration]]&amp;" "&amp;MaterialsTable[[#This Row],[Framing Depth]]&amp;" R-"&amp;MaterialsTable[[#This Row],[CavityInsulation (R-XX)]]&amp;" ins."</f>
        <v>Wood Framed WallAWS48inOC 5_5In R-19 ins.</v>
      </c>
      <c r="AE981" s="97" t="s">
        <v>4021</v>
      </c>
      <c r="AF981" s="101" t="s">
        <v>4026</v>
      </c>
      <c r="AG981" s="98" t="s">
        <v>4013</v>
      </c>
      <c r="AH981" s="100" t="s">
        <v>3926</v>
      </c>
      <c r="AI981" s="98">
        <v>19</v>
      </c>
      <c r="AJ981" s="98">
        <f>1/MaterialsTable[[#This Row],[Parallel Heat Flow Calc]]</f>
        <v>17.499497622077836</v>
      </c>
      <c r="AK981" s="98">
        <v>5.5</v>
      </c>
      <c r="AL981" s="110">
        <v>0.91</v>
      </c>
      <c r="AM981" s="98">
        <v>0.04</v>
      </c>
      <c r="AN981" s="98"/>
      <c r="AO981" s="98"/>
      <c r="AP981" s="98"/>
      <c r="AQ981" s="98">
        <f>1/MaterialsTable[[#This Row],[CavityInsulation (R-XX)]]*(1-MaterialsTable[[#This Row],[Framing Factor]])+MaterialsTable[[#This Row],[Framing Mat Conductivity]]*MaterialsTable[[#This Row],[Framing Factor]]/MaterialsTable[[#This Row],[Framing Thickness]]</f>
        <v>5.7144497607655498E-2</v>
      </c>
      <c r="AR981" s="99"/>
      <c r="AS981" s="98">
        <f>1/(MaterialsTable[[#This Row],[Assembly R Value (h-ft2.F/Btu)]]+1.54)</f>
        <v>5.2522394227483143E-2</v>
      </c>
      <c r="AT981" s="112"/>
      <c r="AU981" s="116"/>
      <c r="AV981" s="113"/>
    </row>
    <row r="982" spans="1:48" s="97" customFormat="1" x14ac:dyDescent="0.25">
      <c r="A982" s="97" t="str">
        <f>CONCATENATE(MaterialsTable[[#This Row],[Code Category]]," - ",RIGHT(MaterialsTable[[#This Row],[Framing Configuration]],6)," - ",MaterialsTable[[#This Row],[FramingSize]]," - R",MaterialsTable[[#This Row],[CavityInsulation (R-XX)]]," ins. AWS")</f>
        <v>Wood Framed Wall - 48inOC - 2x6 - R21 ins. AWS</v>
      </c>
      <c r="AB982" s="97" t="s">
        <v>3250</v>
      </c>
      <c r="AC982" s="99" t="s">
        <v>4020</v>
      </c>
      <c r="AD982" s="102" t="str">
        <f>MaterialsTable[[#This Row],[FramingMaterial]]&amp;" Framed "&amp;MaterialsTable[[#This Row],[Framing Configuration]]&amp;" "&amp;MaterialsTable[[#This Row],[Framing Depth]]&amp;" R-"&amp;MaterialsTable[[#This Row],[CavityInsulation (R-XX)]]&amp;" ins."</f>
        <v>Wood Framed WallAWS48inOC 5_5In R-21 ins.</v>
      </c>
      <c r="AE982" s="97" t="s">
        <v>4021</v>
      </c>
      <c r="AF982" s="101" t="s">
        <v>4026</v>
      </c>
      <c r="AG982" s="98" t="s">
        <v>4013</v>
      </c>
      <c r="AH982" s="100" t="s">
        <v>3926</v>
      </c>
      <c r="AI982" s="98">
        <v>21</v>
      </c>
      <c r="AJ982" s="98">
        <f>1/MaterialsTable[[#This Row],[Parallel Heat Flow Calc]]</f>
        <v>19.108596386738142</v>
      </c>
      <c r="AK982" s="98">
        <v>5.5</v>
      </c>
      <c r="AL982" s="110">
        <v>0.91</v>
      </c>
      <c r="AM982" s="98">
        <v>0.04</v>
      </c>
      <c r="AN982" s="98"/>
      <c r="AO982" s="98"/>
      <c r="AP982" s="98"/>
      <c r="AQ982" s="98">
        <f>1/MaterialsTable[[#This Row],[CavityInsulation (R-XX)]]*(1-MaterialsTable[[#This Row],[Framing Factor]])+MaterialsTable[[#This Row],[Framing Mat Conductivity]]*MaterialsTable[[#This Row],[Framing Factor]]/MaterialsTable[[#This Row],[Framing Thickness]]</f>
        <v>5.2332467532467522E-2</v>
      </c>
      <c r="AR982" s="99"/>
      <c r="AS982" s="98">
        <f>1/(MaterialsTable[[#This Row],[Assembly R Value (h-ft2.F/Btu)]]+1.54)</f>
        <v>4.8429441947069315E-2</v>
      </c>
      <c r="AT982" s="112"/>
      <c r="AU982" s="116"/>
      <c r="AV982" s="113"/>
    </row>
    <row r="983" spans="1:48" s="97" customFormat="1" x14ac:dyDescent="0.25">
      <c r="A983" s="97" t="str">
        <f>CONCATENATE(MaterialsTable[[#This Row],[Code Category]]," - ",RIGHT(MaterialsTable[[#This Row],[Framing Configuration]],6)," - ",MaterialsTable[[#This Row],[FramingSize]]," - R",MaterialsTable[[#This Row],[CavityInsulation (R-XX)]]," ins. AWS")</f>
        <v>Wood Framed Wall - 48inOC - 2x6 - R22 ins. AWS</v>
      </c>
      <c r="AB983" s="97" t="s">
        <v>3250</v>
      </c>
      <c r="AC983" s="99" t="s">
        <v>4020</v>
      </c>
      <c r="AD983" s="102" t="str">
        <f>MaterialsTable[[#This Row],[FramingMaterial]]&amp;" Framed "&amp;MaterialsTable[[#This Row],[Framing Configuration]]&amp;" "&amp;MaterialsTable[[#This Row],[Framing Depth]]&amp;" R-"&amp;MaterialsTable[[#This Row],[CavityInsulation (R-XX)]]&amp;" ins."</f>
        <v>Wood Framed WallAWS48inOC 5_5In R-22 ins.</v>
      </c>
      <c r="AE983" s="97" t="s">
        <v>4021</v>
      </c>
      <c r="AF983" s="101" t="s">
        <v>4026</v>
      </c>
      <c r="AG983" s="98" t="s">
        <v>4013</v>
      </c>
      <c r="AH983" s="100" t="s">
        <v>3926</v>
      </c>
      <c r="AI983" s="98">
        <v>22</v>
      </c>
      <c r="AJ983" s="98">
        <f>1/MaterialsTable[[#This Row],[Parallel Heat Flow Calc]]</f>
        <v>19.898697539797396</v>
      </c>
      <c r="AK983" s="98">
        <v>5.5</v>
      </c>
      <c r="AL983" s="110">
        <v>0.91</v>
      </c>
      <c r="AM983" s="98">
        <v>0.04</v>
      </c>
      <c r="AN983" s="98"/>
      <c r="AO983" s="98"/>
      <c r="AP983" s="98"/>
      <c r="AQ983" s="98">
        <f>1/MaterialsTable[[#This Row],[CavityInsulation (R-XX)]]*(1-MaterialsTable[[#This Row],[Framing Factor]])+MaterialsTable[[#This Row],[Framing Mat Conductivity]]*MaterialsTable[[#This Row],[Framing Factor]]/MaterialsTable[[#This Row],[Framing Thickness]]</f>
        <v>5.0254545454545455E-2</v>
      </c>
      <c r="AR983" s="99"/>
      <c r="AS983" s="98">
        <f>1/(MaterialsTable[[#This Row],[Assembly R Value (h-ft2.F/Btu)]]+1.54)</f>
        <v>4.6644624662653386E-2</v>
      </c>
      <c r="AT983" s="112"/>
      <c r="AU983" s="116"/>
      <c r="AV983" s="113"/>
    </row>
    <row r="984" spans="1:48" s="97" customFormat="1" x14ac:dyDescent="0.25">
      <c r="A984" s="97" t="str">
        <f>CONCATENATE(MaterialsTable[[#This Row],[Code Category]]," - ",RIGHT(MaterialsTable[[#This Row],[Framing Configuration]],6)," - ",MaterialsTable[[#This Row],[FramingSize]]," - R",MaterialsTable[[#This Row],[CavityInsulation (R-XX)]]," ins. AWS")</f>
        <v>Wood Framed Wall - 48inOC - 2x8 - R19 ins. AWS</v>
      </c>
      <c r="AB984" s="97" t="s">
        <v>3250</v>
      </c>
      <c r="AC984" s="99" t="s">
        <v>4020</v>
      </c>
      <c r="AD984" s="102" t="str">
        <f>MaterialsTable[[#This Row],[FramingMaterial]]&amp;" Framed "&amp;MaterialsTable[[#This Row],[Framing Configuration]]&amp;" "&amp;MaterialsTable[[#This Row],[Framing Depth]]&amp;" R-"&amp;MaterialsTable[[#This Row],[CavityInsulation (R-XX)]]&amp;" ins."</f>
        <v>Wood Framed WallAWS48inOC 7_25In R-19 ins.</v>
      </c>
      <c r="AE984" s="97" t="s">
        <v>4021</v>
      </c>
      <c r="AF984" s="101" t="s">
        <v>4026</v>
      </c>
      <c r="AG984" s="98" t="s">
        <v>4014</v>
      </c>
      <c r="AH984" s="100" t="s">
        <v>3928</v>
      </c>
      <c r="AI984" s="98">
        <v>19</v>
      </c>
      <c r="AJ984" s="98">
        <f>1/MaterialsTable[[#This Row],[Parallel Heat Flow Calc]]</f>
        <v>18.002770662345135</v>
      </c>
      <c r="AK984" s="98">
        <v>7.25</v>
      </c>
      <c r="AL984" s="110">
        <v>0.91</v>
      </c>
      <c r="AM984" s="98">
        <v>0.04</v>
      </c>
      <c r="AN984" s="98"/>
      <c r="AO984" s="98"/>
      <c r="AP984" s="98"/>
      <c r="AQ984" s="98">
        <f>1/MaterialsTable[[#This Row],[CavityInsulation (R-XX)]]*(1-MaterialsTable[[#This Row],[Framing Factor]])+MaterialsTable[[#This Row],[Framing Mat Conductivity]]*MaterialsTable[[#This Row],[Framing Factor]]/MaterialsTable[[#This Row],[Framing Thickness]]</f>
        <v>5.5547005444646087E-2</v>
      </c>
      <c r="AR984" s="99"/>
      <c r="AS984" s="98">
        <f>1/(MaterialsTable[[#This Row],[Assembly R Value (h-ft2.F/Btu)]]+1.54)</f>
        <v>5.1169817078537003E-2</v>
      </c>
      <c r="AT984" s="112"/>
      <c r="AU984" s="116"/>
      <c r="AV984" s="113"/>
    </row>
    <row r="985" spans="1:48" s="97" customFormat="1" x14ac:dyDescent="0.25">
      <c r="A985" s="97" t="str">
        <f>CONCATENATE(MaterialsTable[[#This Row],[Code Category]]," - ",RIGHT(MaterialsTable[[#This Row],[Framing Configuration]],6)," - ",MaterialsTable[[#This Row],[FramingSize]]," - R",MaterialsTable[[#This Row],[CavityInsulation (R-XX)]]," ins. AWS")</f>
        <v>Wood Framed Wall - 48inOC - 2x8 - R22 ins. AWS</v>
      </c>
      <c r="AB985" s="97" t="s">
        <v>3250</v>
      </c>
      <c r="AC985" s="99" t="s">
        <v>4020</v>
      </c>
      <c r="AD985" s="102" t="str">
        <f>MaterialsTable[[#This Row],[FramingMaterial]]&amp;" Framed "&amp;MaterialsTable[[#This Row],[Framing Configuration]]&amp;" "&amp;MaterialsTable[[#This Row],[Framing Depth]]&amp;" R-"&amp;MaterialsTable[[#This Row],[CavityInsulation (R-XX)]]&amp;" ins."</f>
        <v>Wood Framed WallAWS48inOC 7_25In R-22 ins.</v>
      </c>
      <c r="AE985" s="97" t="s">
        <v>4021</v>
      </c>
      <c r="AF985" s="101" t="s">
        <v>4026</v>
      </c>
      <c r="AG985" s="98" t="s">
        <v>4014</v>
      </c>
      <c r="AH985" s="100" t="s">
        <v>3928</v>
      </c>
      <c r="AI985" s="98">
        <v>22</v>
      </c>
      <c r="AJ985" s="98">
        <f>1/MaterialsTable[[#This Row],[Parallel Heat Flow Calc]]</f>
        <v>20.552004947943512</v>
      </c>
      <c r="AK985" s="98">
        <v>7.25</v>
      </c>
      <c r="AL985" s="110">
        <v>0.91</v>
      </c>
      <c r="AM985" s="98">
        <v>0.04</v>
      </c>
      <c r="AN985" s="98"/>
      <c r="AO985" s="98"/>
      <c r="AP985" s="98"/>
      <c r="AQ985" s="98">
        <f>1/MaterialsTable[[#This Row],[CavityInsulation (R-XX)]]*(1-MaterialsTable[[#This Row],[Framing Factor]])+MaterialsTable[[#This Row],[Framing Mat Conductivity]]*MaterialsTable[[#This Row],[Framing Factor]]/MaterialsTable[[#This Row],[Framing Thickness]]</f>
        <v>4.8657053291536044E-2</v>
      </c>
      <c r="AR985" s="99"/>
      <c r="AS985" s="98">
        <f>1/(MaterialsTable[[#This Row],[Assembly R Value (h-ft2.F/Btu)]]+1.54)</f>
        <v>4.5265244252676459E-2</v>
      </c>
      <c r="AT985" s="112"/>
      <c r="AU985" s="116"/>
      <c r="AV985" s="113"/>
    </row>
    <row r="986" spans="1:48" s="97" customFormat="1" x14ac:dyDescent="0.25">
      <c r="A986" s="97" t="str">
        <f>CONCATENATE(MaterialsTable[[#This Row],[Code Category]]," - ",RIGHT(MaterialsTable[[#This Row],[Framing Configuration]],6)," - ",MaterialsTable[[#This Row],[FramingSize]]," - R",MaterialsTable[[#This Row],[CavityInsulation (R-XX)]]," ins. AWS")</f>
        <v>Wood Framed Wall - 48inOC - 2x8 - R25 ins. AWS</v>
      </c>
      <c r="AB986" s="97" t="s">
        <v>3250</v>
      </c>
      <c r="AC986" s="99" t="s">
        <v>4020</v>
      </c>
      <c r="AD986" s="102" t="str">
        <f>MaterialsTable[[#This Row],[FramingMaterial]]&amp;" Framed "&amp;MaterialsTable[[#This Row],[Framing Configuration]]&amp;" "&amp;MaterialsTable[[#This Row],[Framing Depth]]&amp;" R-"&amp;MaterialsTable[[#This Row],[CavityInsulation (R-XX)]]&amp;" ins."</f>
        <v>Wood Framed WallAWS48inOC 7_25In R-25 ins.</v>
      </c>
      <c r="AE986" s="97" t="s">
        <v>4021</v>
      </c>
      <c r="AF986" s="101" t="s">
        <v>4026</v>
      </c>
      <c r="AG986" s="98" t="s">
        <v>4014</v>
      </c>
      <c r="AH986" s="100" t="s">
        <v>3928</v>
      </c>
      <c r="AI986" s="98">
        <v>25</v>
      </c>
      <c r="AJ986" s="98">
        <f>1/MaterialsTable[[#This Row],[Parallel Heat Flow Calc]]</f>
        <v>23.030495552731896</v>
      </c>
      <c r="AK986" s="98">
        <v>7.25</v>
      </c>
      <c r="AL986" s="110">
        <v>0.91</v>
      </c>
      <c r="AM986" s="98">
        <v>0.04</v>
      </c>
      <c r="AN986" s="98"/>
      <c r="AO986" s="98"/>
      <c r="AP986" s="98"/>
      <c r="AQ986" s="98">
        <f>1/MaterialsTable[[#This Row],[CavityInsulation (R-XX)]]*(1-MaterialsTable[[#This Row],[Framing Factor]])+MaterialsTable[[#This Row],[Framing Mat Conductivity]]*MaterialsTable[[#This Row],[Framing Factor]]/MaterialsTable[[#This Row],[Framing Thickness]]</f>
        <v>4.3420689655172408E-2</v>
      </c>
      <c r="AR986" s="99"/>
      <c r="AS986" s="98">
        <f>1/(MaterialsTable[[#This Row],[Assembly R Value (h-ft2.F/Btu)]]+1.54)</f>
        <v>4.0699219836810088E-2</v>
      </c>
      <c r="AT986" s="112"/>
      <c r="AU986" s="116"/>
      <c r="AV986" s="113"/>
    </row>
    <row r="987" spans="1:48" s="97" customFormat="1" x14ac:dyDescent="0.25">
      <c r="A987" s="97" t="str">
        <f>CONCATENATE(MaterialsTable[[#This Row],[Code Category]]," - ",RIGHT(MaterialsTable[[#This Row],[Framing Configuration]],6)," - ",MaterialsTable[[#This Row],[FramingSize]]," - R",MaterialsTable[[#This Row],[CavityInsulation (R-XX)]]," ins. AWS")</f>
        <v>Wood Framed Wall - 48inOC - 2x8 - R30 ins. AWS</v>
      </c>
      <c r="AB987" s="97" t="s">
        <v>3250</v>
      </c>
      <c r="AC987" s="99" t="s">
        <v>4020</v>
      </c>
      <c r="AD987" s="102" t="str">
        <f>MaterialsTable[[#This Row],[FramingMaterial]]&amp;" Framed "&amp;MaterialsTable[[#This Row],[Framing Configuration]]&amp;" "&amp;MaterialsTable[[#This Row],[Framing Depth]]&amp;" R-"&amp;MaterialsTable[[#This Row],[CavityInsulation (R-XX)]]&amp;" ins."</f>
        <v>Wood Framed WallAWS48inOC 7_25In R-30 ins.</v>
      </c>
      <c r="AE987" s="97" t="s">
        <v>4021</v>
      </c>
      <c r="AF987" s="101" t="s">
        <v>4026</v>
      </c>
      <c r="AG987" s="98" t="s">
        <v>4014</v>
      </c>
      <c r="AH987" s="100" t="s">
        <v>3928</v>
      </c>
      <c r="AI987" s="98">
        <v>30</v>
      </c>
      <c r="AJ987" s="98">
        <f>1/MaterialsTable[[#This Row],[Parallel Heat Flow Calc]]</f>
        <v>27.011922503725785</v>
      </c>
      <c r="AK987" s="98">
        <v>7.25</v>
      </c>
      <c r="AL987" s="110">
        <v>0.91</v>
      </c>
      <c r="AM987" s="98">
        <v>0.04</v>
      </c>
      <c r="AN987" s="98"/>
      <c r="AO987" s="98"/>
      <c r="AP987" s="98"/>
      <c r="AQ987" s="98">
        <f>1/MaterialsTable[[#This Row],[CavityInsulation (R-XX)]]*(1-MaterialsTable[[#This Row],[Framing Factor]])+MaterialsTable[[#This Row],[Framing Mat Conductivity]]*MaterialsTable[[#This Row],[Framing Factor]]/MaterialsTable[[#This Row],[Framing Thickness]]</f>
        <v>3.7020689655172412E-2</v>
      </c>
      <c r="AR987" s="99"/>
      <c r="AS987" s="98">
        <f>1/(MaterialsTable[[#This Row],[Assembly R Value (h-ft2.F/Btu)]]+1.54)</f>
        <v>3.5023911257447145E-2</v>
      </c>
      <c r="AT987" s="112"/>
      <c r="AU987" s="116"/>
      <c r="AV987" s="113"/>
    </row>
    <row r="988" spans="1:48" s="97" customFormat="1" x14ac:dyDescent="0.25">
      <c r="A988" s="97" t="str">
        <f>CONCATENATE(MaterialsTable[[#This Row],[Code Category]]," - ",RIGHT(MaterialsTable[[#This Row],[Framing Configuration]],6)," - ",MaterialsTable[[#This Row],[FramingSize]]," - R",MaterialsTable[[#This Row],[CavityInsulation (R-XX)]]," ins.")</f>
        <v>Wood Framed Floor - 16inOC - 2x6 - R0 ins.</v>
      </c>
      <c r="AB988" s="97" t="s">
        <v>3250</v>
      </c>
      <c r="AC988" s="97" t="s">
        <v>4022</v>
      </c>
      <c r="AD988" s="102" t="str">
        <f>MaterialsTable[[#This Row],[FramingMaterial]]&amp;" Framed "&amp;MaterialsTable[[#This Row],[Framing Configuration]]&amp;" "&amp;MaterialsTable[[#This Row],[Framing Depth]]&amp;" R-"&amp;MaterialsTable[[#This Row],[CavityInsulation (R-XX)]]&amp;" ins."</f>
        <v>Wood Framed Floor16inOC 5_5In R-0 ins.</v>
      </c>
      <c r="AE988" s="97" t="s">
        <v>4021</v>
      </c>
      <c r="AF988" s="101" t="s">
        <v>3947</v>
      </c>
      <c r="AG988" s="98" t="s">
        <v>4013</v>
      </c>
      <c r="AH988" s="100" t="s">
        <v>3926</v>
      </c>
      <c r="AI988" s="98">
        <v>0</v>
      </c>
      <c r="AJ988" s="98"/>
      <c r="AK988" s="98"/>
      <c r="AL988" s="110"/>
      <c r="AM988" s="98"/>
      <c r="AN988" s="98"/>
      <c r="AO988" s="98"/>
      <c r="AP988" s="98"/>
      <c r="AQ988" s="98"/>
      <c r="AR988" s="99" t="s">
        <v>4051</v>
      </c>
      <c r="AS988" s="98"/>
      <c r="AT988" s="112"/>
      <c r="AU988" s="116"/>
      <c r="AV988" s="113"/>
    </row>
    <row r="989" spans="1:48" x14ac:dyDescent="0.25">
      <c r="A989" s="97" t="str">
        <f>CONCATENATE(MaterialsTable[[#This Row],[Code Category]]," - ",RIGHT(MaterialsTable[[#This Row],[Framing Configuration]],6)," - ",MaterialsTable[[#This Row],[FramingSize]]," - R",MaterialsTable[[#This Row],[CavityInsulation (R-XX)]]," ins.")</f>
        <v>Wood Framed Floor - 16inOC - 2x6 - R11 ins.</v>
      </c>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97" t="s">
        <v>3250</v>
      </c>
      <c r="AC989" s="70" t="s">
        <v>4022</v>
      </c>
      <c r="AD989" s="102" t="str">
        <f>MaterialsTable[[#This Row],[FramingMaterial]]&amp;" Framed "&amp;MaterialsTable[[#This Row],[Framing Configuration]]&amp;" "&amp;MaterialsTable[[#This Row],[Framing Depth]]&amp;" R-"&amp;MaterialsTable[[#This Row],[CavityInsulation (R-XX)]]&amp;" ins."</f>
        <v>Wood Framed Floor16inOC 5_5In R-11 ins.</v>
      </c>
      <c r="AE989" s="97" t="s">
        <v>4021</v>
      </c>
      <c r="AF989" s="101" t="s">
        <v>3947</v>
      </c>
      <c r="AG989" s="98" t="s">
        <v>4013</v>
      </c>
      <c r="AH989" s="100" t="s">
        <v>3926</v>
      </c>
      <c r="AI989" s="98">
        <v>11</v>
      </c>
      <c r="AJ989" s="98">
        <f>1/MaterialsTable[[#This Row],[Parallel Heat Flow Calc]]</f>
        <v>10.166358595194085</v>
      </c>
      <c r="AK989" s="98">
        <v>5.5</v>
      </c>
      <c r="AL989" s="110">
        <v>0.91</v>
      </c>
      <c r="AM989" s="98">
        <v>0.1</v>
      </c>
      <c r="AQ989" s="98">
        <f>1/MaterialsTable[[#This Row],[CavityInsulation (R-XX)]]*(1-MaterialsTable[[#This Row],[Framing Factor]])+MaterialsTable[[#This Row],[Framing Mat Conductivity]]*MaterialsTable[[#This Row],[Framing Factor]]/MaterialsTable[[#This Row],[Framing Thickness]]</f>
        <v>9.8363636363636361E-2</v>
      </c>
      <c r="AR989" s="99" t="s">
        <v>4051</v>
      </c>
      <c r="AS989" s="98">
        <f>1/(MaterialsTable[[#This Row],[Assembly R Value (h-ft2.F/Btu)]]+9.17)</f>
        <v>5.171604545276394E-2</v>
      </c>
      <c r="AT989" s="112">
        <v>4.9000000000000002E-2</v>
      </c>
      <c r="AU989" s="116">
        <f>(MaterialsTable[[#This Row],[Const Value per Table method]]-MaterialsTable[[#This Row],[Value in Table]])/MaterialsTable[[#This Row],[Value in Table]]</f>
        <v>5.5429499035998725E-2</v>
      </c>
      <c r="AV989" s="113">
        <f>ABS(MaterialsTable[[#This Row],[Error]])</f>
        <v>5.5429499035998725E-2</v>
      </c>
    </row>
    <row r="990" spans="1:48" x14ac:dyDescent="0.25">
      <c r="A990" s="97" t="str">
        <f>CONCATENATE(MaterialsTable[[#This Row],[Code Category]]," - ",RIGHT(MaterialsTable[[#This Row],[Framing Configuration]],6)," - ",MaterialsTable[[#This Row],[FramingSize]]," - R",MaterialsTable[[#This Row],[CavityInsulation (R-XX)]]," ins.")</f>
        <v>Wood Framed Floor - 16inOC - 2x6 - R13 ins.</v>
      </c>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97" t="s">
        <v>3250</v>
      </c>
      <c r="AC990" s="97" t="s">
        <v>4022</v>
      </c>
      <c r="AD990" s="102" t="str">
        <f>MaterialsTable[[#This Row],[FramingMaterial]]&amp;" Framed "&amp;MaterialsTable[[#This Row],[Framing Configuration]]&amp;" "&amp;MaterialsTable[[#This Row],[Framing Depth]]&amp;" R-"&amp;MaterialsTable[[#This Row],[CavityInsulation (R-XX)]]&amp;" ins."</f>
        <v>Wood Framed Floor16inOC 5_5In R-13 ins.</v>
      </c>
      <c r="AE990" s="97" t="s">
        <v>4021</v>
      </c>
      <c r="AF990" s="101" t="s">
        <v>3947</v>
      </c>
      <c r="AG990" s="98" t="s">
        <v>4013</v>
      </c>
      <c r="AH990" s="100" t="s">
        <v>3926</v>
      </c>
      <c r="AI990" s="98">
        <v>13</v>
      </c>
      <c r="AJ990" s="98">
        <f>1/MaterialsTable[[#This Row],[Parallel Heat Flow Calc]]</f>
        <v>11.658242295776944</v>
      </c>
      <c r="AK990" s="98">
        <v>5.5</v>
      </c>
      <c r="AL990" s="110">
        <v>0.91</v>
      </c>
      <c r="AM990" s="98">
        <v>0.1</v>
      </c>
      <c r="AQ990" s="98">
        <f>1/MaterialsTable[[#This Row],[CavityInsulation (R-XX)]]*(1-MaterialsTable[[#This Row],[Framing Factor]])+MaterialsTable[[#This Row],[Framing Mat Conductivity]]*MaterialsTable[[#This Row],[Framing Factor]]/MaterialsTable[[#This Row],[Framing Thickness]]</f>
        <v>8.5776223776223778E-2</v>
      </c>
      <c r="AR990" s="99" t="s">
        <v>4051</v>
      </c>
      <c r="AS990" s="98">
        <f>1/(MaterialsTable[[#This Row],[Assembly R Value (h-ft2.F/Btu)]]+9.17)</f>
        <v>4.8011732617627374E-2</v>
      </c>
      <c r="AT990" s="112">
        <v>4.4600000000000001E-2</v>
      </c>
      <c r="AU990" s="116">
        <f>(MaterialsTable[[#This Row],[Const Value per Table method]]-MaterialsTable[[#This Row],[Value in Table]])/MaterialsTable[[#This Row],[Value in Table]]</f>
        <v>7.6496247032003889E-2</v>
      </c>
      <c r="AV990" s="113">
        <f>ABS(MaterialsTable[[#This Row],[Error]])</f>
        <v>7.6496247032003889E-2</v>
      </c>
    </row>
    <row r="991" spans="1:48" x14ac:dyDescent="0.25">
      <c r="A991" s="97" t="str">
        <f>CONCATENATE(MaterialsTable[[#This Row],[Code Category]]," - ",RIGHT(MaterialsTable[[#This Row],[Framing Configuration]],6)," - ",MaterialsTable[[#This Row],[FramingSize]]," - R",MaterialsTable[[#This Row],[CavityInsulation (R-XX)]]," ins.")</f>
        <v>Wood Framed Floor - 16inOC - 2x6 - R19 ins.</v>
      </c>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97" t="s">
        <v>3250</v>
      </c>
      <c r="AC991" s="97" t="s">
        <v>4022</v>
      </c>
      <c r="AD991" s="102" t="str">
        <f>MaterialsTable[[#This Row],[FramingMaterial]]&amp;" Framed "&amp;MaterialsTable[[#This Row],[Framing Configuration]]&amp;" "&amp;MaterialsTable[[#This Row],[Framing Depth]]&amp;" R-"&amp;MaterialsTable[[#This Row],[CavityInsulation (R-XX)]]&amp;" ins."</f>
        <v>Wood Framed Floor16inOC 5_5In R-19 ins.</v>
      </c>
      <c r="AE991" s="97" t="s">
        <v>4021</v>
      </c>
      <c r="AF991" s="101" t="s">
        <v>3947</v>
      </c>
      <c r="AG991" s="98" t="s">
        <v>4013</v>
      </c>
      <c r="AH991" s="100" t="s">
        <v>3926</v>
      </c>
      <c r="AI991" s="98">
        <v>19</v>
      </c>
      <c r="AJ991" s="98">
        <f>1/MaterialsTable[[#This Row],[Parallel Heat Flow Calc]]</f>
        <v>15.646054798622547</v>
      </c>
      <c r="AK991" s="98">
        <v>5.5</v>
      </c>
      <c r="AL991" s="110">
        <v>0.91</v>
      </c>
      <c r="AM991" s="98">
        <v>0.1</v>
      </c>
      <c r="AQ991" s="98">
        <f>1/MaterialsTable[[#This Row],[CavityInsulation (R-XX)]]*(1-MaterialsTable[[#This Row],[Framing Factor]])+MaterialsTable[[#This Row],[Framing Mat Conductivity]]*MaterialsTable[[#This Row],[Framing Factor]]/MaterialsTable[[#This Row],[Framing Thickness]]</f>
        <v>6.3913875598086131E-2</v>
      </c>
      <c r="AR991" s="99" t="s">
        <v>4051</v>
      </c>
      <c r="AS991" s="98">
        <f>1/(MaterialsTable[[#This Row],[Assembly R Value (h-ft2.F/Btu)]]+9.17)</f>
        <v>4.0296493867168062E-2</v>
      </c>
      <c r="AT991" s="112">
        <v>3.6999999999999998E-2</v>
      </c>
      <c r="AU991" s="116">
        <f>(MaterialsTable[[#This Row],[Const Value per Table method]]-MaterialsTable[[#This Row],[Value in Table]])/MaterialsTable[[#This Row],[Value in Table]]</f>
        <v>8.9094428842380113E-2</v>
      </c>
      <c r="AV991" s="113">
        <f>ABS(MaterialsTable[[#This Row],[Error]])</f>
        <v>8.9094428842380113E-2</v>
      </c>
    </row>
    <row r="992" spans="1:48" s="97" customFormat="1" x14ac:dyDescent="0.25">
      <c r="A992" s="97" t="str">
        <f>CONCATENATE(MaterialsTable[[#This Row],[Code Category]]," - ",RIGHT(MaterialsTable[[#This Row],[Framing Configuration]],6)," - ",MaterialsTable[[#This Row],[FramingSize]]," - R",MaterialsTable[[#This Row],[CavityInsulation (R-XX)]]," ins.")</f>
        <v>Wood Framed Floor - 16inOC - 2x8 - R19 ins.</v>
      </c>
      <c r="AB992" s="97" t="s">
        <v>3250</v>
      </c>
      <c r="AC992" s="97" t="s">
        <v>4022</v>
      </c>
      <c r="AD992" s="102" t="str">
        <f>MaterialsTable[[#This Row],[FramingMaterial]]&amp;" Framed "&amp;MaterialsTable[[#This Row],[Framing Configuration]]&amp;" "&amp;MaterialsTable[[#This Row],[Framing Depth]]&amp;" R-"&amp;MaterialsTable[[#This Row],[CavityInsulation (R-XX)]]&amp;" ins."</f>
        <v>Wood Framed Floor16inOC 7_25In R-19 ins.</v>
      </c>
      <c r="AE992" s="97" t="s">
        <v>4021</v>
      </c>
      <c r="AF992" s="101" t="s">
        <v>3947</v>
      </c>
      <c r="AG992" s="98" t="s">
        <v>4014</v>
      </c>
      <c r="AH992" s="100" t="s">
        <v>3928</v>
      </c>
      <c r="AI992" s="98">
        <v>19</v>
      </c>
      <c r="AJ992" s="98">
        <f>1/MaterialsTable[[#This Row],[Parallel Heat Flow Calc]]</f>
        <v>16.688878119699538</v>
      </c>
      <c r="AK992" s="98">
        <v>7.25</v>
      </c>
      <c r="AL992" s="110">
        <v>0.91</v>
      </c>
      <c r="AM992" s="98">
        <v>0.1</v>
      </c>
      <c r="AN992" s="98"/>
      <c r="AO992" s="98"/>
      <c r="AP992" s="98"/>
      <c r="AQ992" s="98">
        <f>1/MaterialsTable[[#This Row],[CavityInsulation (R-XX)]]*(1-MaterialsTable[[#This Row],[Framing Factor]])+MaterialsTable[[#This Row],[Framing Mat Conductivity]]*MaterialsTable[[#This Row],[Framing Factor]]/MaterialsTable[[#This Row],[Framing Thickness]]</f>
        <v>5.9920145190562615E-2</v>
      </c>
      <c r="AR992" s="99" t="s">
        <v>4051</v>
      </c>
      <c r="AS992" s="98">
        <f>1/(MaterialsTable[[#This Row],[Assembly R Value (h-ft2.F/Btu)]]+9.17)</f>
        <v>3.8671437924377335E-2</v>
      </c>
      <c r="AT992" s="112">
        <v>3.6999999999999998E-2</v>
      </c>
      <c r="AU992" s="116">
        <f>(MaterialsTable[[#This Row],[Const Value per Table method]]-MaterialsTable[[#This Row],[Value in Table]])/MaterialsTable[[#This Row],[Value in Table]]</f>
        <v>4.5173997956144227E-2</v>
      </c>
      <c r="AV992" s="113">
        <f>ABS(MaterialsTable[[#This Row],[Error]])</f>
        <v>4.5173997956144227E-2</v>
      </c>
    </row>
    <row r="993" spans="1:50" s="97" customFormat="1" x14ac:dyDescent="0.25">
      <c r="A993" s="97" t="str">
        <f>CONCATENATE(MaterialsTable[[#This Row],[Code Category]]," - ",RIGHT(MaterialsTable[[#This Row],[Framing Configuration]],6)," - ",MaterialsTable[[#This Row],[FramingSize]]," - R",MaterialsTable[[#This Row],[CavityInsulation (R-XX)]]," ins.")</f>
        <v>Wood Framed Floor - 16inOC - 2x8 - R22 ins.</v>
      </c>
      <c r="AB993" s="97" t="s">
        <v>3250</v>
      </c>
      <c r="AC993" s="97" t="s">
        <v>4022</v>
      </c>
      <c r="AD993" s="102" t="str">
        <f>MaterialsTable[[#This Row],[FramingMaterial]]&amp;" Framed "&amp;MaterialsTable[[#This Row],[Framing Configuration]]&amp;" "&amp;MaterialsTable[[#This Row],[Framing Depth]]&amp;" R-"&amp;MaterialsTable[[#This Row],[CavityInsulation (R-XX)]]&amp;" ins."</f>
        <v>Wood Framed Floor16inOC 7_25In R-22 ins.</v>
      </c>
      <c r="AE993" s="97" t="s">
        <v>4021</v>
      </c>
      <c r="AF993" s="101" t="s">
        <v>3947</v>
      </c>
      <c r="AG993" s="98" t="s">
        <v>4014</v>
      </c>
      <c r="AH993" s="100" t="s">
        <v>3928</v>
      </c>
      <c r="AI993" s="98">
        <v>22</v>
      </c>
      <c r="AJ993" s="98">
        <f>1/MaterialsTable[[#This Row],[Parallel Heat Flow Calc]]</f>
        <v>18.705289081740354</v>
      </c>
      <c r="AK993" s="98">
        <v>7.25</v>
      </c>
      <c r="AL993" s="110">
        <v>0.91</v>
      </c>
      <c r="AM993" s="98">
        <v>0.1</v>
      </c>
      <c r="AN993" s="98"/>
      <c r="AO993" s="98"/>
      <c r="AP993" s="98"/>
      <c r="AQ993" s="98">
        <f>1/MaterialsTable[[#This Row],[CavityInsulation (R-XX)]]*(1-MaterialsTable[[#This Row],[Framing Factor]])+MaterialsTable[[#This Row],[Framing Mat Conductivity]]*MaterialsTable[[#This Row],[Framing Factor]]/MaterialsTable[[#This Row],[Framing Thickness]]</f>
        <v>5.3460815047021944E-2</v>
      </c>
      <c r="AR993" s="99" t="s">
        <v>4051</v>
      </c>
      <c r="AS993" s="98">
        <f>1/(MaterialsTable[[#This Row],[Assembly R Value (h-ft2.F/Btu)]]+9.17)</f>
        <v>3.587406742465131E-2</v>
      </c>
      <c r="AT993" s="112">
        <v>3.4000000000000002E-2</v>
      </c>
      <c r="AU993" s="116">
        <f>(MaterialsTable[[#This Row],[Const Value per Table method]]-MaterialsTable[[#This Row],[Value in Table]])/MaterialsTable[[#This Row],[Value in Table]]</f>
        <v>5.5119630136803148E-2</v>
      </c>
      <c r="AV993" s="113">
        <f>ABS(MaterialsTable[[#This Row],[Error]])</f>
        <v>5.5119630136803148E-2</v>
      </c>
    </row>
    <row r="994" spans="1:50" s="97" customFormat="1" x14ac:dyDescent="0.25">
      <c r="A994" s="97" t="str">
        <f>CONCATENATE(MaterialsTable[[#This Row],[Code Category]]," - ",RIGHT(MaterialsTable[[#This Row],[Framing Configuration]],6)," - ",MaterialsTable[[#This Row],[FramingSize]]," - R",MaterialsTable[[#This Row],[CavityInsulation (R-XX)]]," ins.")</f>
        <v>Wood Framed Floor - 16inOC - 2x10 - R25 ins.</v>
      </c>
      <c r="AB994" s="97" t="s">
        <v>3250</v>
      </c>
      <c r="AC994" s="97" t="s">
        <v>4022</v>
      </c>
      <c r="AD994" s="102" t="str">
        <f>MaterialsTable[[#This Row],[FramingMaterial]]&amp;" Framed "&amp;MaterialsTable[[#This Row],[Framing Configuration]]&amp;" "&amp;MaterialsTable[[#This Row],[Framing Depth]]&amp;" R-"&amp;MaterialsTable[[#This Row],[CavityInsulation (R-XX)]]&amp;" ins."</f>
        <v>Wood Framed Floor16inOC 9_25In R-25 ins.</v>
      </c>
      <c r="AE994" s="97" t="s">
        <v>4021</v>
      </c>
      <c r="AF994" s="101" t="s">
        <v>3947</v>
      </c>
      <c r="AG994" s="98" t="s">
        <v>4015</v>
      </c>
      <c r="AH994" s="100" t="s">
        <v>3949</v>
      </c>
      <c r="AI994" s="98">
        <v>25</v>
      </c>
      <c r="AJ994" s="98">
        <f>1/MaterialsTable[[#This Row],[Parallel Heat Flow Calc]]</f>
        <v>21.816037735849051</v>
      </c>
      <c r="AK994" s="98">
        <v>9.25</v>
      </c>
      <c r="AL994" s="110">
        <v>0.91</v>
      </c>
      <c r="AM994" s="98">
        <v>0.1</v>
      </c>
      <c r="AN994" s="98"/>
      <c r="AO994" s="98"/>
      <c r="AP994" s="98"/>
      <c r="AQ994" s="98">
        <f>1/MaterialsTable[[#This Row],[CavityInsulation (R-XX)]]*(1-MaterialsTable[[#This Row],[Framing Factor]])+MaterialsTable[[#This Row],[Framing Mat Conductivity]]*MaterialsTable[[#This Row],[Framing Factor]]/MaterialsTable[[#This Row],[Framing Thickness]]</f>
        <v>4.5837837837837847E-2</v>
      </c>
      <c r="AR994" s="99" t="s">
        <v>4051</v>
      </c>
      <c r="AS994" s="98">
        <f>1/(MaterialsTable[[#This Row],[Assembly R Value (h-ft2.F/Btu)]]+9.17)</f>
        <v>3.2272599953722315E-2</v>
      </c>
      <c r="AT994" s="112">
        <v>3.1E-2</v>
      </c>
      <c r="AU994" s="116">
        <f>(MaterialsTable[[#This Row],[Const Value per Table method]]-MaterialsTable[[#This Row],[Value in Table]])/MaterialsTable[[#This Row],[Value in Table]]</f>
        <v>4.105161141039728E-2</v>
      </c>
      <c r="AV994" s="113">
        <f>ABS(MaterialsTable[[#This Row],[Error]])</f>
        <v>4.105161141039728E-2</v>
      </c>
    </row>
    <row r="995" spans="1:50" s="97" customFormat="1" x14ac:dyDescent="0.25">
      <c r="A995" s="97" t="str">
        <f>CONCATENATE(MaterialsTable[[#This Row],[Code Category]]," - ",RIGHT(MaterialsTable[[#This Row],[Framing Configuration]],6)," - ",MaterialsTable[[#This Row],[FramingSize]]," - R",MaterialsTable[[#This Row],[CavityInsulation (R-XX)]]," ins.")</f>
        <v>Wood Framed Floor - 16inOC - 2x10 - R30 ins.</v>
      </c>
      <c r="AB995" s="97" t="s">
        <v>3250</v>
      </c>
      <c r="AC995" s="97" t="s">
        <v>4022</v>
      </c>
      <c r="AD995" s="102" t="str">
        <f>MaterialsTable[[#This Row],[FramingMaterial]]&amp;" Framed "&amp;MaterialsTable[[#This Row],[Framing Configuration]]&amp;" "&amp;MaterialsTable[[#This Row],[Framing Depth]]&amp;" R-"&amp;MaterialsTable[[#This Row],[CavityInsulation (R-XX)]]&amp;" ins."</f>
        <v>Wood Framed Floor16inOC 9_25In R-30 ins.</v>
      </c>
      <c r="AE995" s="97" t="s">
        <v>4021</v>
      </c>
      <c r="AF995" s="101" t="s">
        <v>3947</v>
      </c>
      <c r="AG995" s="98" t="s">
        <v>4015</v>
      </c>
      <c r="AH995" s="100" t="s">
        <v>3949</v>
      </c>
      <c r="AI995" s="98">
        <v>30</v>
      </c>
      <c r="AJ995" s="98">
        <f>1/MaterialsTable[[#This Row],[Parallel Heat Flow Calc]]</f>
        <v>25.101763907734053</v>
      </c>
      <c r="AK995" s="98">
        <v>9.25</v>
      </c>
      <c r="AL995" s="110">
        <v>0.91</v>
      </c>
      <c r="AM995" s="98">
        <v>0.1</v>
      </c>
      <c r="AN995" s="98"/>
      <c r="AO995" s="98"/>
      <c r="AP995" s="98"/>
      <c r="AQ995" s="98">
        <f>1/MaterialsTable[[#This Row],[CavityInsulation (R-XX)]]*(1-MaterialsTable[[#This Row],[Framing Factor]])+MaterialsTable[[#This Row],[Framing Mat Conductivity]]*MaterialsTable[[#This Row],[Framing Factor]]/MaterialsTable[[#This Row],[Framing Thickness]]</f>
        <v>3.9837837837837842E-2</v>
      </c>
      <c r="AR995" s="99" t="s">
        <v>4051</v>
      </c>
      <c r="AS995" s="98">
        <f>1/(MaterialsTable[[#This Row],[Assembly R Value (h-ft2.F/Btu)]]+9.17)</f>
        <v>2.9178539006401466E-2</v>
      </c>
      <c r="AT995" s="112">
        <v>2.8000000000000001E-2</v>
      </c>
      <c r="AU995" s="116">
        <f>(MaterialsTable[[#This Row],[Const Value per Table method]]-MaterialsTable[[#This Row],[Value in Table]])/MaterialsTable[[#This Row],[Value in Table]]</f>
        <v>4.2090678800052336E-2</v>
      </c>
      <c r="AV995" s="113">
        <f>ABS(MaterialsTable[[#This Row],[Error]])</f>
        <v>4.2090678800052336E-2</v>
      </c>
    </row>
    <row r="996" spans="1:50" s="97" customFormat="1" x14ac:dyDescent="0.25">
      <c r="A996" s="97" t="str">
        <f>CONCATENATE(MaterialsTable[[#This Row],[Code Category]]," - ",RIGHT(MaterialsTable[[#This Row],[Framing Configuration]],6)," - ",MaterialsTable[[#This Row],[FramingSize]]," - R",MaterialsTable[[#This Row],[CavityInsulation (R-XX)]]," ins.")</f>
        <v>Wood Framed Floor - 16inOC - 2x12 - R38 ins.</v>
      </c>
      <c r="AB996" s="97" t="s">
        <v>3250</v>
      </c>
      <c r="AC996" s="97" t="s">
        <v>4022</v>
      </c>
      <c r="AD996" s="102" t="str">
        <f>MaterialsTable[[#This Row],[FramingMaterial]]&amp;" Framed "&amp;MaterialsTable[[#This Row],[Framing Configuration]]&amp;" "&amp;MaterialsTable[[#This Row],[Framing Depth]]&amp;" R-"&amp;MaterialsTable[[#This Row],[CavityInsulation (R-XX)]]&amp;" ins."</f>
        <v>Wood Framed Floor16inOC 11_25In R-38 ins.</v>
      </c>
      <c r="AE996" s="97" t="s">
        <v>4021</v>
      </c>
      <c r="AF996" s="101" t="s">
        <v>3947</v>
      </c>
      <c r="AG996" s="98" t="s">
        <v>4016</v>
      </c>
      <c r="AH996" s="100" t="s">
        <v>3951</v>
      </c>
      <c r="AI996" s="98">
        <v>38</v>
      </c>
      <c r="AJ996" s="98">
        <f>1/MaterialsTable[[#This Row],[Parallel Heat Flow Calc]]</f>
        <v>31.473164985643816</v>
      </c>
      <c r="AK996" s="98">
        <v>11.25</v>
      </c>
      <c r="AL996" s="110">
        <v>0.91</v>
      </c>
      <c r="AM996" s="98">
        <v>0.1</v>
      </c>
      <c r="AN996" s="98"/>
      <c r="AO996" s="98"/>
      <c r="AP996" s="98"/>
      <c r="AQ996" s="98">
        <f>1/MaterialsTable[[#This Row],[CavityInsulation (R-XX)]]*(1-MaterialsTable[[#This Row],[Framing Factor]])+MaterialsTable[[#This Row],[Framing Mat Conductivity]]*MaterialsTable[[#This Row],[Framing Factor]]/MaterialsTable[[#This Row],[Framing Thickness]]</f>
        <v>3.1773099415204682E-2</v>
      </c>
      <c r="AR996" s="99" t="s">
        <v>4051</v>
      </c>
      <c r="AS996" s="98">
        <f>1/(MaterialsTable[[#This Row],[Assembly R Value (h-ft2.F/Btu)]]+9.17)</f>
        <v>2.4604383058091688E-2</v>
      </c>
      <c r="AT996" s="112">
        <v>2.4E-2</v>
      </c>
      <c r="AU996" s="116">
        <f>(MaterialsTable[[#This Row],[Const Value per Table method]]-MaterialsTable[[#This Row],[Value in Table]])/MaterialsTable[[#This Row],[Value in Table]]</f>
        <v>2.5182627420486988E-2</v>
      </c>
      <c r="AV996" s="113">
        <f>ABS(MaterialsTable[[#This Row],[Error]])</f>
        <v>2.5182627420486988E-2</v>
      </c>
    </row>
    <row r="997" spans="1:50" s="97" customFormat="1" x14ac:dyDescent="0.25">
      <c r="A997" s="97" t="str">
        <f>CONCATENATE(MaterialsTable[[#This Row],[Code Category]]," - ",RIGHT(MaterialsTable[[#This Row],[Framing Configuration]],6)," - ",MaterialsTable[[#This Row],[FramingSize]]," - R",MaterialsTable[[#This Row],[CavityInsulation (R-XX)]]," ins.")</f>
        <v>Wood Framed Floor - 24inOC - 2x6 - R0 ins.</v>
      </c>
      <c r="AB997" s="97" t="s">
        <v>3250</v>
      </c>
      <c r="AC997" s="97" t="s">
        <v>4022</v>
      </c>
      <c r="AD997" s="102" t="str">
        <f>MaterialsTable[[#This Row],[FramingMaterial]]&amp;" Framed "&amp;MaterialsTable[[#This Row],[Framing Configuration]]&amp;" "&amp;MaterialsTable[[#This Row],[Framing Depth]]&amp;" R-"&amp;MaterialsTable[[#This Row],[CavityInsulation (R-XX)]]&amp;" ins."</f>
        <v>Wood Framed Floor24inOC 5_5In R-0 ins.</v>
      </c>
      <c r="AE997" s="97" t="s">
        <v>4021</v>
      </c>
      <c r="AF997" s="101" t="s">
        <v>3952</v>
      </c>
      <c r="AG997" s="98" t="s">
        <v>4013</v>
      </c>
      <c r="AH997" s="100" t="s">
        <v>3926</v>
      </c>
      <c r="AI997" s="98">
        <v>0</v>
      </c>
      <c r="AJ997" s="98"/>
      <c r="AK997" s="98"/>
      <c r="AL997" s="110"/>
      <c r="AM997" s="98"/>
      <c r="AN997" s="98"/>
      <c r="AO997" s="98"/>
      <c r="AP997" s="98"/>
      <c r="AQ997" s="98"/>
      <c r="AR997" s="99" t="s">
        <v>4051</v>
      </c>
      <c r="AS997" s="98"/>
      <c r="AT997" s="112"/>
      <c r="AU997" s="116"/>
      <c r="AV997" s="113"/>
    </row>
    <row r="998" spans="1:50" s="97" customFormat="1" x14ac:dyDescent="0.25">
      <c r="A998" s="97" t="str">
        <f>CONCATENATE(MaterialsTable[[#This Row],[Code Category]]," - ",RIGHT(MaterialsTable[[#This Row],[Framing Configuration]],6)," - ",MaterialsTable[[#This Row],[FramingSize]]," - R",MaterialsTable[[#This Row],[CavityInsulation (R-XX)]]," ins.")</f>
        <v>Wood Framed Floor - 24inOC - 2x6 - R11 ins.</v>
      </c>
      <c r="AB998" s="97" t="s">
        <v>3250</v>
      </c>
      <c r="AC998" s="97" t="s">
        <v>4022</v>
      </c>
      <c r="AD998" s="102" t="str">
        <f>MaterialsTable[[#This Row],[FramingMaterial]]&amp;" Framed "&amp;MaterialsTable[[#This Row],[Framing Configuration]]&amp;" "&amp;MaterialsTable[[#This Row],[Framing Depth]]&amp;" R-"&amp;MaterialsTable[[#This Row],[CavityInsulation (R-XX)]]&amp;" ins."</f>
        <v>Wood Framed Floor24inOC 5_5In R-11 ins.</v>
      </c>
      <c r="AE998" s="97" t="s">
        <v>4021</v>
      </c>
      <c r="AF998" s="101" t="s">
        <v>3952</v>
      </c>
      <c r="AG998" s="98" t="s">
        <v>4013</v>
      </c>
      <c r="AH998" s="100" t="s">
        <v>3926</v>
      </c>
      <c r="AI998" s="98">
        <v>11</v>
      </c>
      <c r="AJ998" s="98">
        <f>1/MaterialsTable[[#This Row],[Parallel Heat Flow Calc]]</f>
        <v>10.402874976357102</v>
      </c>
      <c r="AK998" s="98">
        <v>5.5</v>
      </c>
      <c r="AL998" s="110">
        <v>0.91</v>
      </c>
      <c r="AM998" s="98">
        <v>7.0000000000000007E-2</v>
      </c>
      <c r="AN998" s="98"/>
      <c r="AO998" s="98"/>
      <c r="AP998" s="98"/>
      <c r="AQ998" s="98">
        <f>1/MaterialsTable[[#This Row],[CavityInsulation (R-XX)]]*(1-MaterialsTable[[#This Row],[Framing Factor]])+MaterialsTable[[#This Row],[Framing Mat Conductivity]]*MaterialsTable[[#This Row],[Framing Factor]]/MaterialsTable[[#This Row],[Framing Thickness]]</f>
        <v>9.6127272727272728E-2</v>
      </c>
      <c r="AR998" s="99" t="s">
        <v>4051</v>
      </c>
      <c r="AS998" s="98">
        <f>1/(MaterialsTable[[#This Row],[Assembly R Value (h-ft2.F/Btu)]]+9.17)</f>
        <v>5.1091114678244356E-2</v>
      </c>
      <c r="AT998" s="112">
        <v>4.9000000000000002E-2</v>
      </c>
      <c r="AU998" s="116">
        <f>(MaterialsTable[[#This Row],[Const Value per Table method]]-MaterialsTable[[#This Row],[Value in Table]])/MaterialsTable[[#This Row],[Value in Table]]</f>
        <v>4.2675809760088869E-2</v>
      </c>
      <c r="AV998" s="113">
        <f>ABS(MaterialsTable[[#This Row],[Error]])</f>
        <v>4.2675809760088869E-2</v>
      </c>
    </row>
    <row r="999" spans="1:50" s="97" customFormat="1" x14ac:dyDescent="0.25">
      <c r="A999" s="97" t="str">
        <f>CONCATENATE(MaterialsTable[[#This Row],[Code Category]]," - ",RIGHT(MaterialsTable[[#This Row],[Framing Configuration]],6)," - ",MaterialsTable[[#This Row],[FramingSize]]," - R",MaterialsTable[[#This Row],[CavityInsulation (R-XX)]]," ins.")</f>
        <v>Wood Framed Floor - 24inOC - 2x6 - R13 ins.</v>
      </c>
      <c r="AB999" s="97" t="s">
        <v>3250</v>
      </c>
      <c r="AC999" s="97" t="s">
        <v>4022</v>
      </c>
      <c r="AD999" s="102" t="str">
        <f>MaterialsTable[[#This Row],[FramingMaterial]]&amp;" Framed "&amp;MaterialsTable[[#This Row],[Framing Configuration]]&amp;" "&amp;MaterialsTable[[#This Row],[Framing Depth]]&amp;" R-"&amp;MaterialsTable[[#This Row],[CavityInsulation (R-XX)]]&amp;" ins."</f>
        <v>Wood Framed Floor24inOC 5_5In R-13 ins.</v>
      </c>
      <c r="AE999" s="97" t="s">
        <v>4021</v>
      </c>
      <c r="AF999" s="101" t="s">
        <v>3952</v>
      </c>
      <c r="AG999" s="98" t="s">
        <v>4013</v>
      </c>
      <c r="AH999" s="100" t="s">
        <v>3926</v>
      </c>
      <c r="AI999" s="98">
        <v>13</v>
      </c>
      <c r="AJ999" s="98">
        <f>1/MaterialsTable[[#This Row],[Parallel Heat Flow Calc]]</f>
        <v>12.030758358432468</v>
      </c>
      <c r="AK999" s="98">
        <v>5.5</v>
      </c>
      <c r="AL999" s="110">
        <v>0.91</v>
      </c>
      <c r="AM999" s="98">
        <v>7.0000000000000007E-2</v>
      </c>
      <c r="AN999" s="98"/>
      <c r="AO999" s="98"/>
      <c r="AP999" s="98"/>
      <c r="AQ999" s="98">
        <f>1/MaterialsTable[[#This Row],[CavityInsulation (R-XX)]]*(1-MaterialsTable[[#This Row],[Framing Factor]])+MaterialsTable[[#This Row],[Framing Mat Conductivity]]*MaterialsTable[[#This Row],[Framing Factor]]/MaterialsTable[[#This Row],[Framing Thickness]]</f>
        <v>8.3120279720279716E-2</v>
      </c>
      <c r="AR999" s="99" t="s">
        <v>4051</v>
      </c>
      <c r="AS999" s="98">
        <f>1/(MaterialsTable[[#This Row],[Assembly R Value (h-ft2.F/Btu)]]+9.17)</f>
        <v>4.7168124040348605E-2</v>
      </c>
      <c r="AT999" s="112">
        <v>4.4999999999999998E-2</v>
      </c>
      <c r="AU999" s="116">
        <f>(MaterialsTable[[#This Row],[Const Value per Table method]]-MaterialsTable[[#This Row],[Value in Table]])/MaterialsTable[[#This Row],[Value in Table]]</f>
        <v>4.8180534229969041E-2</v>
      </c>
      <c r="AV999" s="113">
        <f>ABS(MaterialsTable[[#This Row],[Error]])</f>
        <v>4.8180534229969041E-2</v>
      </c>
    </row>
    <row r="1000" spans="1:50" s="97" customFormat="1" x14ac:dyDescent="0.25">
      <c r="A1000" s="97" t="str">
        <f>CONCATENATE(MaterialsTable[[#This Row],[Code Category]]," - ",RIGHT(MaterialsTable[[#This Row],[Framing Configuration]],6)," - ",MaterialsTable[[#This Row],[FramingSize]]," - R",MaterialsTable[[#This Row],[CavityInsulation (R-XX)]]," ins.")</f>
        <v>Wood Framed Floor - 24inOC - 2x6 - R19 ins.</v>
      </c>
      <c r="AB1000" s="97" t="s">
        <v>3250</v>
      </c>
      <c r="AC1000" s="97" t="s">
        <v>4022</v>
      </c>
      <c r="AD1000" s="102" t="str">
        <f>MaterialsTable[[#This Row],[FramingMaterial]]&amp;" Framed "&amp;MaterialsTable[[#This Row],[Framing Configuration]]&amp;" "&amp;MaterialsTable[[#This Row],[Framing Depth]]&amp;" R-"&amp;MaterialsTable[[#This Row],[CavityInsulation (R-XX)]]&amp;" ins."</f>
        <v>Wood Framed Floor24inOC 5_5In R-19 ins.</v>
      </c>
      <c r="AE1000" s="97" t="s">
        <v>4021</v>
      </c>
      <c r="AF1000" s="101" t="s">
        <v>3952</v>
      </c>
      <c r="AG1000" s="98" t="s">
        <v>4013</v>
      </c>
      <c r="AH1000" s="100" t="s">
        <v>3926</v>
      </c>
      <c r="AI1000" s="98">
        <v>19</v>
      </c>
      <c r="AJ1000" s="98">
        <f>1/MaterialsTable[[#This Row],[Parallel Heat Flow Calc]]</f>
        <v>16.520955527801053</v>
      </c>
      <c r="AK1000" s="98">
        <v>5.5</v>
      </c>
      <c r="AL1000" s="110">
        <v>0.91</v>
      </c>
      <c r="AM1000" s="98">
        <v>7.0000000000000007E-2</v>
      </c>
      <c r="AN1000" s="98"/>
      <c r="AO1000" s="98"/>
      <c r="AP1000" s="98"/>
      <c r="AQ1000" s="98">
        <f>1/MaterialsTable[[#This Row],[CavityInsulation (R-XX)]]*(1-MaterialsTable[[#This Row],[Framing Factor]])+MaterialsTable[[#This Row],[Framing Mat Conductivity]]*MaterialsTable[[#This Row],[Framing Factor]]/MaterialsTable[[#This Row],[Framing Thickness]]</f>
        <v>6.0529186602870808E-2</v>
      </c>
      <c r="AR1000" s="99" t="s">
        <v>4051</v>
      </c>
      <c r="AS1000" s="98">
        <f>1/(MaterialsTable[[#This Row],[Assembly R Value (h-ft2.F/Btu)]]+9.17)</f>
        <v>3.8924204236695917E-2</v>
      </c>
      <c r="AT1000" s="112">
        <v>3.6999999999999998E-2</v>
      </c>
      <c r="AU1000" s="116">
        <f>(MaterialsTable[[#This Row],[Const Value per Table method]]-MaterialsTable[[#This Row],[Value in Table]])/MaterialsTable[[#This Row],[Value in Table]]</f>
        <v>5.2005519910700508E-2</v>
      </c>
      <c r="AV1000" s="113">
        <f>ABS(MaterialsTable[[#This Row],[Error]])</f>
        <v>5.2005519910700508E-2</v>
      </c>
    </row>
    <row r="1001" spans="1:50" s="97" customFormat="1" x14ac:dyDescent="0.25">
      <c r="A1001" s="97" t="str">
        <f>CONCATENATE(MaterialsTable[[#This Row],[Code Category]]," - ",RIGHT(MaterialsTable[[#This Row],[Framing Configuration]],6)," - ",MaterialsTable[[#This Row],[FramingSize]]," - R",MaterialsTable[[#This Row],[CavityInsulation (R-XX)]]," ins.")</f>
        <v>Wood Framed Floor - 24inOC - 2x8 - R19 ins.</v>
      </c>
      <c r="AB1001" s="97" t="s">
        <v>3250</v>
      </c>
      <c r="AC1001" s="97" t="s">
        <v>4022</v>
      </c>
      <c r="AD1001" s="102" t="str">
        <f>MaterialsTable[[#This Row],[FramingMaterial]]&amp;" Framed "&amp;MaterialsTable[[#This Row],[Framing Configuration]]&amp;" "&amp;MaterialsTable[[#This Row],[Framing Depth]]&amp;" R-"&amp;MaterialsTable[[#This Row],[CavityInsulation (R-XX)]]&amp;" ins."</f>
        <v>Wood Framed Floor24inOC 7_25In R-19 ins.</v>
      </c>
      <c r="AE1001" s="97" t="s">
        <v>4021</v>
      </c>
      <c r="AF1001" s="101" t="s">
        <v>3952</v>
      </c>
      <c r="AG1001" s="98" t="s">
        <v>4014</v>
      </c>
      <c r="AH1001" s="100" t="s">
        <v>3928</v>
      </c>
      <c r="AI1001" s="98">
        <v>19</v>
      </c>
      <c r="AJ1001" s="98">
        <f>1/MaterialsTable[[#This Row],[Parallel Heat Flow Calc]]</f>
        <v>17.320943567045568</v>
      </c>
      <c r="AK1001" s="98">
        <v>7.25</v>
      </c>
      <c r="AL1001" s="110">
        <v>0.91</v>
      </c>
      <c r="AM1001" s="98">
        <v>7.0000000000000007E-2</v>
      </c>
      <c r="AN1001" s="98"/>
      <c r="AO1001" s="98"/>
      <c r="AP1001" s="98"/>
      <c r="AQ1001" s="98">
        <f>1/MaterialsTable[[#This Row],[CavityInsulation (R-XX)]]*(1-MaterialsTable[[#This Row],[Framing Factor]])+MaterialsTable[[#This Row],[Framing Mat Conductivity]]*MaterialsTable[[#This Row],[Framing Factor]]/MaterialsTable[[#This Row],[Framing Thickness]]</f>
        <v>5.7733575317604355E-2</v>
      </c>
      <c r="AR1001" s="99" t="s">
        <v>4051</v>
      </c>
      <c r="AS1001" s="98">
        <f>1/(MaterialsTable[[#This Row],[Assembly R Value (h-ft2.F/Btu)]]+9.17)</f>
        <v>3.7748749774394165E-2</v>
      </c>
      <c r="AT1001" s="112">
        <v>3.5999999999999997E-2</v>
      </c>
      <c r="AU1001" s="116">
        <f>(MaterialsTable[[#This Row],[Const Value per Table method]]-MaterialsTable[[#This Row],[Value in Table]])/MaterialsTable[[#This Row],[Value in Table]]</f>
        <v>4.8576382622060217E-2</v>
      </c>
      <c r="AV1001" s="113">
        <f>ABS(MaterialsTable[[#This Row],[Error]])</f>
        <v>4.8576382622060217E-2</v>
      </c>
    </row>
    <row r="1002" spans="1:50" s="97" customFormat="1" x14ac:dyDescent="0.25">
      <c r="A1002" s="97" t="str">
        <f>CONCATENATE(MaterialsTable[[#This Row],[Code Category]]," - ",RIGHT(MaterialsTable[[#This Row],[Framing Configuration]],6)," - ",MaterialsTable[[#This Row],[FramingSize]]," - R",MaterialsTable[[#This Row],[CavityInsulation (R-XX)]]," ins.")</f>
        <v>Wood Framed Floor - 24inOC - 2x8 - R22 ins.</v>
      </c>
      <c r="AB1002" s="97" t="s">
        <v>3250</v>
      </c>
      <c r="AC1002" s="97" t="s">
        <v>4022</v>
      </c>
      <c r="AD1002" s="102" t="str">
        <f>MaterialsTable[[#This Row],[FramingMaterial]]&amp;" Framed "&amp;MaterialsTable[[#This Row],[Framing Configuration]]&amp;" "&amp;MaterialsTable[[#This Row],[Framing Depth]]&amp;" R-"&amp;MaterialsTable[[#This Row],[CavityInsulation (R-XX)]]&amp;" ins."</f>
        <v>Wood Framed Floor24inOC 7_25In R-22 ins.</v>
      </c>
      <c r="AE1002" s="97" t="s">
        <v>4021</v>
      </c>
      <c r="AF1002" s="101" t="s">
        <v>3952</v>
      </c>
      <c r="AG1002" s="98" t="s">
        <v>4014</v>
      </c>
      <c r="AH1002" s="100" t="s">
        <v>3928</v>
      </c>
      <c r="AI1002" s="98">
        <v>22</v>
      </c>
      <c r="AJ1002" s="98">
        <f>1/MaterialsTable[[#This Row],[Parallel Heat Flow Calc]]</f>
        <v>19.585211016834684</v>
      </c>
      <c r="AK1002" s="98">
        <v>7.25</v>
      </c>
      <c r="AL1002" s="110">
        <v>0.91</v>
      </c>
      <c r="AM1002" s="98">
        <v>7.0000000000000007E-2</v>
      </c>
      <c r="AN1002" s="98"/>
      <c r="AO1002" s="98"/>
      <c r="AP1002" s="98"/>
      <c r="AQ1002" s="98">
        <f>1/MaterialsTable[[#This Row],[CavityInsulation (R-XX)]]*(1-MaterialsTable[[#This Row],[Framing Factor]])+MaterialsTable[[#This Row],[Framing Mat Conductivity]]*MaterialsTable[[#This Row],[Framing Factor]]/MaterialsTable[[#This Row],[Framing Thickness]]</f>
        <v>5.1058934169279001E-2</v>
      </c>
      <c r="AR1002" s="99" t="s">
        <v>4051</v>
      </c>
      <c r="AS1002" s="98">
        <f>1/(MaterialsTable[[#This Row],[Assembly R Value (h-ft2.F/Btu)]]+9.17)</f>
        <v>3.477630539433537E-2</v>
      </c>
      <c r="AT1002" s="112">
        <v>3.3000000000000002E-2</v>
      </c>
      <c r="AU1002" s="116">
        <f>(MaterialsTable[[#This Row],[Const Value per Table method]]-MaterialsTable[[#This Row],[Value in Table]])/MaterialsTable[[#This Row],[Value in Table]]</f>
        <v>5.3827436191980868E-2</v>
      </c>
      <c r="AV1002" s="113">
        <f>ABS(MaterialsTable[[#This Row],[Error]])</f>
        <v>5.3827436191980868E-2</v>
      </c>
    </row>
    <row r="1003" spans="1:50" s="97" customFormat="1" x14ac:dyDescent="0.25">
      <c r="A1003" s="97" t="str">
        <f>CONCATENATE(MaterialsTable[[#This Row],[Code Category]]," - ",RIGHT(MaterialsTable[[#This Row],[Framing Configuration]],6)," - ",MaterialsTable[[#This Row],[FramingSize]]," - R",MaterialsTable[[#This Row],[CavityInsulation (R-XX)]]," ins.")</f>
        <v>Wood Framed Floor - 24inOC - 2x10 - R25 ins.</v>
      </c>
      <c r="AB1003" s="97" t="s">
        <v>3250</v>
      </c>
      <c r="AC1003" s="97" t="s">
        <v>4022</v>
      </c>
      <c r="AD1003" s="102" t="str">
        <f>MaterialsTable[[#This Row],[FramingMaterial]]&amp;" Framed "&amp;MaterialsTable[[#This Row],[Framing Configuration]]&amp;" "&amp;MaterialsTable[[#This Row],[Framing Depth]]&amp;" R-"&amp;MaterialsTable[[#This Row],[CavityInsulation (R-XX)]]&amp;" ins."</f>
        <v>Wood Framed Floor24inOC 9_25In R-25 ins.</v>
      </c>
      <c r="AE1003" s="97" t="s">
        <v>4021</v>
      </c>
      <c r="AF1003" s="101" t="s">
        <v>3952</v>
      </c>
      <c r="AG1003" s="98" t="s">
        <v>4015</v>
      </c>
      <c r="AH1003" s="100" t="s">
        <v>3949</v>
      </c>
      <c r="AI1003" s="98">
        <v>25</v>
      </c>
      <c r="AJ1003" s="98">
        <f>1/MaterialsTable[[#This Row],[Parallel Heat Flow Calc]]</f>
        <v>22.682687591956842</v>
      </c>
      <c r="AK1003" s="98">
        <v>9.25</v>
      </c>
      <c r="AL1003" s="110">
        <v>0.91</v>
      </c>
      <c r="AM1003" s="98">
        <v>7.0000000000000007E-2</v>
      </c>
      <c r="AN1003" s="98"/>
      <c r="AO1003" s="98"/>
      <c r="AP1003" s="98"/>
      <c r="AQ1003" s="98">
        <f>1/MaterialsTable[[#This Row],[CavityInsulation (R-XX)]]*(1-MaterialsTable[[#This Row],[Framing Factor]])+MaterialsTable[[#This Row],[Framing Mat Conductivity]]*MaterialsTable[[#This Row],[Framing Factor]]/MaterialsTable[[#This Row],[Framing Thickness]]</f>
        <v>4.4086486486486484E-2</v>
      </c>
      <c r="AR1003" s="99" t="s">
        <v>4051</v>
      </c>
      <c r="AS1003" s="98">
        <f>1/(MaterialsTable[[#This Row],[Assembly R Value (h-ft2.F/Btu)]]+9.17)</f>
        <v>3.1394525096604751E-2</v>
      </c>
      <c r="AT1003" s="112">
        <v>0.03</v>
      </c>
      <c r="AU1003" s="116">
        <f>(MaterialsTable[[#This Row],[Const Value per Table method]]-MaterialsTable[[#This Row],[Value in Table]])/MaterialsTable[[#This Row],[Value in Table]]</f>
        <v>4.6484169886825091E-2</v>
      </c>
      <c r="AV1003" s="113">
        <f>ABS(MaterialsTable[[#This Row],[Error]])</f>
        <v>4.6484169886825091E-2</v>
      </c>
    </row>
    <row r="1004" spans="1:50" s="97" customFormat="1" x14ac:dyDescent="0.25">
      <c r="A1004" s="97" t="str">
        <f>CONCATENATE(MaterialsTable[[#This Row],[Code Category]]," - ",RIGHT(MaterialsTable[[#This Row],[Framing Configuration]],6)," - ",MaterialsTable[[#This Row],[FramingSize]]," - R",MaterialsTable[[#This Row],[CavityInsulation (R-XX)]]," ins.")</f>
        <v>Wood Framed Floor - 24inOC - 2x10 - R30 ins.</v>
      </c>
      <c r="AB1004" s="97" t="s">
        <v>3250</v>
      </c>
      <c r="AC1004" s="97" t="s">
        <v>4022</v>
      </c>
      <c r="AD1004" s="102" t="str">
        <f>MaterialsTable[[#This Row],[FramingMaterial]]&amp;" Framed "&amp;MaterialsTable[[#This Row],[Framing Configuration]]&amp;" "&amp;MaterialsTable[[#This Row],[Framing Depth]]&amp;" R-"&amp;MaterialsTable[[#This Row],[CavityInsulation (R-XX)]]&amp;" ins."</f>
        <v>Wood Framed Floor24inOC 9_25In R-30 ins.</v>
      </c>
      <c r="AE1004" s="97" t="s">
        <v>4021</v>
      </c>
      <c r="AF1004" s="101" t="s">
        <v>3952</v>
      </c>
      <c r="AG1004" s="98" t="s">
        <v>4015</v>
      </c>
      <c r="AH1004" s="100" t="s">
        <v>3949</v>
      </c>
      <c r="AI1004" s="98">
        <v>30</v>
      </c>
      <c r="AJ1004" s="98">
        <f>1/MaterialsTable[[#This Row],[Parallel Heat Flow Calc]]</f>
        <v>25.134338706881611</v>
      </c>
      <c r="AK1004" s="98">
        <v>7.25</v>
      </c>
      <c r="AL1004" s="110">
        <v>0.91</v>
      </c>
      <c r="AM1004" s="98">
        <v>7.0000000000000007E-2</v>
      </c>
      <c r="AN1004" s="98"/>
      <c r="AO1004" s="98"/>
      <c r="AP1004" s="98"/>
      <c r="AQ1004" s="98">
        <f>1/MaterialsTable[[#This Row],[CavityInsulation (R-XX)]]*(1-MaterialsTable[[#This Row],[Framing Factor]])+MaterialsTable[[#This Row],[Framing Mat Conductivity]]*MaterialsTable[[#This Row],[Framing Factor]]/MaterialsTable[[#This Row],[Framing Thickness]]</f>
        <v>3.9786206896551719E-2</v>
      </c>
      <c r="AR1004" s="99" t="s">
        <v>4051</v>
      </c>
      <c r="AS1004" s="98">
        <f>1/(MaterialsTable[[#This Row],[Assembly R Value (h-ft2.F/Btu)]]+9.17)</f>
        <v>2.915083157686393E-2</v>
      </c>
      <c r="AT1004" s="112">
        <v>2.7E-2</v>
      </c>
      <c r="AU1004" s="116">
        <f>(MaterialsTable[[#This Row],[Const Value per Table method]]-MaterialsTable[[#This Row],[Value in Table]])/MaterialsTable[[#This Row],[Value in Table]]</f>
        <v>7.966042877273817E-2</v>
      </c>
      <c r="AV1004" s="113">
        <f>ABS(MaterialsTable[[#This Row],[Error]])</f>
        <v>7.966042877273817E-2</v>
      </c>
    </row>
    <row r="1005" spans="1:50" s="97" customFormat="1" x14ac:dyDescent="0.25">
      <c r="A1005" s="97" t="str">
        <f>CONCATENATE(MaterialsTable[[#This Row],[Code Category]]," - ",RIGHT(MaterialsTable[[#This Row],[Framing Configuration]],6)," - ",MaterialsTable[[#This Row],[FramingSize]]," - R",MaterialsTable[[#This Row],[CavityInsulation (R-XX)]]," ins.")</f>
        <v>Wood Framed Floor - 24inOC - 2x12 - R38 ins.</v>
      </c>
      <c r="AB1005" s="97" t="s">
        <v>3250</v>
      </c>
      <c r="AC1005" s="97" t="s">
        <v>4022</v>
      </c>
      <c r="AD1005" s="102" t="str">
        <f>MaterialsTable[[#This Row],[FramingMaterial]]&amp;" Framed "&amp;MaterialsTable[[#This Row],[Framing Configuration]]&amp;" "&amp;MaterialsTable[[#This Row],[Framing Depth]]&amp;" R-"&amp;MaterialsTable[[#This Row],[CavityInsulation (R-XX)]]&amp;" ins."</f>
        <v>Wood Framed Floor24inOC 11_25In R-38 ins.</v>
      </c>
      <c r="AE1005" s="97" t="s">
        <v>4021</v>
      </c>
      <c r="AF1005" s="101" t="s">
        <v>3952</v>
      </c>
      <c r="AG1005" s="98" t="s">
        <v>4016</v>
      </c>
      <c r="AH1005" s="100" t="s">
        <v>3951</v>
      </c>
      <c r="AI1005" s="98">
        <v>38</v>
      </c>
      <c r="AJ1005" s="98">
        <f>1/MaterialsTable[[#This Row],[Parallel Heat Flow Calc]]</f>
        <v>33.183007195473145</v>
      </c>
      <c r="AK1005" s="98">
        <v>11.25</v>
      </c>
      <c r="AL1005" s="110">
        <v>0.91</v>
      </c>
      <c r="AM1005" s="98">
        <v>7.0000000000000007E-2</v>
      </c>
      <c r="AN1005" s="98"/>
      <c r="AO1005" s="98"/>
      <c r="AP1005" s="98"/>
      <c r="AQ1005" s="98">
        <f>1/MaterialsTable[[#This Row],[CavityInsulation (R-XX)]]*(1-MaterialsTable[[#This Row],[Framing Factor]])+MaterialsTable[[#This Row],[Framing Mat Conductivity]]*MaterialsTable[[#This Row],[Framing Factor]]/MaterialsTable[[#This Row],[Framing Thickness]]</f>
        <v>3.0135906432748535E-2</v>
      </c>
      <c r="AR1005" s="99" t="s">
        <v>4051</v>
      </c>
      <c r="AS1005" s="98">
        <f>1/(MaterialsTable[[#This Row],[Assembly R Value (h-ft2.F/Btu)]]+9.17)</f>
        <v>2.3611074306593368E-2</v>
      </c>
      <c r="AT1005" s="112">
        <v>2.3E-2</v>
      </c>
      <c r="AU1005" s="116">
        <f>(MaterialsTable[[#This Row],[Const Value per Table method]]-MaterialsTable[[#This Row],[Value in Table]])/MaterialsTable[[#This Row],[Value in Table]]</f>
        <v>2.6568448112755147E-2</v>
      </c>
      <c r="AV1005" s="113">
        <f>ABS(MaterialsTable[[#This Row],[Error]])</f>
        <v>2.6568448112755147E-2</v>
      </c>
      <c r="AW1005" s="114">
        <f>AVERAGE(AV989:AV1005)</f>
        <v>5.1726090632586541E-2</v>
      </c>
      <c r="AX1005" s="114">
        <f>MAX(AV989:AV1005)</f>
        <v>8.9094428842380113E-2</v>
      </c>
    </row>
    <row r="1006" spans="1:50" s="104" customFormat="1" x14ac:dyDescent="0.25">
      <c r="A1006" s="104" t="str">
        <f>CONCATENATE(MaterialsTable[[#This Row],[Code Category]]," - ",RIGHT(MaterialsTable[[#This Row],[Framing Configuration]],6)," - ",MaterialsTable[[#This Row],[FramingSize]]," - R",MaterialsTable[[#This Row],[CavityInsulation (R-XX)]]," ins.")</f>
        <v>Wood Framed Attic Floor - 16inOC - 2x4 - R0 ins.</v>
      </c>
      <c r="AB1006" s="104" t="s">
        <v>3250</v>
      </c>
      <c r="AC1006" s="104" t="s">
        <v>4024</v>
      </c>
      <c r="AD1006" s="105" t="str">
        <f>MaterialsTable[[#This Row],[FramingMaterial]]&amp;" Framed "&amp;MaterialsTable[[#This Row],[Framing Configuration]]&amp;" "&amp;MaterialsTable[[#This Row],[Framing Depth]]&amp;" R-"&amp;MaterialsTable[[#This Row],[CavityInsulation (R-XX)]]&amp;" ins."</f>
        <v>Wood Framed Roof16inOC 3_5In R-0 ins.</v>
      </c>
      <c r="AE1006" s="104" t="s">
        <v>4021</v>
      </c>
      <c r="AF1006" s="104" t="s">
        <v>4011</v>
      </c>
      <c r="AG1006" s="106" t="s">
        <v>4012</v>
      </c>
      <c r="AH1006" s="107" t="s">
        <v>3924</v>
      </c>
      <c r="AI1006" s="106">
        <v>0</v>
      </c>
      <c r="AJ1006" s="106"/>
      <c r="AK1006" s="106"/>
      <c r="AL1006" s="106"/>
      <c r="AM1006" s="106"/>
      <c r="AN1006" s="106"/>
      <c r="AO1006" s="106"/>
      <c r="AP1006" s="106"/>
      <c r="AQ1006" s="106"/>
      <c r="AR1006" s="108" t="s">
        <v>4049</v>
      </c>
      <c r="AS1006" s="106"/>
      <c r="AT1006" s="112"/>
      <c r="AU1006" s="116"/>
      <c r="AV1006" s="113"/>
      <c r="AW1006" s="104" t="s">
        <v>4052</v>
      </c>
    </row>
    <row r="1007" spans="1:50" s="104" customFormat="1" x14ac:dyDescent="0.25">
      <c r="A1007" s="104" t="str">
        <f>CONCATENATE(MaterialsTable[[#This Row],[Code Category]]," - ",RIGHT(MaterialsTable[[#This Row],[Framing Configuration]],6)," - ",MaterialsTable[[#This Row],[FramingSize]]," - R",MaterialsTable[[#This Row],[CavityInsulation (R-XX)]]," ins.")</f>
        <v>Wood Framed Attic Floor - 16inOC - 2x4 - R11 ins.</v>
      </c>
      <c r="AB1007" s="104" t="s">
        <v>3250</v>
      </c>
      <c r="AC1007" s="104" t="s">
        <v>4024</v>
      </c>
      <c r="AD1007" s="105" t="str">
        <f>MaterialsTable[[#This Row],[FramingMaterial]]&amp;" Framed "&amp;MaterialsTable[[#This Row],[Framing Configuration]]&amp;" "&amp;MaterialsTable[[#This Row],[Framing Depth]]&amp;" R-"&amp;MaterialsTable[[#This Row],[CavityInsulation (R-XX)]]&amp;" ins."</f>
        <v>Wood Framed Roof16inOC 3_5In R-11 ins.</v>
      </c>
      <c r="AE1007" s="104" t="s">
        <v>4021</v>
      </c>
      <c r="AF1007" s="104" t="s">
        <v>4011</v>
      </c>
      <c r="AG1007" s="106" t="s">
        <v>4012</v>
      </c>
      <c r="AH1007" s="107" t="s">
        <v>3924</v>
      </c>
      <c r="AI1007" s="106">
        <v>11</v>
      </c>
      <c r="AJ1007" s="98">
        <f>1/MaterialsTable[[#This Row],[Parallel Heat Flow Calc]]</f>
        <v>9.2748735244519391</v>
      </c>
      <c r="AK1007" s="98">
        <v>3.5</v>
      </c>
      <c r="AL1007" s="110">
        <v>0.91</v>
      </c>
      <c r="AM1007" s="98">
        <v>0.1</v>
      </c>
      <c r="AN1007" s="98">
        <v>13</v>
      </c>
      <c r="AO1007" s="98">
        <f>1/(1/MIN(MaterialsTable[[#This Row],[CavityInsulation (R-XX)]],MaterialsTable[[#This Row],[Activty Cavity Max R]])*(1-MaterialsTable[[#This Row],[Framing Factor]])+MaterialsTable[[#This Row],[Framing Mat Conductivity]]*MaterialsTable[[#This Row],[Framing Factor]]/MaterialsTable[[#This Row],[Framing Thickness]])</f>
        <v>9.2748735244519391</v>
      </c>
      <c r="AP100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07" s="98">
        <f>1/(MaterialsTable[[#This Row],[Attic Cavity Insulation Rvalue]]+MaterialsTable[[#This Row],[Attic Above Cavity Insulation Rvalue]])</f>
        <v>0.10781818181818183</v>
      </c>
      <c r="AR1007" s="108" t="s">
        <v>4049</v>
      </c>
      <c r="AS1007" s="98">
        <f>1/(MaterialsTable[[#This Row],[Assembly R Value (h-ft2.F/Btu)]]+2.53)</f>
        <v>8.4710776267840335E-2</v>
      </c>
      <c r="AT1007" s="112">
        <v>7.9000000000000001E-2</v>
      </c>
      <c r="AU1007" s="116">
        <f>(MaterialsTable[[#This Row],[Const Value per Table method]]-MaterialsTable[[#This Row],[Value in Table]])/MaterialsTable[[#This Row],[Value in Table]]</f>
        <v>7.2288307187852327E-2</v>
      </c>
      <c r="AV1007" s="113">
        <f>ABS(MaterialsTable[[#This Row],[Error]])</f>
        <v>7.2288307187852327E-2</v>
      </c>
    </row>
    <row r="1008" spans="1:50" s="104" customFormat="1" x14ac:dyDescent="0.25">
      <c r="A1008" s="104" t="str">
        <f>CONCATENATE(MaterialsTable[[#This Row],[Code Category]]," - ",RIGHT(MaterialsTable[[#This Row],[Framing Configuration]],6)," - ",MaterialsTable[[#This Row],[FramingSize]]," - R",MaterialsTable[[#This Row],[CavityInsulation (R-XX)]]," ins.")</f>
        <v>Wood Framed Attic Floor - 16inOC - 2x4 - R13 ins.</v>
      </c>
      <c r="AB1008" s="104" t="s">
        <v>3250</v>
      </c>
      <c r="AC1008" s="104" t="s">
        <v>4024</v>
      </c>
      <c r="AD1008" s="105" t="str">
        <f>MaterialsTable[[#This Row],[FramingMaterial]]&amp;" Framed "&amp;MaterialsTable[[#This Row],[Framing Configuration]]&amp;" "&amp;MaterialsTable[[#This Row],[Framing Depth]]&amp;" R-"&amp;MaterialsTable[[#This Row],[CavityInsulation (R-XX)]]&amp;" ins."</f>
        <v>Wood Framed Roof16inOC 3_5In R-13 ins.</v>
      </c>
      <c r="AE1008" s="104" t="s">
        <v>4021</v>
      </c>
      <c r="AF1008" s="104" t="s">
        <v>4011</v>
      </c>
      <c r="AG1008" s="106" t="s">
        <v>4012</v>
      </c>
      <c r="AH1008" s="107" t="s">
        <v>3924</v>
      </c>
      <c r="AI1008" s="106">
        <v>13</v>
      </c>
      <c r="AJ1008" s="98">
        <f>1/MaterialsTable[[#This Row],[Parallel Heat Flow Calc]]</f>
        <v>10.500807754442649</v>
      </c>
      <c r="AK1008" s="98">
        <v>3.5</v>
      </c>
      <c r="AL1008" s="110">
        <v>0.91</v>
      </c>
      <c r="AM1008" s="98">
        <v>0.1</v>
      </c>
      <c r="AN1008" s="98">
        <v>13</v>
      </c>
      <c r="AO1008"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0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08" s="98">
        <f>1/(MaterialsTable[[#This Row],[Attic Cavity Insulation Rvalue]]+MaterialsTable[[#This Row],[Attic Above Cavity Insulation Rvalue]])</f>
        <v>9.523076923076923E-2</v>
      </c>
      <c r="AR1008" s="108" t="s">
        <v>4049</v>
      </c>
      <c r="AS1008" s="98">
        <f>1/(MaterialsTable[[#This Row],[Assembly R Value (h-ft2.F/Btu)]]+2.53)</f>
        <v>7.6741213502982256E-2</v>
      </c>
      <c r="AT1008" s="112">
        <v>7.0999999999999994E-2</v>
      </c>
      <c r="AU1008" s="116">
        <f>(MaterialsTable[[#This Row],[Const Value per Table method]]-MaterialsTable[[#This Row],[Value in Table]])/MaterialsTable[[#This Row],[Value in Table]]</f>
        <v>8.0862162013834685E-2</v>
      </c>
      <c r="AV1008" s="113">
        <f>ABS(MaterialsTable[[#This Row],[Error]])</f>
        <v>8.0862162013834685E-2</v>
      </c>
    </row>
    <row r="1009" spans="1:48" s="104" customFormat="1" x14ac:dyDescent="0.25">
      <c r="A1009" s="104" t="str">
        <f>CONCATENATE(MaterialsTable[[#This Row],[Code Category]]," - ",RIGHT(MaterialsTable[[#This Row],[Framing Configuration]],6)," - ",MaterialsTable[[#This Row],[FramingSize]]," - R",MaterialsTable[[#This Row],[CavityInsulation (R-XX)]]," ins.")</f>
        <v>Wood Framed Attic Floor - 16inOC - 2x4 - R19 ins.</v>
      </c>
      <c r="AB1009" s="104" t="s">
        <v>3250</v>
      </c>
      <c r="AC1009" s="104" t="s">
        <v>4024</v>
      </c>
      <c r="AD1009" s="105" t="str">
        <f>MaterialsTable[[#This Row],[FramingMaterial]]&amp;" Framed "&amp;MaterialsTable[[#This Row],[Framing Configuration]]&amp;" "&amp;MaterialsTable[[#This Row],[Framing Depth]]&amp;" R-"&amp;MaterialsTable[[#This Row],[CavityInsulation (R-XX)]]&amp;" ins."</f>
        <v>Wood Framed Roof16inOC 3_5In R-19 ins.</v>
      </c>
      <c r="AE1009" s="104" t="s">
        <v>4021</v>
      </c>
      <c r="AF1009" s="104" t="s">
        <v>4011</v>
      </c>
      <c r="AG1009" s="106" t="s">
        <v>4012</v>
      </c>
      <c r="AH1009" s="107" t="s">
        <v>3924</v>
      </c>
      <c r="AI1009" s="106">
        <v>19</v>
      </c>
      <c r="AJ1009" s="98">
        <f>1/MaterialsTable[[#This Row],[Parallel Heat Flow Calc]]</f>
        <v>16.082203103279859</v>
      </c>
      <c r="AK1009" s="98">
        <v>3.5</v>
      </c>
      <c r="AL1009" s="110">
        <v>0.91</v>
      </c>
      <c r="AM1009" s="98">
        <v>0.1</v>
      </c>
      <c r="AN1009" s="98">
        <v>13</v>
      </c>
      <c r="AO1009"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09"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09" s="98">
        <f>1/(MaterialsTable[[#This Row],[Attic Cavity Insulation Rvalue]]+MaterialsTable[[#This Row],[Attic Above Cavity Insulation Rvalue]])</f>
        <v>6.2180535438957157E-2</v>
      </c>
      <c r="AR1009" s="108" t="s">
        <v>4049</v>
      </c>
      <c r="AS1009" s="98">
        <f>1/(MaterialsTable[[#This Row],[Assembly R Value (h-ft2.F/Btu)]]+2.53)</f>
        <v>5.3728190824641232E-2</v>
      </c>
      <c r="AT1009" s="112">
        <v>4.9000000000000002E-2</v>
      </c>
      <c r="AU1009" s="116">
        <f>(MaterialsTable[[#This Row],[Const Value per Table method]]-MaterialsTable[[#This Row],[Value in Table]])/MaterialsTable[[#This Row],[Value in Table]]</f>
        <v>9.6493690298800616E-2</v>
      </c>
      <c r="AV1009" s="113">
        <f>ABS(MaterialsTable[[#This Row],[Error]])</f>
        <v>9.6493690298800616E-2</v>
      </c>
    </row>
    <row r="1010" spans="1:48" s="104" customFormat="1" x14ac:dyDescent="0.25">
      <c r="A1010" s="104" t="str">
        <f>CONCATENATE(MaterialsTable[[#This Row],[Code Category]]," - ",RIGHT(MaterialsTable[[#This Row],[Framing Configuration]],6)," - ",MaterialsTable[[#This Row],[FramingSize]]," - R",MaterialsTable[[#This Row],[CavityInsulation (R-XX)]]," ins.")</f>
        <v>Wood Framed Attic Floor - 16inOC - 2x4 - R21 ins.</v>
      </c>
      <c r="AB1010" s="104" t="s">
        <v>3250</v>
      </c>
      <c r="AC1010" s="104" t="s">
        <v>4024</v>
      </c>
      <c r="AD1010" s="105" t="str">
        <f>MaterialsTable[[#This Row],[FramingMaterial]]&amp;" Framed "&amp;MaterialsTable[[#This Row],[Framing Configuration]]&amp;" "&amp;MaterialsTable[[#This Row],[Framing Depth]]&amp;" R-"&amp;MaterialsTable[[#This Row],[CavityInsulation (R-XX)]]&amp;" ins."</f>
        <v>Wood Framed Roof16inOC 3_5In R-21 ins.</v>
      </c>
      <c r="AE1010" s="104" t="s">
        <v>4021</v>
      </c>
      <c r="AF1010" s="104" t="s">
        <v>4011</v>
      </c>
      <c r="AG1010" s="106" t="s">
        <v>4012</v>
      </c>
      <c r="AH1010" s="107" t="s">
        <v>3924</v>
      </c>
      <c r="AI1010" s="106">
        <v>21</v>
      </c>
      <c r="AJ1010" s="98">
        <f>1/MaterialsTable[[#This Row],[Parallel Heat Flow Calc]]</f>
        <v>17.942668219558929</v>
      </c>
      <c r="AK1010" s="98">
        <v>3.5</v>
      </c>
      <c r="AL1010" s="110">
        <v>0.91</v>
      </c>
      <c r="AM1010" s="98">
        <v>0.1</v>
      </c>
      <c r="AN1010" s="98">
        <v>13</v>
      </c>
      <c r="AO1010"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0"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010" s="98">
        <f>1/(MaterialsTable[[#This Row],[Attic Cavity Insulation Rvalue]]+MaterialsTable[[#This Row],[Attic Above Cavity Insulation Rvalue]])</f>
        <v>5.5733070899116381E-2</v>
      </c>
      <c r="AR1010" s="108" t="s">
        <v>4049</v>
      </c>
      <c r="AS1010" s="98">
        <f>1/(MaterialsTable[[#This Row],[Assembly R Value (h-ft2.F/Btu)]]+2.53)</f>
        <v>4.8845611586897701E-2</v>
      </c>
      <c r="AT1010" s="112">
        <v>4.2000000000000003E-2</v>
      </c>
      <c r="AU1010" s="116">
        <f>(MaterialsTable[[#This Row],[Const Value per Table method]]-MaterialsTable[[#This Row],[Value in Table]])/MaterialsTable[[#This Row],[Value in Table]]</f>
        <v>0.1629907520689928</v>
      </c>
      <c r="AV1010" s="113">
        <f>ABS(MaterialsTable[[#This Row],[Error]])</f>
        <v>0.1629907520689928</v>
      </c>
    </row>
    <row r="1011" spans="1:48" s="104" customFormat="1" x14ac:dyDescent="0.25">
      <c r="A1011" s="104" t="str">
        <f>CONCATENATE(MaterialsTable[[#This Row],[Code Category]]," - ",RIGHT(MaterialsTable[[#This Row],[Framing Configuration]],6)," - ",MaterialsTable[[#This Row],[FramingSize]]," - R",MaterialsTable[[#This Row],[CavityInsulation (R-XX)]]," ins.")</f>
        <v>Wood Framed Attic Floor - 16inOC - 2x4 - R22 ins.</v>
      </c>
      <c r="AB1011" s="104" t="s">
        <v>3250</v>
      </c>
      <c r="AC1011" s="104" t="s">
        <v>4024</v>
      </c>
      <c r="AD1011" s="105" t="str">
        <f>MaterialsTable[[#This Row],[FramingMaterial]]&amp;" Framed "&amp;MaterialsTable[[#This Row],[Framing Configuration]]&amp;" "&amp;MaterialsTable[[#This Row],[Framing Depth]]&amp;" R-"&amp;MaterialsTable[[#This Row],[CavityInsulation (R-XX)]]&amp;" ins."</f>
        <v>Wood Framed Roof16inOC 3_5In R-22 ins.</v>
      </c>
      <c r="AE1011" s="104" t="s">
        <v>4021</v>
      </c>
      <c r="AF1011" s="104" t="s">
        <v>4011</v>
      </c>
      <c r="AG1011" s="106" t="s">
        <v>4012</v>
      </c>
      <c r="AH1011" s="107" t="s">
        <v>3924</v>
      </c>
      <c r="AI1011" s="106">
        <v>22</v>
      </c>
      <c r="AJ1011" s="98">
        <f>1/MaterialsTable[[#This Row],[Parallel Heat Flow Calc]]</f>
        <v>18.872900777698462</v>
      </c>
      <c r="AK1011" s="98">
        <v>3.5</v>
      </c>
      <c r="AL1011" s="110">
        <v>0.91</v>
      </c>
      <c r="AM1011" s="98">
        <v>0.1</v>
      </c>
      <c r="AN1011" s="98">
        <v>13</v>
      </c>
      <c r="AO1011"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1"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011" s="98">
        <f>1/(MaterialsTable[[#This Row],[Attic Cavity Insulation Rvalue]]+MaterialsTable[[#This Row],[Attic Above Cavity Insulation Rvalue]])</f>
        <v>5.2986025401122752E-2</v>
      </c>
      <c r="AR1011" s="108" t="s">
        <v>4049</v>
      </c>
      <c r="AS1011" s="98">
        <f>1/(MaterialsTable[[#This Row],[Assembly R Value (h-ft2.F/Btu)]]+2.53)</f>
        <v>4.6722638692134041E-2</v>
      </c>
      <c r="AT1011" s="113">
        <v>4.2999999999999997E-2</v>
      </c>
      <c r="AU1011" s="116">
        <f>(MaterialsTable[[#This Row],[Const Value per Table method]]-MaterialsTable[[#This Row],[Value in Table]])/MaterialsTable[[#This Row],[Value in Table]]</f>
        <v>8.6572992840326629E-2</v>
      </c>
      <c r="AV1011" s="113">
        <f>ABS(MaterialsTable[[#This Row],[Error]])</f>
        <v>8.6572992840326629E-2</v>
      </c>
    </row>
    <row r="1012" spans="1:48" s="104" customFormat="1" x14ac:dyDescent="0.25">
      <c r="A1012" s="104" t="str">
        <f>CONCATENATE(MaterialsTable[[#This Row],[Code Category]]," - ",RIGHT(MaterialsTable[[#This Row],[Framing Configuration]],6)," - ",MaterialsTable[[#This Row],[FramingSize]]," - R",MaterialsTable[[#This Row],[CavityInsulation (R-XX)]]," ins.")</f>
        <v>Wood Framed Attic Floor - 16inOC - 2x4 - R25 ins.</v>
      </c>
      <c r="AB1012" s="104" t="s">
        <v>3250</v>
      </c>
      <c r="AC1012" s="104" t="s">
        <v>4024</v>
      </c>
      <c r="AD1012" s="105" t="str">
        <f>MaterialsTable[[#This Row],[FramingMaterial]]&amp;" Framed "&amp;MaterialsTable[[#This Row],[Framing Configuration]]&amp;" "&amp;MaterialsTable[[#This Row],[Framing Depth]]&amp;" R-"&amp;MaterialsTable[[#This Row],[CavityInsulation (R-XX)]]&amp;" ins."</f>
        <v>Wood Framed Roof16inOC 3_5In R-25 ins.</v>
      </c>
      <c r="AE1012" s="104" t="s">
        <v>4021</v>
      </c>
      <c r="AF1012" s="104" t="s">
        <v>4011</v>
      </c>
      <c r="AG1012" s="106" t="s">
        <v>4012</v>
      </c>
      <c r="AH1012" s="107" t="s">
        <v>3924</v>
      </c>
      <c r="AI1012" s="106">
        <v>25</v>
      </c>
      <c r="AJ1012" s="98">
        <f>1/MaterialsTable[[#This Row],[Parallel Heat Flow Calc]]</f>
        <v>21.663598452117068</v>
      </c>
      <c r="AK1012" s="98">
        <v>3.5</v>
      </c>
      <c r="AL1012" s="110">
        <v>0.91</v>
      </c>
      <c r="AM1012" s="98">
        <v>0.1</v>
      </c>
      <c r="AN1012" s="98">
        <v>13</v>
      </c>
      <c r="AO1012"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2" s="98">
        <f>IF(MaterialsTable[[#This Row],[CavityInsulation (R-XX)]]&gt;MaterialsTable[[#This Row],[Activty Cavity Max R]],1/(0.075/((MaterialsTable[[#This Row],[CavityInsulation (R-XX)]]-MaterialsTable[[#This Row],[Activty Cavity Max R]])*0.5)+0.925/(MaterialsTable[[#This Row],[CavityInsulation (R-XX)]]-MaterialsTable[[#This Row],[Activty Cavity Max R]])),0)</f>
        <v>11.162790697674419</v>
      </c>
      <c r="AQ1012" s="98">
        <f>1/(MaterialsTable[[#This Row],[Attic Cavity Insulation Rvalue]]+MaterialsTable[[#This Row],[Attic Above Cavity Insulation Rvalue]])</f>
        <v>4.6160382921161251E-2</v>
      </c>
      <c r="AR1012" s="108" t="s">
        <v>4049</v>
      </c>
      <c r="AS1012" s="98">
        <f>1/(MaterialsTable[[#This Row],[Assembly R Value (h-ft2.F/Btu)]]+2.53)</f>
        <v>4.1333247800204545E-2</v>
      </c>
      <c r="AT1012" s="112">
        <v>3.7999999999999999E-2</v>
      </c>
      <c r="AU1012" s="116">
        <f>(MaterialsTable[[#This Row],[Const Value per Table method]]-MaterialsTable[[#This Row],[Value in Table]])/MaterialsTable[[#This Row],[Value in Table]]</f>
        <v>8.7717047373803841E-2</v>
      </c>
      <c r="AV1012" s="113">
        <f>ABS(MaterialsTable[[#This Row],[Error]])</f>
        <v>8.7717047373803841E-2</v>
      </c>
    </row>
    <row r="1013" spans="1:48" s="104" customFormat="1" x14ac:dyDescent="0.25">
      <c r="A1013" s="104" t="str">
        <f>CONCATENATE(MaterialsTable[[#This Row],[Code Category]]," - ",RIGHT(MaterialsTable[[#This Row],[Framing Configuration]],6)," - ",MaterialsTable[[#This Row],[FramingSize]]," - R",MaterialsTable[[#This Row],[CavityInsulation (R-XX)]]," ins.")</f>
        <v>Wood Framed Attic Floor - 16inOC - 2x4 - R30 ins.</v>
      </c>
      <c r="AB1013" s="104" t="s">
        <v>3250</v>
      </c>
      <c r="AC1013" s="104" t="s">
        <v>4024</v>
      </c>
      <c r="AD1013" s="105" t="str">
        <f>MaterialsTable[[#This Row],[FramingMaterial]]&amp;" Framed "&amp;MaterialsTable[[#This Row],[Framing Configuration]]&amp;" "&amp;MaterialsTable[[#This Row],[Framing Depth]]&amp;" R-"&amp;MaterialsTable[[#This Row],[CavityInsulation (R-XX)]]&amp;" ins."</f>
        <v>Wood Framed Roof16inOC 3_5In R-30 ins.</v>
      </c>
      <c r="AE1013" s="104" t="s">
        <v>4021</v>
      </c>
      <c r="AF1013" s="104" t="s">
        <v>4011</v>
      </c>
      <c r="AG1013" s="106" t="s">
        <v>4012</v>
      </c>
      <c r="AH1013" s="107" t="s">
        <v>3924</v>
      </c>
      <c r="AI1013" s="106">
        <v>30</v>
      </c>
      <c r="AJ1013" s="98">
        <f>1/MaterialsTable[[#This Row],[Parallel Heat Flow Calc]]</f>
        <v>26.314761242814743</v>
      </c>
      <c r="AK1013" s="98">
        <v>3.5</v>
      </c>
      <c r="AL1013" s="110">
        <v>0.91</v>
      </c>
      <c r="AM1013" s="98">
        <v>0.1</v>
      </c>
      <c r="AN1013" s="98">
        <v>13</v>
      </c>
      <c r="AO1013"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3"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013" s="98">
        <f>1/(MaterialsTable[[#This Row],[Attic Cavity Insulation Rvalue]]+MaterialsTable[[#This Row],[Attic Above Cavity Insulation Rvalue]])</f>
        <v>3.8001484823391676E-2</v>
      </c>
      <c r="AR1013" s="108" t="s">
        <v>4049</v>
      </c>
      <c r="AS1013" s="98">
        <f>1/(MaterialsTable[[#This Row],[Assembly R Value (h-ft2.F/Btu)]]+2.53)</f>
        <v>3.4668340347212993E-2</v>
      </c>
      <c r="AT1013" s="112">
        <v>3.2000000000000001E-2</v>
      </c>
      <c r="AU1013" s="116">
        <f>(MaterialsTable[[#This Row],[Const Value per Table method]]-MaterialsTable[[#This Row],[Value in Table]])/MaterialsTable[[#This Row],[Value in Table]]</f>
        <v>8.3385635850406023E-2</v>
      </c>
      <c r="AV1013" s="113">
        <f>ABS(MaterialsTable[[#This Row],[Error]])</f>
        <v>8.3385635850406023E-2</v>
      </c>
    </row>
    <row r="1014" spans="1:48" s="104" customFormat="1" x14ac:dyDescent="0.25">
      <c r="A1014" s="104" t="str">
        <f>CONCATENATE(MaterialsTable[[#This Row],[Code Category]]," - ",RIGHT(MaterialsTable[[#This Row],[Framing Configuration]],6)," - ",MaterialsTable[[#This Row],[FramingSize]]," - R",MaterialsTable[[#This Row],[CavityInsulation (R-XX)]]," ins.")</f>
        <v>Wood Framed Attic Floor - 16inOC - 2x4 - R38 ins.</v>
      </c>
      <c r="AB1014" s="104" t="s">
        <v>3250</v>
      </c>
      <c r="AC1014" s="104" t="s">
        <v>4024</v>
      </c>
      <c r="AD1014" s="105" t="str">
        <f>MaterialsTable[[#This Row],[FramingMaterial]]&amp;" Framed "&amp;MaterialsTable[[#This Row],[Framing Configuration]]&amp;" "&amp;MaterialsTable[[#This Row],[Framing Depth]]&amp;" R-"&amp;MaterialsTable[[#This Row],[CavityInsulation (R-XX)]]&amp;" ins."</f>
        <v>Wood Framed Roof16inOC 3_5In R-38 ins.</v>
      </c>
      <c r="AE1014" s="104" t="s">
        <v>4021</v>
      </c>
      <c r="AF1014" s="104" t="s">
        <v>4011</v>
      </c>
      <c r="AG1014" s="106" t="s">
        <v>4012</v>
      </c>
      <c r="AH1014" s="107" t="s">
        <v>3924</v>
      </c>
      <c r="AI1014" s="106">
        <v>38</v>
      </c>
      <c r="AJ1014" s="98">
        <f>1/MaterialsTable[[#This Row],[Parallel Heat Flow Calc]]</f>
        <v>33.756621707931018</v>
      </c>
      <c r="AK1014" s="98">
        <v>3.5</v>
      </c>
      <c r="AL1014" s="110">
        <v>0.91</v>
      </c>
      <c r="AM1014" s="98">
        <v>0.1</v>
      </c>
      <c r="AN1014" s="98">
        <v>13</v>
      </c>
      <c r="AO1014"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4"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14" s="98">
        <f>1/(MaterialsTable[[#This Row],[Attic Cavity Insulation Rvalue]]+MaterialsTable[[#This Row],[Attic Above Cavity Insulation Rvalue]])</f>
        <v>2.9623817473567061E-2</v>
      </c>
      <c r="AR1014" s="108" t="s">
        <v>4049</v>
      </c>
      <c r="AS1014" s="98">
        <f>1/(MaterialsTable[[#This Row],[Assembly R Value (h-ft2.F/Btu)]]+2.53)</f>
        <v>2.755836594679284E-2</v>
      </c>
      <c r="AT1014" s="112">
        <v>2.5999999999999999E-2</v>
      </c>
      <c r="AU1014" s="116">
        <f>(MaterialsTable[[#This Row],[Const Value per Table method]]-MaterialsTable[[#This Row],[Value in Table]])/MaterialsTable[[#This Row],[Value in Table]]</f>
        <v>5.9937151799724663E-2</v>
      </c>
      <c r="AV1014" s="113">
        <f>ABS(MaterialsTable[[#This Row],[Error]])</f>
        <v>5.9937151799724663E-2</v>
      </c>
    </row>
    <row r="1015" spans="1:48" s="104" customFormat="1" x14ac:dyDescent="0.25">
      <c r="A1015" s="104" t="str">
        <f>CONCATENATE(MaterialsTable[[#This Row],[Code Category]]," - ",RIGHT(MaterialsTable[[#This Row],[Framing Configuration]],6)," - ",MaterialsTable[[#This Row],[FramingSize]]," - R",MaterialsTable[[#This Row],[CavityInsulation (R-XX)]]," ins.")</f>
        <v>Wood Framed Attic Floor - 16inOC - 2x4 - R44 ins.</v>
      </c>
      <c r="AB1015" s="104" t="s">
        <v>3250</v>
      </c>
      <c r="AC1015" s="104" t="s">
        <v>4024</v>
      </c>
      <c r="AD1015" s="105" t="str">
        <f>MaterialsTable[[#This Row],[FramingMaterial]]&amp;" Framed "&amp;MaterialsTable[[#This Row],[Framing Configuration]]&amp;" "&amp;MaterialsTable[[#This Row],[Framing Depth]]&amp;" R-"&amp;MaterialsTable[[#This Row],[CavityInsulation (R-XX)]]&amp;" ins."</f>
        <v>Wood Framed Roof16inOC 3_5In R-44 ins.</v>
      </c>
      <c r="AE1015" s="104" t="s">
        <v>4021</v>
      </c>
      <c r="AF1015" s="104" t="s">
        <v>4011</v>
      </c>
      <c r="AG1015" s="106" t="s">
        <v>4012</v>
      </c>
      <c r="AH1015" s="107" t="s">
        <v>3924</v>
      </c>
      <c r="AI1015" s="106">
        <v>44</v>
      </c>
      <c r="AJ1015" s="98">
        <f>1/MaterialsTable[[#This Row],[Parallel Heat Flow Calc]]</f>
        <v>39.33801705676823</v>
      </c>
      <c r="AK1015" s="98">
        <v>3.5</v>
      </c>
      <c r="AL1015" s="110">
        <v>0.91</v>
      </c>
      <c r="AM1015" s="98">
        <v>0.1</v>
      </c>
      <c r="AN1015" s="98">
        <v>13</v>
      </c>
      <c r="AO1015"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5" s="98">
        <f>IF(MaterialsTable[[#This Row],[CavityInsulation (R-XX)]]&gt;MaterialsTable[[#This Row],[Activty Cavity Max R]],1/(0.075/((MaterialsTable[[#This Row],[CavityInsulation (R-XX)]]-MaterialsTable[[#This Row],[Activty Cavity Max R]])*0.5)+0.925/(MaterialsTable[[#This Row],[CavityInsulation (R-XX)]]-MaterialsTable[[#This Row],[Activty Cavity Max R]])),0)</f>
        <v>28.837209302325583</v>
      </c>
      <c r="AQ1015" s="98">
        <f>1/(MaterialsTable[[#This Row],[Attic Cavity Insulation Rvalue]]+MaterialsTable[[#This Row],[Attic Above Cavity Insulation Rvalue]])</f>
        <v>2.5420701774492387E-2</v>
      </c>
      <c r="AR1015" s="108" t="s">
        <v>4049</v>
      </c>
      <c r="AS1015" s="98">
        <f>1/(MaterialsTable[[#This Row],[Assembly R Value (h-ft2.F/Btu)]]+2.53)</f>
        <v>2.3884579932317181E-2</v>
      </c>
      <c r="AT1015" s="112">
        <v>2.1000000000000001E-2</v>
      </c>
      <c r="AU1015" s="116">
        <f>(MaterialsTable[[#This Row],[Const Value per Table method]]-MaterialsTable[[#This Row],[Value in Table]])/MaterialsTable[[#This Row],[Value in Table]]</f>
        <v>0.13736094915796093</v>
      </c>
      <c r="AV1015" s="113">
        <f>ABS(MaterialsTable[[#This Row],[Error]])</f>
        <v>0.13736094915796093</v>
      </c>
    </row>
    <row r="1016" spans="1:48" s="104" customFormat="1" x14ac:dyDescent="0.25">
      <c r="A1016" s="104" t="str">
        <f>CONCATENATE(MaterialsTable[[#This Row],[Code Category]]," - ",RIGHT(MaterialsTable[[#This Row],[Framing Configuration]],6)," - ",MaterialsTable[[#This Row],[FramingSize]]," - R",MaterialsTable[[#This Row],[CavityInsulation (R-XX)]]," ins.")</f>
        <v>Wood Framed Attic Floor - 16inOC - 2x4 - R49 ins.</v>
      </c>
      <c r="AB1016" s="104" t="s">
        <v>3250</v>
      </c>
      <c r="AC1016" s="104" t="s">
        <v>4024</v>
      </c>
      <c r="AD1016" s="105" t="str">
        <f>MaterialsTable[[#This Row],[FramingMaterial]]&amp;" Framed "&amp;MaterialsTable[[#This Row],[Framing Configuration]]&amp;" "&amp;MaterialsTable[[#This Row],[Framing Depth]]&amp;" R-"&amp;MaterialsTable[[#This Row],[CavityInsulation (R-XX)]]&amp;" ins."</f>
        <v>Wood Framed Roof16inOC 3_5In R-49 ins.</v>
      </c>
      <c r="AE1016" s="104" t="s">
        <v>4021</v>
      </c>
      <c r="AF1016" s="104" t="s">
        <v>4011</v>
      </c>
      <c r="AG1016" s="106" t="s">
        <v>4012</v>
      </c>
      <c r="AH1016" s="107" t="s">
        <v>3924</v>
      </c>
      <c r="AI1016" s="106">
        <v>49</v>
      </c>
      <c r="AJ1016" s="98">
        <f>1/MaterialsTable[[#This Row],[Parallel Heat Flow Calc]]</f>
        <v>43.989179847465898</v>
      </c>
      <c r="AK1016" s="98">
        <v>3.5</v>
      </c>
      <c r="AL1016" s="110">
        <v>0.91</v>
      </c>
      <c r="AM1016" s="98">
        <v>0.1</v>
      </c>
      <c r="AN1016" s="98">
        <v>13</v>
      </c>
      <c r="AO1016"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6" s="98">
        <f>IF(MaterialsTable[[#This Row],[CavityInsulation (R-XX)]]&gt;MaterialsTable[[#This Row],[Activty Cavity Max R]],1/(0.075/((MaterialsTable[[#This Row],[CavityInsulation (R-XX)]]-MaterialsTable[[#This Row],[Activty Cavity Max R]])*0.5)+0.925/(MaterialsTable[[#This Row],[CavityInsulation (R-XX)]]-MaterialsTable[[#This Row],[Activty Cavity Max R]])),0)</f>
        <v>33.488372093023251</v>
      </c>
      <c r="AQ1016" s="98">
        <f>1/(MaterialsTable[[#This Row],[Attic Cavity Insulation Rvalue]]+MaterialsTable[[#This Row],[Attic Above Cavity Insulation Rvalue]])</f>
        <v>2.2732863023760316E-2</v>
      </c>
      <c r="AR1016" s="108" t="s">
        <v>4049</v>
      </c>
      <c r="AS1016" s="98">
        <f>1/(MaterialsTable[[#This Row],[Assembly R Value (h-ft2.F/Btu)]]+2.53)</f>
        <v>2.149650968222034E-2</v>
      </c>
      <c r="AT1016" s="112">
        <v>2.1000000000000001E-2</v>
      </c>
      <c r="AU1016" s="116">
        <f>(MaterialsTable[[#This Row],[Const Value per Table method]]-MaterialsTable[[#This Row],[Value in Table]])/MaterialsTable[[#This Row],[Value in Table]]</f>
        <v>2.3643318200968492E-2</v>
      </c>
      <c r="AV1016" s="113">
        <f>ABS(MaterialsTable[[#This Row],[Error]])</f>
        <v>2.3643318200968492E-2</v>
      </c>
    </row>
    <row r="1017" spans="1:48" s="104" customFormat="1" x14ac:dyDescent="0.25">
      <c r="A1017" s="104" t="str">
        <f>CONCATENATE(MaterialsTable[[#This Row],[Code Category]]," - ",RIGHT(MaterialsTable[[#This Row],[Framing Configuration]],6)," - ",MaterialsTable[[#This Row],[FramingSize]]," - R",MaterialsTable[[#This Row],[CavityInsulation (R-XX)]]," ins.")</f>
        <v>Wood Framed Attic Floor - 16inOC - 2x4 - R60 ins.</v>
      </c>
      <c r="AB1017" s="104" t="s">
        <v>3250</v>
      </c>
      <c r="AC1017" s="104" t="s">
        <v>4024</v>
      </c>
      <c r="AD1017" s="105" t="str">
        <f>MaterialsTable[[#This Row],[FramingMaterial]]&amp;" Framed "&amp;MaterialsTable[[#This Row],[Framing Configuration]]&amp;" "&amp;MaterialsTable[[#This Row],[Framing Depth]]&amp;" R-"&amp;MaterialsTable[[#This Row],[CavityInsulation (R-XX)]]&amp;" ins."</f>
        <v>Wood Framed Roof16inOC 3_5In R-60 ins.</v>
      </c>
      <c r="AE1017" s="104" t="s">
        <v>4021</v>
      </c>
      <c r="AF1017" s="104" t="s">
        <v>4011</v>
      </c>
      <c r="AG1017" s="106" t="s">
        <v>4012</v>
      </c>
      <c r="AH1017" s="107" t="s">
        <v>3924</v>
      </c>
      <c r="AI1017" s="106">
        <v>60</v>
      </c>
      <c r="AJ1017" s="98">
        <f>1/MaterialsTable[[#This Row],[Parallel Heat Flow Calc]]</f>
        <v>54.221737987000786</v>
      </c>
      <c r="AK1017" s="98">
        <v>3.5</v>
      </c>
      <c r="AL1017" s="110">
        <v>0.91</v>
      </c>
      <c r="AM1017" s="98">
        <v>0.1</v>
      </c>
      <c r="AN1017" s="98">
        <v>13</v>
      </c>
      <c r="AO1017"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1017" s="98">
        <f>IF(MaterialsTable[[#This Row],[CavityInsulation (R-XX)]]&gt;MaterialsTable[[#This Row],[Activty Cavity Max R]],1/(0.075/((MaterialsTable[[#This Row],[CavityInsulation (R-XX)]]-MaterialsTable[[#This Row],[Activty Cavity Max R]])*0.5)+0.925/(MaterialsTable[[#This Row],[CavityInsulation (R-XX)]]-MaterialsTable[[#This Row],[Activty Cavity Max R]])),0)</f>
        <v>43.720930232558139</v>
      </c>
      <c r="AQ1017" s="98">
        <f>1/(MaterialsTable[[#This Row],[Attic Cavity Insulation Rvalue]]+MaterialsTable[[#This Row],[Attic Above Cavity Insulation Rvalue]])</f>
        <v>1.8442787655381716E-2</v>
      </c>
      <c r="AR1017" s="108" t="s">
        <v>4049</v>
      </c>
      <c r="AS1017" s="98">
        <f>1/(MaterialsTable[[#This Row],[Assembly R Value (h-ft2.F/Btu)]]+2.53)</f>
        <v>1.7620605737731838E-2</v>
      </c>
      <c r="AT1017" s="112">
        <v>1.7000000000000001E-2</v>
      </c>
      <c r="AU1017" s="116">
        <f>(MaterialsTable[[#This Row],[Const Value per Table method]]-MaterialsTable[[#This Row],[Value in Table]])/MaterialsTable[[#This Row],[Value in Table]]</f>
        <v>3.6506219866578656E-2</v>
      </c>
      <c r="AV1017" s="113">
        <f>ABS(MaterialsTable[[#This Row],[Error]])</f>
        <v>3.6506219866578656E-2</v>
      </c>
    </row>
    <row r="1018" spans="1:48" s="104" customFormat="1" x14ac:dyDescent="0.25">
      <c r="A1018" s="104" t="str">
        <f>CONCATENATE(MaterialsTable[[#This Row],[Code Category]]," - ",RIGHT(MaterialsTable[[#This Row],[Framing Configuration]],6)," - ",MaterialsTable[[#This Row],[FramingSize]]," - R",MaterialsTable[[#This Row],[CavityInsulation (R-XX)]]," ins.")</f>
        <v>Wood Framed Attic Floor - 24inOC - 2x4 - R0 ins.</v>
      </c>
      <c r="AB1018" s="104" t="s">
        <v>3250</v>
      </c>
      <c r="AC1018" s="104" t="s">
        <v>4024</v>
      </c>
      <c r="AD1018" s="105" t="str">
        <f>MaterialsTable[[#This Row],[FramingMaterial]]&amp;" Framed "&amp;MaterialsTable[[#This Row],[Framing Configuration]]&amp;" "&amp;MaterialsTable[[#This Row],[Framing Depth]]&amp;" R-"&amp;MaterialsTable[[#This Row],[CavityInsulation (R-XX)]]&amp;" ins."</f>
        <v>Wood Framed Roof24inOC 3_5In R-0 ins.</v>
      </c>
      <c r="AE1018" s="104" t="s">
        <v>4021</v>
      </c>
      <c r="AF1018" s="104" t="s">
        <v>4019</v>
      </c>
      <c r="AG1018" s="106" t="s">
        <v>4012</v>
      </c>
      <c r="AH1018" s="107" t="s">
        <v>3924</v>
      </c>
      <c r="AI1018" s="106">
        <v>0</v>
      </c>
      <c r="AJ1018" s="98"/>
      <c r="AK1018" s="98"/>
      <c r="AL1018" s="110"/>
      <c r="AM1018" s="98"/>
      <c r="AN1018" s="98"/>
      <c r="AO1018" s="98"/>
      <c r="AP1018" s="98"/>
      <c r="AQ1018" s="98"/>
      <c r="AR1018" s="108" t="s">
        <v>4049</v>
      </c>
      <c r="AS1018" s="98"/>
      <c r="AT1018" s="112"/>
      <c r="AU1018" s="116"/>
      <c r="AV1018" s="113"/>
    </row>
    <row r="1019" spans="1:48" s="104" customFormat="1" x14ac:dyDescent="0.25">
      <c r="A1019" s="104" t="str">
        <f>CONCATENATE(MaterialsTable[[#This Row],[Code Category]]," - ",RIGHT(MaterialsTable[[#This Row],[Framing Configuration]],6)," - ",MaterialsTable[[#This Row],[FramingSize]]," - R",MaterialsTable[[#This Row],[CavityInsulation (R-XX)]]," ins.")</f>
        <v>Wood Framed Attic Floor - 24inOC - 2x4 - R11 ins.</v>
      </c>
      <c r="AB1019" s="104" t="s">
        <v>3250</v>
      </c>
      <c r="AC1019" s="104" t="s">
        <v>4024</v>
      </c>
      <c r="AD1019" s="105" t="str">
        <f>MaterialsTable[[#This Row],[FramingMaterial]]&amp;" Framed "&amp;MaterialsTable[[#This Row],[Framing Configuration]]&amp;" "&amp;MaterialsTable[[#This Row],[Framing Depth]]&amp;" R-"&amp;MaterialsTable[[#This Row],[CavityInsulation (R-XX)]]&amp;" ins."</f>
        <v>Wood Framed Roof24inOC 3_5In R-11 ins.</v>
      </c>
      <c r="AE1019" s="104" t="s">
        <v>4021</v>
      </c>
      <c r="AF1019" s="104" t="s">
        <v>4019</v>
      </c>
      <c r="AG1019" s="106" t="s">
        <v>4012</v>
      </c>
      <c r="AH1019" s="107" t="s">
        <v>3924</v>
      </c>
      <c r="AI1019" s="106">
        <v>11</v>
      </c>
      <c r="AJ1019" s="98">
        <f>1/MaterialsTable[[#This Row],[Parallel Heat Flow Calc]]</f>
        <v>9.7327906565209688</v>
      </c>
      <c r="AK1019" s="98">
        <v>3.5</v>
      </c>
      <c r="AL1019" s="110">
        <v>0.91</v>
      </c>
      <c r="AM1019" s="98">
        <v>7.0000000000000007E-2</v>
      </c>
      <c r="AN1019" s="98">
        <v>13</v>
      </c>
      <c r="AO1019" s="98">
        <f>1/(1/MIN(MaterialsTable[[#This Row],[CavityInsulation (R-XX)]],MaterialsTable[[#This Row],[Activty Cavity Max R]])*(1-MaterialsTable[[#This Row],[Framing Factor]])+MaterialsTable[[#This Row],[Framing Mat Conductivity]]*MaterialsTable[[#This Row],[Framing Factor]]/MaterialsTable[[#This Row],[Framing Thickness]])</f>
        <v>9.7327906565209688</v>
      </c>
      <c r="AP101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19" s="98">
        <f>1/(MaterialsTable[[#This Row],[Attic Cavity Insulation Rvalue]]+MaterialsTable[[#This Row],[Attic Above Cavity Insulation Rvalue]])</f>
        <v>0.10274545454545456</v>
      </c>
      <c r="AR1019" s="108" t="s">
        <v>4049</v>
      </c>
      <c r="AS1019" s="98">
        <f>1/(MaterialsTable[[#This Row],[Assembly R Value (h-ft2.F/Btu)]]+2.53)</f>
        <v>8.1547506437144576E-2</v>
      </c>
      <c r="AT1019" s="112">
        <v>7.5999999999999998E-2</v>
      </c>
      <c r="AU1019" s="116">
        <f>(MaterialsTable[[#This Row],[Const Value per Table method]]-MaterialsTable[[#This Row],[Value in Table]])/MaterialsTable[[#This Row],[Value in Table]]</f>
        <v>7.2993505751902346E-2</v>
      </c>
      <c r="AV1019" s="113">
        <f>ABS(MaterialsTable[[#This Row],[Error]])</f>
        <v>7.2993505751902346E-2</v>
      </c>
    </row>
    <row r="1020" spans="1:48" s="104" customFormat="1" x14ac:dyDescent="0.25">
      <c r="A1020" s="104" t="str">
        <f>CONCATENATE(MaterialsTable[[#This Row],[Code Category]]," - ",RIGHT(MaterialsTable[[#This Row],[Framing Configuration]],6)," - ",MaterialsTable[[#This Row],[FramingSize]]," - R",MaterialsTable[[#This Row],[CavityInsulation (R-XX)]]," ins.")</f>
        <v>Wood Framed Attic Floor - 24inOC - 2x4 - R13 ins.</v>
      </c>
      <c r="AB1020" s="104" t="s">
        <v>3250</v>
      </c>
      <c r="AC1020" s="104" t="s">
        <v>4024</v>
      </c>
      <c r="AD1020" s="105" t="str">
        <f>MaterialsTable[[#This Row],[FramingMaterial]]&amp;" Framed "&amp;MaterialsTable[[#This Row],[Framing Configuration]]&amp;" "&amp;MaterialsTable[[#This Row],[Framing Depth]]&amp;" R-"&amp;MaterialsTable[[#This Row],[CavityInsulation (R-XX)]]&amp;" ins."</f>
        <v>Wood Framed Roof24inOC 3_5In R-13 ins.</v>
      </c>
      <c r="AE1020" s="104" t="s">
        <v>4021</v>
      </c>
      <c r="AF1020" s="104" t="s">
        <v>4019</v>
      </c>
      <c r="AG1020" s="106" t="s">
        <v>4012</v>
      </c>
      <c r="AH1020" s="107" t="s">
        <v>3924</v>
      </c>
      <c r="AI1020" s="106">
        <v>13</v>
      </c>
      <c r="AJ1020" s="98">
        <f>1/MaterialsTable[[#This Row],[Parallel Heat Flow Calc]]</f>
        <v>11.143493913937938</v>
      </c>
      <c r="AK1020" s="98">
        <v>3.5</v>
      </c>
      <c r="AL1020" s="110">
        <v>0.91</v>
      </c>
      <c r="AM1020" s="98">
        <v>7.0000000000000007E-2</v>
      </c>
      <c r="AN1020" s="98">
        <v>13</v>
      </c>
      <c r="AO1020"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20" s="98">
        <f>1/(MaterialsTable[[#This Row],[Attic Cavity Insulation Rvalue]]+MaterialsTable[[#This Row],[Attic Above Cavity Insulation Rvalue]])</f>
        <v>8.9738461538461545E-2</v>
      </c>
      <c r="AR1020" s="108" t="s">
        <v>4049</v>
      </c>
      <c r="AS1020" s="98">
        <f>1/(MaterialsTable[[#This Row],[Assembly R Value (h-ft2.F/Btu)]]+2.53)</f>
        <v>7.3134197176967342E-2</v>
      </c>
      <c r="AT1020" s="112">
        <v>6.8000000000000005E-2</v>
      </c>
      <c r="AU1020" s="116">
        <f>(MaterialsTable[[#This Row],[Const Value per Table method]]-MaterialsTable[[#This Row],[Value in Table]])/MaterialsTable[[#This Row],[Value in Table]]</f>
        <v>7.5502899661284359E-2</v>
      </c>
      <c r="AV1020" s="113">
        <f>ABS(MaterialsTable[[#This Row],[Error]])</f>
        <v>7.5502899661284359E-2</v>
      </c>
    </row>
    <row r="1021" spans="1:48" s="104" customFormat="1" x14ac:dyDescent="0.25">
      <c r="A1021" s="104" t="str">
        <f>CONCATENATE(MaterialsTable[[#This Row],[Code Category]]," - ",RIGHT(MaterialsTable[[#This Row],[Framing Configuration]],6)," - ",MaterialsTable[[#This Row],[FramingSize]]," - R",MaterialsTable[[#This Row],[CavityInsulation (R-XX)]]," ins.")</f>
        <v>Wood Framed Attic Floor - 24inOC - 2x4 - R19 ins.</v>
      </c>
      <c r="AB1021" s="104" t="s">
        <v>3250</v>
      </c>
      <c r="AC1021" s="104" t="s">
        <v>4024</v>
      </c>
      <c r="AD1021" s="105" t="str">
        <f>MaterialsTable[[#This Row],[FramingMaterial]]&amp;" Framed "&amp;MaterialsTable[[#This Row],[Framing Configuration]]&amp;" "&amp;MaterialsTable[[#This Row],[Framing Depth]]&amp;" R-"&amp;MaterialsTable[[#This Row],[CavityInsulation (R-XX)]]&amp;" ins."</f>
        <v>Wood Framed Roof24inOC 3_5In R-19 ins.</v>
      </c>
      <c r="AE1021" s="104" t="s">
        <v>4021</v>
      </c>
      <c r="AF1021" s="104" t="s">
        <v>4019</v>
      </c>
      <c r="AG1021" s="106" t="s">
        <v>4012</v>
      </c>
      <c r="AH1021" s="107" t="s">
        <v>3924</v>
      </c>
      <c r="AI1021" s="106">
        <v>19</v>
      </c>
      <c r="AJ1021" s="98">
        <f>1/MaterialsTable[[#This Row],[Parallel Heat Flow Calc]]</f>
        <v>16.724889262775147</v>
      </c>
      <c r="AK1021" s="98">
        <v>3.5</v>
      </c>
      <c r="AL1021" s="110">
        <v>0.91</v>
      </c>
      <c r="AM1021" s="98">
        <v>7.0000000000000007E-2</v>
      </c>
      <c r="AN1021" s="98">
        <v>13</v>
      </c>
      <c r="AO1021"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1"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21" s="98">
        <f>1/(MaterialsTable[[#This Row],[Attic Cavity Insulation Rvalue]]+MaterialsTable[[#This Row],[Attic Above Cavity Insulation Rvalue]])</f>
        <v>5.9791128317107367E-2</v>
      </c>
      <c r="AR1021" s="108" t="s">
        <v>4049</v>
      </c>
      <c r="AS1021" s="98">
        <f>1/(MaterialsTable[[#This Row],[Assembly R Value (h-ft2.F/Btu)]]+2.53)</f>
        <v>5.1934861133336535E-2</v>
      </c>
      <c r="AT1021" s="112">
        <v>4.8000000000000001E-2</v>
      </c>
      <c r="AU1021" s="116">
        <f>(MaterialsTable[[#This Row],[Const Value per Table method]]-MaterialsTable[[#This Row],[Value in Table]])/MaterialsTable[[#This Row],[Value in Table]]</f>
        <v>8.1976273611177791E-2</v>
      </c>
      <c r="AV1021" s="113">
        <f>ABS(MaterialsTable[[#This Row],[Error]])</f>
        <v>8.1976273611177791E-2</v>
      </c>
    </row>
    <row r="1022" spans="1:48" s="104" customFormat="1" x14ac:dyDescent="0.25">
      <c r="A1022" s="104" t="str">
        <f>CONCATENATE(MaterialsTable[[#This Row],[Code Category]]," - ",RIGHT(MaterialsTable[[#This Row],[Framing Configuration]],6)," - ",MaterialsTable[[#This Row],[FramingSize]]," - R",MaterialsTable[[#This Row],[CavityInsulation (R-XX)]]," ins.")</f>
        <v>Wood Framed Attic Floor - 24inOC - 2x4 - R21 ins.</v>
      </c>
      <c r="AB1022" s="104" t="s">
        <v>3250</v>
      </c>
      <c r="AC1022" s="104" t="s">
        <v>4024</v>
      </c>
      <c r="AD1022" s="105" t="str">
        <f>MaterialsTable[[#This Row],[FramingMaterial]]&amp;" Framed "&amp;MaterialsTable[[#This Row],[Framing Configuration]]&amp;" "&amp;MaterialsTable[[#This Row],[Framing Depth]]&amp;" R-"&amp;MaterialsTable[[#This Row],[CavityInsulation (R-XX)]]&amp;" ins."</f>
        <v>Wood Framed Roof24inOC 3_5In R-21 ins.</v>
      </c>
      <c r="AE1022" s="104" t="s">
        <v>4021</v>
      </c>
      <c r="AF1022" s="104" t="s">
        <v>4019</v>
      </c>
      <c r="AG1022" s="106" t="s">
        <v>4012</v>
      </c>
      <c r="AH1022" s="107" t="s">
        <v>3924</v>
      </c>
      <c r="AI1022" s="106">
        <v>21</v>
      </c>
      <c r="AJ1022" s="98">
        <f>1/MaterialsTable[[#This Row],[Parallel Heat Flow Calc]]</f>
        <v>18.585354379054216</v>
      </c>
      <c r="AK1022" s="98">
        <v>3.5</v>
      </c>
      <c r="AL1022" s="110">
        <v>0.91</v>
      </c>
      <c r="AM1022" s="98">
        <v>7.0000000000000007E-2</v>
      </c>
      <c r="AN1022" s="98">
        <v>13</v>
      </c>
      <c r="AO1022"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2"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022" s="98">
        <f>1/(MaterialsTable[[#This Row],[Attic Cavity Insulation Rvalue]]+MaterialsTable[[#This Row],[Attic Above Cavity Insulation Rvalue]])</f>
        <v>5.3805807497919161E-2</v>
      </c>
      <c r="AR1022" s="108" t="s">
        <v>4049</v>
      </c>
      <c r="AS1022" s="98">
        <f>1/(MaterialsTable[[#This Row],[Assembly R Value (h-ft2.F/Btu)]]+2.53)</f>
        <v>4.7358902060008486E-2</v>
      </c>
      <c r="AT1022" s="112">
        <v>4.2999999999999997E-2</v>
      </c>
      <c r="AU1022" s="116">
        <f>(MaterialsTable[[#This Row],[Const Value per Table method]]-MaterialsTable[[#This Row],[Value in Table]])/MaterialsTable[[#This Row],[Value in Table]]</f>
        <v>0.10136981534903464</v>
      </c>
      <c r="AV1022" s="113">
        <f>ABS(MaterialsTable[[#This Row],[Error]])</f>
        <v>0.10136981534903464</v>
      </c>
    </row>
    <row r="1023" spans="1:48" s="104" customFormat="1" x14ac:dyDescent="0.25">
      <c r="A1023" s="104" t="str">
        <f>CONCATENATE(MaterialsTable[[#This Row],[Code Category]]," - ",RIGHT(MaterialsTable[[#This Row],[Framing Configuration]],6)," - ",MaterialsTable[[#This Row],[FramingSize]]," - R",MaterialsTable[[#This Row],[CavityInsulation (R-XX)]]," ins.")</f>
        <v>Wood Framed Attic Floor - 24inOC - 2x4 - R22 ins.</v>
      </c>
      <c r="AB1023" s="104" t="s">
        <v>3250</v>
      </c>
      <c r="AC1023" s="104" t="s">
        <v>4024</v>
      </c>
      <c r="AD1023" s="105" t="str">
        <f>MaterialsTable[[#This Row],[FramingMaterial]]&amp;" Framed "&amp;MaterialsTable[[#This Row],[Framing Configuration]]&amp;" "&amp;MaterialsTable[[#This Row],[Framing Depth]]&amp;" R-"&amp;MaterialsTable[[#This Row],[CavityInsulation (R-XX)]]&amp;" ins."</f>
        <v>Wood Framed Roof24inOC 3_5In R-22 ins.</v>
      </c>
      <c r="AE1023" s="104" t="s">
        <v>4021</v>
      </c>
      <c r="AF1023" s="104" t="s">
        <v>4019</v>
      </c>
      <c r="AG1023" s="106" t="s">
        <v>4012</v>
      </c>
      <c r="AH1023" s="107" t="s">
        <v>3924</v>
      </c>
      <c r="AI1023" s="106">
        <v>22</v>
      </c>
      <c r="AJ1023" s="98">
        <f>1/MaterialsTable[[#This Row],[Parallel Heat Flow Calc]]</f>
        <v>19.515586937193753</v>
      </c>
      <c r="AK1023" s="98">
        <v>3.5</v>
      </c>
      <c r="AL1023" s="110">
        <v>0.91</v>
      </c>
      <c r="AM1023" s="98">
        <v>7.0000000000000007E-2</v>
      </c>
      <c r="AN1023" s="98">
        <v>13</v>
      </c>
      <c r="AO1023"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3"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023" s="98">
        <f>1/(MaterialsTable[[#This Row],[Attic Cavity Insulation Rvalue]]+MaterialsTable[[#This Row],[Attic Above Cavity Insulation Rvalue]])</f>
        <v>5.1241092733631879E-2</v>
      </c>
      <c r="AR1023" s="108" t="s">
        <v>4049</v>
      </c>
      <c r="AS1023" s="98">
        <f>1/(MaterialsTable[[#This Row],[Assembly R Value (h-ft2.F/Btu)]]+2.53)</f>
        <v>4.5360552334076022E-2</v>
      </c>
      <c r="AT1023" s="112">
        <v>4.1000000000000002E-2</v>
      </c>
      <c r="AU1023" s="116">
        <f>(MaterialsTable[[#This Row],[Const Value per Table method]]-MaterialsTable[[#This Row],[Value in Table]])/MaterialsTable[[#This Row],[Value in Table]]</f>
        <v>0.10635493497746391</v>
      </c>
      <c r="AV1023" s="113">
        <f>ABS(MaterialsTable[[#This Row],[Error]])</f>
        <v>0.10635493497746391</v>
      </c>
    </row>
    <row r="1024" spans="1:48" s="104" customFormat="1" x14ac:dyDescent="0.25">
      <c r="A1024" s="104" t="str">
        <f>CONCATENATE(MaterialsTable[[#This Row],[Code Category]]," - ",RIGHT(MaterialsTable[[#This Row],[Framing Configuration]],6)," - ",MaterialsTable[[#This Row],[FramingSize]]," - R",MaterialsTable[[#This Row],[CavityInsulation (R-XX)]]," ins.")</f>
        <v>Wood Framed Attic Floor - 24inOC - 2x4 - R25 ins.</v>
      </c>
      <c r="AB1024" s="104" t="s">
        <v>3250</v>
      </c>
      <c r="AC1024" s="104" t="s">
        <v>4024</v>
      </c>
      <c r="AD1024" s="105" t="str">
        <f>MaterialsTable[[#This Row],[FramingMaterial]]&amp;" Framed "&amp;MaterialsTable[[#This Row],[Framing Configuration]]&amp;" "&amp;MaterialsTable[[#This Row],[Framing Depth]]&amp;" R-"&amp;MaterialsTable[[#This Row],[CavityInsulation (R-XX)]]&amp;" ins."</f>
        <v>Wood Framed Roof24inOC 3_5In R-25 ins.</v>
      </c>
      <c r="AE1024" s="104" t="s">
        <v>4021</v>
      </c>
      <c r="AF1024" s="104" t="s">
        <v>4019</v>
      </c>
      <c r="AG1024" s="106" t="s">
        <v>4012</v>
      </c>
      <c r="AH1024" s="107" t="s">
        <v>3924</v>
      </c>
      <c r="AI1024" s="106">
        <v>25</v>
      </c>
      <c r="AJ1024" s="98">
        <f>1/MaterialsTable[[#This Row],[Parallel Heat Flow Calc]]</f>
        <v>22.306284611612355</v>
      </c>
      <c r="AK1024" s="98">
        <v>3.5</v>
      </c>
      <c r="AL1024" s="110">
        <v>0.91</v>
      </c>
      <c r="AM1024" s="98">
        <v>7.0000000000000007E-2</v>
      </c>
      <c r="AN1024" s="98">
        <v>13</v>
      </c>
      <c r="AO1024"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4" s="98">
        <f>IF(MaterialsTable[[#This Row],[CavityInsulation (R-XX)]]&gt;MaterialsTable[[#This Row],[Activty Cavity Max R]],1/(0.075/((MaterialsTable[[#This Row],[CavityInsulation (R-XX)]]-MaterialsTable[[#This Row],[Activty Cavity Max R]])*0.5)+0.925/(MaterialsTable[[#This Row],[CavityInsulation (R-XX)]]-MaterialsTable[[#This Row],[Activty Cavity Max R]])),0)</f>
        <v>11.162790697674419</v>
      </c>
      <c r="AQ1024" s="98">
        <f>1/(MaterialsTable[[#This Row],[Attic Cavity Insulation Rvalue]]+MaterialsTable[[#This Row],[Attic Above Cavity Insulation Rvalue]])</f>
        <v>4.4830415168262187E-2</v>
      </c>
      <c r="AR1024" s="108" t="s">
        <v>4049</v>
      </c>
      <c r="AS1024" s="98">
        <f>1/(MaterialsTable[[#This Row],[Assembly R Value (h-ft2.F/Btu)]]+2.53)</f>
        <v>4.0263671303414031E-2</v>
      </c>
      <c r="AT1024" s="112">
        <v>3.9E-2</v>
      </c>
      <c r="AU1024" s="116">
        <f>(MaterialsTable[[#This Row],[Const Value per Table method]]-MaterialsTable[[#This Row],[Value in Table]])/MaterialsTable[[#This Row],[Value in Table]]</f>
        <v>3.240182829266746E-2</v>
      </c>
      <c r="AV1024" s="113">
        <f>ABS(MaterialsTable[[#This Row],[Error]])</f>
        <v>3.240182829266746E-2</v>
      </c>
    </row>
    <row r="1025" spans="1:50" s="104" customFormat="1" x14ac:dyDescent="0.25">
      <c r="A1025" s="104" t="str">
        <f>CONCATENATE(MaterialsTable[[#This Row],[Code Category]]," - ",RIGHT(MaterialsTable[[#This Row],[Framing Configuration]],6)," - ",MaterialsTable[[#This Row],[FramingSize]]," - R",MaterialsTable[[#This Row],[CavityInsulation (R-XX)]]," ins.")</f>
        <v>Wood Framed Attic Floor - 24inOC - 2x4 - R30 ins.</v>
      </c>
      <c r="AB1025" s="104" t="s">
        <v>3250</v>
      </c>
      <c r="AC1025" s="104" t="s">
        <v>4024</v>
      </c>
      <c r="AD1025" s="105" t="str">
        <f>MaterialsTable[[#This Row],[FramingMaterial]]&amp;" Framed "&amp;MaterialsTable[[#This Row],[Framing Configuration]]&amp;" "&amp;MaterialsTable[[#This Row],[Framing Depth]]&amp;" R-"&amp;MaterialsTable[[#This Row],[CavityInsulation (R-XX)]]&amp;" ins."</f>
        <v>Wood Framed Roof24inOC 3_5In R-30 ins.</v>
      </c>
      <c r="AE1025" s="104" t="s">
        <v>4021</v>
      </c>
      <c r="AF1025" s="104" t="s">
        <v>4019</v>
      </c>
      <c r="AG1025" s="106" t="s">
        <v>4012</v>
      </c>
      <c r="AH1025" s="107" t="s">
        <v>3924</v>
      </c>
      <c r="AI1025" s="106">
        <v>30</v>
      </c>
      <c r="AJ1025" s="98">
        <f>1/MaterialsTable[[#This Row],[Parallel Heat Flow Calc]]</f>
        <v>26.957447402310027</v>
      </c>
      <c r="AK1025" s="98">
        <v>3.5</v>
      </c>
      <c r="AL1025" s="110">
        <v>0.91</v>
      </c>
      <c r="AM1025" s="98">
        <v>7.0000000000000007E-2</v>
      </c>
      <c r="AN1025" s="98">
        <v>13</v>
      </c>
      <c r="AO1025"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5"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025" s="98">
        <f>1/(MaterialsTable[[#This Row],[Attic Cavity Insulation Rvalue]]+MaterialsTable[[#This Row],[Attic Above Cavity Insulation Rvalue]])</f>
        <v>3.7095500366785779E-2</v>
      </c>
      <c r="AR1025" s="108" t="s">
        <v>4049</v>
      </c>
      <c r="AS1025" s="98">
        <f>1/(MaterialsTable[[#This Row],[Assembly R Value (h-ft2.F/Btu)]]+2.53)</f>
        <v>3.3912735353337525E-2</v>
      </c>
      <c r="AT1025" s="112">
        <v>3.1E-2</v>
      </c>
      <c r="AU1025" s="116">
        <f>(MaterialsTable[[#This Row],[Const Value per Table method]]-MaterialsTable[[#This Row],[Value in Table]])/MaterialsTable[[#This Row],[Value in Table]]</f>
        <v>9.3959204946371791E-2</v>
      </c>
      <c r="AV1025" s="113">
        <f>ABS(MaterialsTable[[#This Row],[Error]])</f>
        <v>9.3959204946371791E-2</v>
      </c>
    </row>
    <row r="1026" spans="1:50" s="104" customFormat="1" x14ac:dyDescent="0.25">
      <c r="A1026" s="104" t="str">
        <f>CONCATENATE(MaterialsTable[[#This Row],[Code Category]]," - ",RIGHT(MaterialsTable[[#This Row],[Framing Configuration]],6)," - ",MaterialsTable[[#This Row],[FramingSize]]," - R",MaterialsTable[[#This Row],[CavityInsulation (R-XX)]]," ins.")</f>
        <v>Wood Framed Attic Floor - 24inOC - 2x4 - R38 ins.</v>
      </c>
      <c r="AB1026" s="104" t="s">
        <v>3250</v>
      </c>
      <c r="AC1026" s="104" t="s">
        <v>4024</v>
      </c>
      <c r="AD1026" s="105" t="str">
        <f>MaterialsTable[[#This Row],[FramingMaterial]]&amp;" Framed "&amp;MaterialsTable[[#This Row],[Framing Configuration]]&amp;" "&amp;MaterialsTable[[#This Row],[Framing Depth]]&amp;" R-"&amp;MaterialsTable[[#This Row],[CavityInsulation (R-XX)]]&amp;" ins."</f>
        <v>Wood Framed Roof24inOC 3_5In R-38 ins.</v>
      </c>
      <c r="AE1026" s="104" t="s">
        <v>4021</v>
      </c>
      <c r="AF1026" s="104" t="s">
        <v>4019</v>
      </c>
      <c r="AG1026" s="106" t="s">
        <v>4012</v>
      </c>
      <c r="AH1026" s="107" t="s">
        <v>3924</v>
      </c>
      <c r="AI1026" s="106">
        <v>38</v>
      </c>
      <c r="AJ1026" s="98">
        <f>1/MaterialsTable[[#This Row],[Parallel Heat Flow Calc]]</f>
        <v>34.399307867426309</v>
      </c>
      <c r="AK1026" s="98">
        <v>3.5</v>
      </c>
      <c r="AL1026" s="110">
        <v>0.91</v>
      </c>
      <c r="AM1026" s="98">
        <v>7.0000000000000007E-2</v>
      </c>
      <c r="AN1026" s="98">
        <v>13</v>
      </c>
      <c r="AO1026"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6"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26" s="98">
        <f>1/(MaterialsTable[[#This Row],[Attic Cavity Insulation Rvalue]]+MaterialsTable[[#This Row],[Attic Above Cavity Insulation Rvalue]])</f>
        <v>2.9070352341214651E-2</v>
      </c>
      <c r="AR1026" s="108" t="s">
        <v>4049</v>
      </c>
      <c r="AS1026" s="98">
        <f>1/(MaterialsTable[[#This Row],[Assembly R Value (h-ft2.F/Btu)]]+2.53)</f>
        <v>2.7078763663536062E-2</v>
      </c>
      <c r="AT1026" s="112">
        <v>2.5000000000000001E-2</v>
      </c>
      <c r="AU1026" s="116">
        <f>(MaterialsTable[[#This Row],[Const Value per Table method]]-MaterialsTable[[#This Row],[Value in Table]])/MaterialsTable[[#This Row],[Value in Table]]</f>
        <v>8.3150546541442411E-2</v>
      </c>
      <c r="AV1026" s="113">
        <f>ABS(MaterialsTable[[#This Row],[Error]])</f>
        <v>8.3150546541442411E-2</v>
      </c>
    </row>
    <row r="1027" spans="1:50" s="104" customFormat="1" x14ac:dyDescent="0.25">
      <c r="A1027" s="104" t="str">
        <f>CONCATENATE(MaterialsTable[[#This Row],[Code Category]]," - ",RIGHT(MaterialsTable[[#This Row],[Framing Configuration]],6)," - ",MaterialsTable[[#This Row],[FramingSize]]," - R",MaterialsTable[[#This Row],[CavityInsulation (R-XX)]]," ins.")</f>
        <v>Wood Framed Attic Floor - 24inOC - 2x4 - R44 ins.</v>
      </c>
      <c r="AB1027" s="104" t="s">
        <v>3250</v>
      </c>
      <c r="AC1027" s="104" t="s">
        <v>4024</v>
      </c>
      <c r="AD1027" s="105" t="str">
        <f>MaterialsTable[[#This Row],[FramingMaterial]]&amp;" Framed "&amp;MaterialsTable[[#This Row],[Framing Configuration]]&amp;" "&amp;MaterialsTable[[#This Row],[Framing Depth]]&amp;" R-"&amp;MaterialsTable[[#This Row],[CavityInsulation (R-XX)]]&amp;" ins."</f>
        <v>Wood Framed Roof24inOC 3_5In R-44 ins.</v>
      </c>
      <c r="AE1027" s="104" t="s">
        <v>4021</v>
      </c>
      <c r="AF1027" s="104" t="s">
        <v>4019</v>
      </c>
      <c r="AG1027" s="106" t="s">
        <v>4012</v>
      </c>
      <c r="AH1027" s="107" t="s">
        <v>3924</v>
      </c>
      <c r="AI1027" s="106">
        <v>44</v>
      </c>
      <c r="AJ1027" s="98">
        <f>1/MaterialsTable[[#This Row],[Parallel Heat Flow Calc]]</f>
        <v>39.980703216263521</v>
      </c>
      <c r="AK1027" s="98">
        <v>3.5</v>
      </c>
      <c r="AL1027" s="110">
        <v>0.91</v>
      </c>
      <c r="AM1027" s="98">
        <v>7.0000000000000007E-2</v>
      </c>
      <c r="AN1027" s="98">
        <v>13</v>
      </c>
      <c r="AO1027"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7" s="98">
        <f>IF(MaterialsTable[[#This Row],[CavityInsulation (R-XX)]]&gt;MaterialsTable[[#This Row],[Activty Cavity Max R]],1/(0.075/((MaterialsTable[[#This Row],[CavityInsulation (R-XX)]]-MaterialsTable[[#This Row],[Activty Cavity Max R]])*0.5)+0.925/(MaterialsTable[[#This Row],[CavityInsulation (R-XX)]]-MaterialsTable[[#This Row],[Activty Cavity Max R]])),0)</f>
        <v>28.837209302325583</v>
      </c>
      <c r="AQ1027" s="98">
        <f>1/(MaterialsTable[[#This Row],[Attic Cavity Insulation Rvalue]]+MaterialsTable[[#This Row],[Attic Above Cavity Insulation Rvalue]])</f>
        <v>2.501206631086008E-2</v>
      </c>
      <c r="AR1027" s="108" t="s">
        <v>4049</v>
      </c>
      <c r="AS1027" s="98">
        <f>1/(MaterialsTable[[#This Row],[Assembly R Value (h-ft2.F/Btu)]]+2.53)</f>
        <v>2.3523487600586791E-2</v>
      </c>
      <c r="AT1027" s="112">
        <v>2.1000000000000001E-2</v>
      </c>
      <c r="AU1027" s="116">
        <f>(MaterialsTable[[#This Row],[Const Value per Table method]]-MaterialsTable[[#This Row],[Value in Table]])/MaterialsTable[[#This Row],[Value in Table]]</f>
        <v>0.12016607621841856</v>
      </c>
      <c r="AV1027" s="113">
        <f>ABS(MaterialsTable[[#This Row],[Error]])</f>
        <v>0.12016607621841856</v>
      </c>
    </row>
    <row r="1028" spans="1:50" s="104" customFormat="1" x14ac:dyDescent="0.25">
      <c r="A1028" s="104" t="str">
        <f>CONCATENATE(MaterialsTable[[#This Row],[Code Category]]," - ",RIGHT(MaterialsTable[[#This Row],[Framing Configuration]],6)," - ",MaterialsTable[[#This Row],[FramingSize]]," - R",MaterialsTable[[#This Row],[CavityInsulation (R-XX)]]," ins.")</f>
        <v>Wood Framed Attic Floor - 24inOC - 2x4 - R49 ins.</v>
      </c>
      <c r="AB1028" s="104" t="s">
        <v>3250</v>
      </c>
      <c r="AC1028" s="104" t="s">
        <v>4024</v>
      </c>
      <c r="AD1028" s="105" t="str">
        <f>MaterialsTable[[#This Row],[FramingMaterial]]&amp;" Framed "&amp;MaterialsTable[[#This Row],[Framing Configuration]]&amp;" "&amp;MaterialsTable[[#This Row],[Framing Depth]]&amp;" R-"&amp;MaterialsTable[[#This Row],[CavityInsulation (R-XX)]]&amp;" ins."</f>
        <v>Wood Framed Roof24inOC 3_5In R-49 ins.</v>
      </c>
      <c r="AE1028" s="104" t="s">
        <v>4021</v>
      </c>
      <c r="AF1028" s="104" t="s">
        <v>4019</v>
      </c>
      <c r="AG1028" s="106" t="s">
        <v>4012</v>
      </c>
      <c r="AH1028" s="107" t="s">
        <v>3924</v>
      </c>
      <c r="AI1028" s="106">
        <v>49</v>
      </c>
      <c r="AJ1028" s="98">
        <f>1/MaterialsTable[[#This Row],[Parallel Heat Flow Calc]]</f>
        <v>44.631866006961189</v>
      </c>
      <c r="AK1028" s="98">
        <v>3.5</v>
      </c>
      <c r="AL1028" s="110">
        <v>0.91</v>
      </c>
      <c r="AM1028" s="98">
        <v>7.0000000000000007E-2</v>
      </c>
      <c r="AN1028" s="98">
        <v>13</v>
      </c>
      <c r="AO1028"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8" s="98">
        <f>IF(MaterialsTable[[#This Row],[CavityInsulation (R-XX)]]&gt;MaterialsTable[[#This Row],[Activty Cavity Max R]],1/(0.075/((MaterialsTable[[#This Row],[CavityInsulation (R-XX)]]-MaterialsTable[[#This Row],[Activty Cavity Max R]])*0.5)+0.925/(MaterialsTable[[#This Row],[CavityInsulation (R-XX)]]-MaterialsTable[[#This Row],[Activty Cavity Max R]])),0)</f>
        <v>33.488372093023251</v>
      </c>
      <c r="AQ1028" s="98">
        <f>1/(MaterialsTable[[#This Row],[Attic Cavity Insulation Rvalue]]+MaterialsTable[[#This Row],[Attic Above Cavity Insulation Rvalue]])</f>
        <v>2.2405516270460907E-2</v>
      </c>
      <c r="AR1028" s="108" t="s">
        <v>4049</v>
      </c>
      <c r="AS1028" s="98">
        <f>1/(MaterialsTable[[#This Row],[Assembly R Value (h-ft2.F/Btu)]]+2.53)</f>
        <v>2.1203571543424466E-2</v>
      </c>
      <c r="AT1028" s="112">
        <v>1.9E-2</v>
      </c>
      <c r="AU1028" s="116">
        <f>(MaterialsTable[[#This Row],[Const Value per Table method]]-MaterialsTable[[#This Row],[Value in Table]])/MaterialsTable[[#This Row],[Value in Table]]</f>
        <v>0.11597744965391929</v>
      </c>
      <c r="AV1028" s="113">
        <f>ABS(MaterialsTable[[#This Row],[Error]])</f>
        <v>0.11597744965391929</v>
      </c>
    </row>
    <row r="1029" spans="1:50" s="104" customFormat="1" x14ac:dyDescent="0.25">
      <c r="A1029" s="104" t="str">
        <f>CONCATENATE(MaterialsTable[[#This Row],[Code Category]]," - ",RIGHT(MaterialsTable[[#This Row],[Framing Configuration]],6)," - ",MaterialsTable[[#This Row],[FramingSize]]," - R",MaterialsTable[[#This Row],[CavityInsulation (R-XX)]]," ins.")</f>
        <v>Wood Framed Attic Floor - 24inOC - 2x4 - R60 ins.</v>
      </c>
      <c r="AB1029" s="104" t="s">
        <v>3250</v>
      </c>
      <c r="AC1029" s="104" t="s">
        <v>4024</v>
      </c>
      <c r="AD1029" s="105" t="str">
        <f>MaterialsTable[[#This Row],[FramingMaterial]]&amp;" Framed "&amp;MaterialsTable[[#This Row],[Framing Configuration]]&amp;" "&amp;MaterialsTable[[#This Row],[Framing Depth]]&amp;" R-"&amp;MaterialsTable[[#This Row],[CavityInsulation (R-XX)]]&amp;" ins."</f>
        <v>Wood Framed Roof24inOC 3_5In R-60 ins.</v>
      </c>
      <c r="AE1029" s="104" t="s">
        <v>4021</v>
      </c>
      <c r="AF1029" s="104" t="s">
        <v>4019</v>
      </c>
      <c r="AG1029" s="106" t="s">
        <v>4012</v>
      </c>
      <c r="AH1029" s="107" t="s">
        <v>3924</v>
      </c>
      <c r="AI1029" s="106">
        <v>60</v>
      </c>
      <c r="AJ1029" s="98">
        <f>1/MaterialsTable[[#This Row],[Parallel Heat Flow Calc]]</f>
        <v>54.864424146496077</v>
      </c>
      <c r="AK1029" s="98">
        <v>3.5</v>
      </c>
      <c r="AL1029" s="110">
        <v>0.91</v>
      </c>
      <c r="AM1029" s="98">
        <v>7.0000000000000007E-2</v>
      </c>
      <c r="AN1029" s="98">
        <v>13</v>
      </c>
      <c r="AO1029"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29" s="98">
        <f>IF(MaterialsTable[[#This Row],[CavityInsulation (R-XX)]]&gt;MaterialsTable[[#This Row],[Activty Cavity Max R]],1/(0.075/((MaterialsTable[[#This Row],[CavityInsulation (R-XX)]]-MaterialsTable[[#This Row],[Activty Cavity Max R]])*0.5)+0.925/(MaterialsTable[[#This Row],[CavityInsulation (R-XX)]]-MaterialsTable[[#This Row],[Activty Cavity Max R]])),0)</f>
        <v>43.720930232558139</v>
      </c>
      <c r="AQ1029" s="98">
        <f>1/(MaterialsTable[[#This Row],[Attic Cavity Insulation Rvalue]]+MaterialsTable[[#This Row],[Attic Above Cavity Insulation Rvalue]])</f>
        <v>1.8226747396999064E-2</v>
      </c>
      <c r="AR1029" s="108" t="s">
        <v>4049</v>
      </c>
      <c r="AS1029" s="98">
        <f>1/(MaterialsTable[[#This Row],[Assembly R Value (h-ft2.F/Btu)]]+2.53)</f>
        <v>1.7423295291674249E-2</v>
      </c>
      <c r="AT1029" s="112">
        <v>1.6E-2</v>
      </c>
      <c r="AU1029" s="116">
        <f>(MaterialsTable[[#This Row],[Const Value per Table method]]-MaterialsTable[[#This Row],[Value in Table]])/MaterialsTable[[#This Row],[Value in Table]]</f>
        <v>8.8955955729640546E-2</v>
      </c>
      <c r="AV1029" s="113">
        <f>ABS(MaterialsTable[[#This Row],[Error]])</f>
        <v>8.8955955729640546E-2</v>
      </c>
      <c r="AW1029" s="114">
        <f>AVERAGE(AV1007:AV1029)</f>
        <v>8.6389396245116934E-2</v>
      </c>
      <c r="AX1029" s="114">
        <f>MAX(AV1007:AV1029)</f>
        <v>0.1629907520689928</v>
      </c>
    </row>
    <row r="1030" spans="1:50" s="104" customFormat="1" x14ac:dyDescent="0.25">
      <c r="A1030" s="104" t="str">
        <f>CONCATENATE(MaterialsTable[[#This Row],[Code Category]]," - ",RIGHT(MaterialsTable[[#This Row],[Framing Configuration]],6)," - ",MaterialsTable[[#This Row],[FramingSize]]," - R",MaterialsTable[[#This Row],[CavityInsulation (R-XX)]]," ins.")</f>
        <v>Wood Framed Attic Floor - 16inOC - 2x6 - R0 ins.</v>
      </c>
      <c r="AB1030" s="104" t="s">
        <v>3250</v>
      </c>
      <c r="AC1030" s="104" t="s">
        <v>4024</v>
      </c>
      <c r="AD1030" s="105" t="str">
        <f>MaterialsTable[[#This Row],[FramingMaterial]]&amp;" Framed "&amp;MaterialsTable[[#This Row],[Framing Configuration]]&amp;" "&amp;MaterialsTable[[#This Row],[Framing Depth]]&amp;" R-"&amp;MaterialsTable[[#This Row],[CavityInsulation (R-XX)]]&amp;" ins."</f>
        <v>Wood Framed Roof16inOC 5_5In R-0 ins.</v>
      </c>
      <c r="AE1030" s="104" t="s">
        <v>4021</v>
      </c>
      <c r="AF1030" s="104" t="s">
        <v>4011</v>
      </c>
      <c r="AG1030" s="98" t="s">
        <v>4013</v>
      </c>
      <c r="AH1030" s="100" t="s">
        <v>3926</v>
      </c>
      <c r="AI1030" s="106">
        <v>0</v>
      </c>
      <c r="AJ1030" s="106"/>
      <c r="AK1030" s="106"/>
      <c r="AL1030" s="106"/>
      <c r="AM1030" s="106"/>
      <c r="AN1030" s="106"/>
      <c r="AO1030" s="106"/>
      <c r="AP1030" s="106"/>
      <c r="AQ1030" s="106"/>
      <c r="AR1030" s="108" t="s">
        <v>4049</v>
      </c>
      <c r="AS1030" s="106"/>
      <c r="AT1030" s="112"/>
      <c r="AU1030" s="116"/>
      <c r="AV1030" s="113"/>
    </row>
    <row r="1031" spans="1:50" s="104" customFormat="1" x14ac:dyDescent="0.25">
      <c r="A1031" s="104" t="str">
        <f>CONCATENATE(MaterialsTable[[#This Row],[Code Category]]," - ",RIGHT(MaterialsTable[[#This Row],[Framing Configuration]],6)," - ",MaterialsTable[[#This Row],[FramingSize]]," - R",MaterialsTable[[#This Row],[CavityInsulation (R-XX)]]," ins.")</f>
        <v>Wood Framed Attic Floor - 16inOC - 2x6 - R11 ins.</v>
      </c>
      <c r="AB1031" s="104" t="s">
        <v>3250</v>
      </c>
      <c r="AC1031" s="104" t="s">
        <v>4024</v>
      </c>
      <c r="AD1031" s="105" t="str">
        <f>MaterialsTable[[#This Row],[FramingMaterial]]&amp;" Framed "&amp;MaterialsTable[[#This Row],[Framing Configuration]]&amp;" "&amp;MaterialsTable[[#This Row],[Framing Depth]]&amp;" R-"&amp;MaterialsTable[[#This Row],[CavityInsulation (R-XX)]]&amp;" ins."</f>
        <v>Wood Framed Roof16inOC 5_5In R-11 ins.</v>
      </c>
      <c r="AE1031" s="104" t="s">
        <v>4021</v>
      </c>
      <c r="AF1031" s="104" t="s">
        <v>4011</v>
      </c>
      <c r="AG1031" s="98" t="s">
        <v>4013</v>
      </c>
      <c r="AH1031" s="100" t="s">
        <v>3926</v>
      </c>
      <c r="AI1031" s="106">
        <v>11</v>
      </c>
      <c r="AJ1031" s="98">
        <f>1/MaterialsTable[[#This Row],[Parallel Heat Flow Calc]]</f>
        <v>10.166358595194085</v>
      </c>
      <c r="AK1031" s="98">
        <v>5.5</v>
      </c>
      <c r="AL1031" s="110">
        <v>0.91</v>
      </c>
      <c r="AM1031" s="98">
        <v>0.1</v>
      </c>
      <c r="AN1031" s="98">
        <v>19</v>
      </c>
      <c r="AO1031" s="98">
        <f>1/(1/MIN(MaterialsTable[[#This Row],[CavityInsulation (R-XX)]],MaterialsTable[[#This Row],[Activty Cavity Max R]])*(1-MaterialsTable[[#This Row],[Framing Factor]])+MaterialsTable[[#This Row],[Framing Mat Conductivity]]*MaterialsTable[[#This Row],[Framing Factor]]/MaterialsTable[[#This Row],[Framing Thickness]])</f>
        <v>10.166358595194085</v>
      </c>
      <c r="AP103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31" s="98">
        <f>1/(MaterialsTable[[#This Row],[Attic Cavity Insulation Rvalue]]+MaterialsTable[[#This Row],[Attic Above Cavity Insulation Rvalue]])</f>
        <v>9.8363636363636361E-2</v>
      </c>
      <c r="AR1031" s="108" t="s">
        <v>4049</v>
      </c>
      <c r="AS1031" s="98">
        <f>1/(MaterialsTable[[#This Row],[Assembly R Value (h-ft2.F/Btu)]]+2.53)</f>
        <v>7.8762740710437013E-2</v>
      </c>
      <c r="AT1031" s="113"/>
      <c r="AU1031" s="117"/>
      <c r="AV1031" s="113"/>
    </row>
    <row r="1032" spans="1:50" s="104" customFormat="1" x14ac:dyDescent="0.25">
      <c r="A1032" s="104" t="str">
        <f>CONCATENATE(MaterialsTable[[#This Row],[Code Category]]," - ",RIGHT(MaterialsTable[[#This Row],[Framing Configuration]],6)," - ",MaterialsTable[[#This Row],[FramingSize]]," - R",MaterialsTable[[#This Row],[CavityInsulation (R-XX)]]," ins.")</f>
        <v>Wood Framed Attic Floor - 16inOC - 2x6 - R13 ins.</v>
      </c>
      <c r="AB1032" s="104" t="s">
        <v>3250</v>
      </c>
      <c r="AC1032" s="104" t="s">
        <v>4024</v>
      </c>
      <c r="AD1032" s="105" t="str">
        <f>MaterialsTable[[#This Row],[FramingMaterial]]&amp;" Framed "&amp;MaterialsTable[[#This Row],[Framing Configuration]]&amp;" "&amp;MaterialsTable[[#This Row],[Framing Depth]]&amp;" R-"&amp;MaterialsTable[[#This Row],[CavityInsulation (R-XX)]]&amp;" ins."</f>
        <v>Wood Framed Roof16inOC 5_5In R-13 ins.</v>
      </c>
      <c r="AE1032" s="104" t="s">
        <v>4021</v>
      </c>
      <c r="AF1032" s="104" t="s">
        <v>4011</v>
      </c>
      <c r="AG1032" s="98" t="s">
        <v>4013</v>
      </c>
      <c r="AH1032" s="100" t="s">
        <v>3926</v>
      </c>
      <c r="AI1032" s="106">
        <v>13</v>
      </c>
      <c r="AJ1032" s="98">
        <f>1/MaterialsTable[[#This Row],[Parallel Heat Flow Calc]]</f>
        <v>11.658242295776944</v>
      </c>
      <c r="AK1032" s="98">
        <v>5.5</v>
      </c>
      <c r="AL1032" s="110">
        <v>0.91</v>
      </c>
      <c r="AM1032" s="98">
        <v>0.1</v>
      </c>
      <c r="AN1032" s="98">
        <v>19</v>
      </c>
      <c r="AO1032" s="98">
        <f>1/(1/MIN(MaterialsTable[[#This Row],[CavityInsulation (R-XX)]],MaterialsTable[[#This Row],[Activty Cavity Max R]])*(1-MaterialsTable[[#This Row],[Framing Factor]])+MaterialsTable[[#This Row],[Framing Mat Conductivity]]*MaterialsTable[[#This Row],[Framing Factor]]/MaterialsTable[[#This Row],[Framing Thickness]])</f>
        <v>11.658242295776944</v>
      </c>
      <c r="AP103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32" s="98">
        <f>1/(MaterialsTable[[#This Row],[Attic Cavity Insulation Rvalue]]+MaterialsTable[[#This Row],[Attic Above Cavity Insulation Rvalue]])</f>
        <v>8.5776223776223778E-2</v>
      </c>
      <c r="AR1032" s="108" t="s">
        <v>4049</v>
      </c>
      <c r="AS1032" s="98">
        <f>1/(MaterialsTable[[#This Row],[Assembly R Value (h-ft2.F/Btu)]]+2.53)</f>
        <v>7.0480893908729261E-2</v>
      </c>
      <c r="AT1032" s="113"/>
      <c r="AU1032" s="117"/>
      <c r="AV1032" s="113"/>
    </row>
    <row r="1033" spans="1:50" s="104" customFormat="1" x14ac:dyDescent="0.25">
      <c r="A1033" s="104" t="str">
        <f>CONCATENATE(MaterialsTable[[#This Row],[Code Category]]," - ",RIGHT(MaterialsTable[[#This Row],[Framing Configuration]],6)," - ",MaterialsTable[[#This Row],[FramingSize]]," - R",MaterialsTable[[#This Row],[CavityInsulation (R-XX)]]," ins.")</f>
        <v>Wood Framed Attic Floor - 16inOC - 2x6 - R19 ins.</v>
      </c>
      <c r="AB1033" s="104" t="s">
        <v>3250</v>
      </c>
      <c r="AC1033" s="104" t="s">
        <v>4024</v>
      </c>
      <c r="AD1033" s="105" t="str">
        <f>MaterialsTable[[#This Row],[FramingMaterial]]&amp;" Framed "&amp;MaterialsTable[[#This Row],[Framing Configuration]]&amp;" "&amp;MaterialsTable[[#This Row],[Framing Depth]]&amp;" R-"&amp;MaterialsTable[[#This Row],[CavityInsulation (R-XX)]]&amp;" ins."</f>
        <v>Wood Framed Roof16inOC 5_5In R-19 ins.</v>
      </c>
      <c r="AE1033" s="104" t="s">
        <v>4021</v>
      </c>
      <c r="AF1033" s="104" t="s">
        <v>4011</v>
      </c>
      <c r="AG1033" s="98" t="s">
        <v>4013</v>
      </c>
      <c r="AH1033" s="100" t="s">
        <v>3926</v>
      </c>
      <c r="AI1033" s="106">
        <v>19</v>
      </c>
      <c r="AJ1033" s="98">
        <f>1/MaterialsTable[[#This Row],[Parallel Heat Flow Calc]]</f>
        <v>15.646054798622547</v>
      </c>
      <c r="AK1033" s="98">
        <v>5.5</v>
      </c>
      <c r="AL1033" s="110">
        <v>0.91</v>
      </c>
      <c r="AM1033" s="98">
        <v>0.1</v>
      </c>
      <c r="AN1033" s="98">
        <v>19</v>
      </c>
      <c r="AO1033"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33" s="98">
        <f>1/(MaterialsTable[[#This Row],[Attic Cavity Insulation Rvalue]]+MaterialsTable[[#This Row],[Attic Above Cavity Insulation Rvalue]])</f>
        <v>6.3913875598086131E-2</v>
      </c>
      <c r="AR1033" s="108" t="s">
        <v>4049</v>
      </c>
      <c r="AS1033" s="98">
        <f>1/(MaterialsTable[[#This Row],[Assembly R Value (h-ft2.F/Btu)]]+2.53)</f>
        <v>5.5017439762328611E-2</v>
      </c>
      <c r="AT1033" s="113"/>
      <c r="AU1033" s="117"/>
      <c r="AV1033" s="113"/>
    </row>
    <row r="1034" spans="1:50" s="104" customFormat="1" x14ac:dyDescent="0.25">
      <c r="A1034" s="104" t="str">
        <f>CONCATENATE(MaterialsTable[[#This Row],[Code Category]]," - ",RIGHT(MaterialsTable[[#This Row],[Framing Configuration]],6)," - ",MaterialsTable[[#This Row],[FramingSize]]," - R",MaterialsTable[[#This Row],[CavityInsulation (R-XX)]]," ins.")</f>
        <v>Wood Framed Attic Floor - 16inOC - 2x6 - R21 ins.</v>
      </c>
      <c r="AB1034" s="104" t="s">
        <v>3250</v>
      </c>
      <c r="AC1034" s="104" t="s">
        <v>4024</v>
      </c>
      <c r="AD1034" s="105" t="str">
        <f>MaterialsTable[[#This Row],[FramingMaterial]]&amp;" Framed "&amp;MaterialsTable[[#This Row],[Framing Configuration]]&amp;" "&amp;MaterialsTable[[#This Row],[Framing Depth]]&amp;" R-"&amp;MaterialsTable[[#This Row],[CavityInsulation (R-XX)]]&amp;" ins."</f>
        <v>Wood Framed Roof16inOC 5_5In R-21 ins.</v>
      </c>
      <c r="AE1034" s="104" t="s">
        <v>4021</v>
      </c>
      <c r="AF1034" s="104" t="s">
        <v>4011</v>
      </c>
      <c r="AG1034" s="98" t="s">
        <v>4013</v>
      </c>
      <c r="AH1034" s="100" t="s">
        <v>3926</v>
      </c>
      <c r="AI1034" s="106">
        <v>21</v>
      </c>
      <c r="AJ1034" s="98">
        <f>1/MaterialsTable[[#This Row],[Parallel Heat Flow Calc]]</f>
        <v>17.506519914901617</v>
      </c>
      <c r="AK1034" s="98">
        <v>5.5</v>
      </c>
      <c r="AL1034" s="110">
        <v>0.91</v>
      </c>
      <c r="AM1034" s="98">
        <v>0.1</v>
      </c>
      <c r="AN1034" s="98">
        <v>19</v>
      </c>
      <c r="AO1034"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4" s="98">
        <f>IF(MaterialsTable[[#This Row],[CavityInsulation (R-XX)]]&gt;MaterialsTable[[#This Row],[Activty Cavity Max R]],1/(0.075/((MaterialsTable[[#This Row],[CavityInsulation (R-XX)]]-MaterialsTable[[#This Row],[Activty Cavity Max R]])*0.5)+0.925/(MaterialsTable[[#This Row],[CavityInsulation (R-XX)]]-MaterialsTable[[#This Row],[Activty Cavity Max R]])),0)</f>
        <v>1.8604651162790697</v>
      </c>
      <c r="AQ1034" s="98">
        <f>1/(MaterialsTable[[#This Row],[Attic Cavity Insulation Rvalue]]+MaterialsTable[[#This Row],[Attic Above Cavity Insulation Rvalue]])</f>
        <v>5.7121575553619665E-2</v>
      </c>
      <c r="AR1034" s="108" t="s">
        <v>4049</v>
      </c>
      <c r="AS1034" s="98">
        <f>1/(MaterialsTable[[#This Row],[Assembly R Value (h-ft2.F/Btu)]]+2.53)</f>
        <v>4.9908866621906592E-2</v>
      </c>
      <c r="AT1034" s="113"/>
      <c r="AU1034" s="117"/>
      <c r="AV1034" s="113"/>
    </row>
    <row r="1035" spans="1:50" s="104" customFormat="1" x14ac:dyDescent="0.25">
      <c r="A1035" s="104" t="str">
        <f>CONCATENATE(MaterialsTable[[#This Row],[Code Category]]," - ",RIGHT(MaterialsTable[[#This Row],[Framing Configuration]],6)," - ",MaterialsTable[[#This Row],[FramingSize]]," - R",MaterialsTable[[#This Row],[CavityInsulation (R-XX)]]," ins.")</f>
        <v>Wood Framed Attic Floor - 16inOC - 2x6 - R22 ins.</v>
      </c>
      <c r="AB1035" s="104" t="s">
        <v>3250</v>
      </c>
      <c r="AC1035" s="104" t="s">
        <v>4024</v>
      </c>
      <c r="AD1035" s="105" t="str">
        <f>MaterialsTable[[#This Row],[FramingMaterial]]&amp;" Framed "&amp;MaterialsTable[[#This Row],[Framing Configuration]]&amp;" "&amp;MaterialsTable[[#This Row],[Framing Depth]]&amp;" R-"&amp;MaterialsTable[[#This Row],[CavityInsulation (R-XX)]]&amp;" ins."</f>
        <v>Wood Framed Roof16inOC 5_5In R-22 ins.</v>
      </c>
      <c r="AE1035" s="104" t="s">
        <v>4021</v>
      </c>
      <c r="AF1035" s="104" t="s">
        <v>4011</v>
      </c>
      <c r="AG1035" s="98" t="s">
        <v>4013</v>
      </c>
      <c r="AH1035" s="100" t="s">
        <v>3926</v>
      </c>
      <c r="AI1035" s="106">
        <v>22</v>
      </c>
      <c r="AJ1035" s="98">
        <f>1/MaterialsTable[[#This Row],[Parallel Heat Flow Calc]]</f>
        <v>18.436752473041153</v>
      </c>
      <c r="AK1035" s="98">
        <v>5.5</v>
      </c>
      <c r="AL1035" s="110">
        <v>0.91</v>
      </c>
      <c r="AM1035" s="98">
        <v>0.1</v>
      </c>
      <c r="AN1035" s="98">
        <v>19</v>
      </c>
      <c r="AO1035"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5"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2.7906976744186047</v>
      </c>
      <c r="AQ1035" s="98">
        <f>1/(MaterialsTable[[#This Row],[Attic Cavity Insulation Rvalue]]+MaterialsTable[[#This Row],[Attic Above Cavity Insulation Rvalue]])</f>
        <v>5.4239487212416289E-2</v>
      </c>
      <c r="AR1035" s="108" t="s">
        <v>4049</v>
      </c>
      <c r="AS1035" s="98">
        <f>1/(MaterialsTable[[#This Row],[Assembly R Value (h-ft2.F/Btu)]]+2.53)</f>
        <v>4.7694558386464012E-2</v>
      </c>
      <c r="AT1035" s="113"/>
      <c r="AU1035" s="117"/>
      <c r="AV1035" s="113"/>
    </row>
    <row r="1036" spans="1:50" s="104" customFormat="1" x14ac:dyDescent="0.25">
      <c r="A1036" s="104" t="str">
        <f>CONCATENATE(MaterialsTable[[#This Row],[Code Category]]," - ",RIGHT(MaterialsTable[[#This Row],[Framing Configuration]],6)," - ",MaterialsTable[[#This Row],[FramingSize]]," - R",MaterialsTable[[#This Row],[CavityInsulation (R-XX)]]," ins.")</f>
        <v>Wood Framed Attic Floor - 16inOC - 2x6 - R25 ins.</v>
      </c>
      <c r="AB1036" s="104" t="s">
        <v>3250</v>
      </c>
      <c r="AC1036" s="104" t="s">
        <v>4024</v>
      </c>
      <c r="AD1036" s="105" t="str">
        <f>MaterialsTable[[#This Row],[FramingMaterial]]&amp;" Framed "&amp;MaterialsTable[[#This Row],[Framing Configuration]]&amp;" "&amp;MaterialsTable[[#This Row],[Framing Depth]]&amp;" R-"&amp;MaterialsTable[[#This Row],[CavityInsulation (R-XX)]]&amp;" ins."</f>
        <v>Wood Framed Roof16inOC 5_5In R-25 ins.</v>
      </c>
      <c r="AE1036" s="104" t="s">
        <v>4021</v>
      </c>
      <c r="AF1036" s="104" t="s">
        <v>4011</v>
      </c>
      <c r="AG1036" s="98" t="s">
        <v>4013</v>
      </c>
      <c r="AH1036" s="100" t="s">
        <v>3926</v>
      </c>
      <c r="AI1036" s="106">
        <v>25</v>
      </c>
      <c r="AJ1036" s="98">
        <f>1/MaterialsTable[[#This Row],[Parallel Heat Flow Calc]]</f>
        <v>21.227450147459756</v>
      </c>
      <c r="AK1036" s="98">
        <v>5.5</v>
      </c>
      <c r="AL1036" s="110">
        <v>0.91</v>
      </c>
      <c r="AM1036" s="98">
        <v>0.1</v>
      </c>
      <c r="AN1036" s="98">
        <v>19</v>
      </c>
      <c r="AO1036"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6"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36" s="98">
        <f>1/(MaterialsTable[[#This Row],[Attic Cavity Insulation Rvalue]]+MaterialsTable[[#This Row],[Attic Above Cavity Insulation Rvalue]])</f>
        <v>4.7108813967449967E-2</v>
      </c>
      <c r="AR1036" s="108" t="s">
        <v>4049</v>
      </c>
      <c r="AS1036" s="98">
        <f>1/(MaterialsTable[[#This Row],[Assembly R Value (h-ft2.F/Btu)]]+2.53)</f>
        <v>4.2092059282166867E-2</v>
      </c>
      <c r="AT1036" s="113"/>
      <c r="AU1036" s="117"/>
      <c r="AV1036" s="113"/>
    </row>
    <row r="1037" spans="1:50" s="104" customFormat="1" x14ac:dyDescent="0.25">
      <c r="A1037" s="104" t="str">
        <f>CONCATENATE(MaterialsTable[[#This Row],[Code Category]]," - ",RIGHT(MaterialsTable[[#This Row],[Framing Configuration]],6)," - ",MaterialsTable[[#This Row],[FramingSize]]," - R",MaterialsTable[[#This Row],[CavityInsulation (R-XX)]]," ins.")</f>
        <v>Wood Framed Attic Floor - 16inOC - 2x6 - R30 ins.</v>
      </c>
      <c r="AB1037" s="104" t="s">
        <v>3250</v>
      </c>
      <c r="AC1037" s="104" t="s">
        <v>4024</v>
      </c>
      <c r="AD1037" s="105" t="str">
        <f>MaterialsTable[[#This Row],[FramingMaterial]]&amp;" Framed "&amp;MaterialsTable[[#This Row],[Framing Configuration]]&amp;" "&amp;MaterialsTable[[#This Row],[Framing Depth]]&amp;" R-"&amp;MaterialsTable[[#This Row],[CavityInsulation (R-XX)]]&amp;" ins."</f>
        <v>Wood Framed Roof16inOC 5_5In R-30 ins.</v>
      </c>
      <c r="AE1037" s="104" t="s">
        <v>4021</v>
      </c>
      <c r="AF1037" s="104" t="s">
        <v>4011</v>
      </c>
      <c r="AG1037" s="98" t="s">
        <v>4013</v>
      </c>
      <c r="AH1037" s="100" t="s">
        <v>3926</v>
      </c>
      <c r="AI1037" s="106">
        <v>30</v>
      </c>
      <c r="AJ1037" s="98">
        <f>1/MaterialsTable[[#This Row],[Parallel Heat Flow Calc]]</f>
        <v>25.878612938157431</v>
      </c>
      <c r="AK1037" s="98">
        <v>5.5</v>
      </c>
      <c r="AL1037" s="110">
        <v>0.91</v>
      </c>
      <c r="AM1037" s="98">
        <v>0.1</v>
      </c>
      <c r="AN1037" s="98">
        <v>19</v>
      </c>
      <c r="AO1037"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7"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037" s="98">
        <f>1/(MaterialsTable[[#This Row],[Attic Cavity Insulation Rvalue]]+MaterialsTable[[#This Row],[Attic Above Cavity Insulation Rvalue]])</f>
        <v>3.8641947402270643E-2</v>
      </c>
      <c r="AR1037" s="108" t="s">
        <v>4049</v>
      </c>
      <c r="AS1037" s="98">
        <f>1/(MaterialsTable[[#This Row],[Assembly R Value (h-ft2.F/Btu)]]+2.53)</f>
        <v>3.5200592235069522E-2</v>
      </c>
      <c r="AT1037" s="113"/>
      <c r="AU1037" s="117"/>
      <c r="AV1037" s="113"/>
    </row>
    <row r="1038" spans="1:50" s="104" customFormat="1" x14ac:dyDescent="0.25">
      <c r="A1038" s="104" t="str">
        <f>CONCATENATE(MaterialsTable[[#This Row],[Code Category]]," - ",RIGHT(MaterialsTable[[#This Row],[Framing Configuration]],6)," - ",MaterialsTable[[#This Row],[FramingSize]]," - R",MaterialsTable[[#This Row],[CavityInsulation (R-XX)]]," ins.")</f>
        <v>Wood Framed Attic Floor - 16inOC - 2x6 - R38 ins.</v>
      </c>
      <c r="AB1038" s="104" t="s">
        <v>3250</v>
      </c>
      <c r="AC1038" s="104" t="s">
        <v>4024</v>
      </c>
      <c r="AD1038" s="105" t="str">
        <f>MaterialsTable[[#This Row],[FramingMaterial]]&amp;" Framed "&amp;MaterialsTable[[#This Row],[Framing Configuration]]&amp;" "&amp;MaterialsTable[[#This Row],[Framing Depth]]&amp;" R-"&amp;MaterialsTable[[#This Row],[CavityInsulation (R-XX)]]&amp;" ins."</f>
        <v>Wood Framed Roof16inOC 5_5In R-38 ins.</v>
      </c>
      <c r="AE1038" s="104" t="s">
        <v>4021</v>
      </c>
      <c r="AF1038" s="104" t="s">
        <v>4011</v>
      </c>
      <c r="AG1038" s="98" t="s">
        <v>4013</v>
      </c>
      <c r="AH1038" s="100" t="s">
        <v>3926</v>
      </c>
      <c r="AI1038" s="106">
        <v>38</v>
      </c>
      <c r="AJ1038" s="98">
        <f>1/MaterialsTable[[#This Row],[Parallel Heat Flow Calc]]</f>
        <v>33.320473403273709</v>
      </c>
      <c r="AK1038" s="98">
        <v>5.5</v>
      </c>
      <c r="AL1038" s="110">
        <v>0.91</v>
      </c>
      <c r="AM1038" s="98">
        <v>0.1</v>
      </c>
      <c r="AN1038" s="98">
        <v>19</v>
      </c>
      <c r="AO1038"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8"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038" s="98">
        <f>1/(MaterialsTable[[#This Row],[Attic Cavity Insulation Rvalue]]+MaterialsTable[[#This Row],[Attic Above Cavity Insulation Rvalue]])</f>
        <v>3.0011578403977623E-2</v>
      </c>
      <c r="AR1038" s="108" t="s">
        <v>4049</v>
      </c>
      <c r="AS1038" s="98">
        <f>1/(MaterialsTable[[#This Row],[Assembly R Value (h-ft2.F/Btu)]]+2.53)</f>
        <v>2.7893634450826647E-2</v>
      </c>
      <c r="AT1038" s="113"/>
      <c r="AU1038" s="117"/>
      <c r="AV1038" s="113"/>
    </row>
    <row r="1039" spans="1:50" s="104" customFormat="1" x14ac:dyDescent="0.25">
      <c r="A1039" s="104" t="str">
        <f>CONCATENATE(MaterialsTable[[#This Row],[Code Category]]," - ",RIGHT(MaterialsTable[[#This Row],[Framing Configuration]],6)," - ",MaterialsTable[[#This Row],[FramingSize]]," - R",MaterialsTable[[#This Row],[CavityInsulation (R-XX)]]," ins.")</f>
        <v>Wood Framed Attic Floor - 16inOC - 2x6 - R44 ins.</v>
      </c>
      <c r="AB1039" s="104" t="s">
        <v>3250</v>
      </c>
      <c r="AC1039" s="104" t="s">
        <v>4024</v>
      </c>
      <c r="AD1039" s="105" t="str">
        <f>MaterialsTable[[#This Row],[FramingMaterial]]&amp;" Framed "&amp;MaterialsTable[[#This Row],[Framing Configuration]]&amp;" "&amp;MaterialsTable[[#This Row],[Framing Depth]]&amp;" R-"&amp;MaterialsTable[[#This Row],[CavityInsulation (R-XX)]]&amp;" ins."</f>
        <v>Wood Framed Roof16inOC 5_5In R-44 ins.</v>
      </c>
      <c r="AE1039" s="104" t="s">
        <v>4021</v>
      </c>
      <c r="AF1039" s="104" t="s">
        <v>4011</v>
      </c>
      <c r="AG1039" s="98" t="s">
        <v>4013</v>
      </c>
      <c r="AH1039" s="100" t="s">
        <v>3926</v>
      </c>
      <c r="AI1039" s="106">
        <v>44</v>
      </c>
      <c r="AJ1039" s="98">
        <f>1/MaterialsTable[[#This Row],[Parallel Heat Flow Calc]]</f>
        <v>38.901868752110914</v>
      </c>
      <c r="AK1039" s="98">
        <v>5.5</v>
      </c>
      <c r="AL1039" s="110">
        <v>0.91</v>
      </c>
      <c r="AM1039" s="98">
        <v>0.1</v>
      </c>
      <c r="AN1039" s="98">
        <v>19</v>
      </c>
      <c r="AO1039"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39"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39" s="98">
        <f>1/(MaterialsTable[[#This Row],[Attic Cavity Insulation Rvalue]]+MaterialsTable[[#This Row],[Attic Above Cavity Insulation Rvalue]])</f>
        <v>2.5705705974490942E-2</v>
      </c>
      <c r="AR1039" s="108" t="s">
        <v>4049</v>
      </c>
      <c r="AS1039" s="98">
        <f>1/(MaterialsTable[[#This Row],[Assembly R Value (h-ft2.F/Btu)]]+2.53)</f>
        <v>2.4136010035730068E-2</v>
      </c>
      <c r="AT1039" s="113"/>
      <c r="AU1039" s="117"/>
      <c r="AV1039" s="113"/>
    </row>
    <row r="1040" spans="1:50" s="104" customFormat="1" x14ac:dyDescent="0.25">
      <c r="A1040" s="104" t="str">
        <f>CONCATENATE(MaterialsTable[[#This Row],[Code Category]]," - ",RIGHT(MaterialsTable[[#This Row],[Framing Configuration]],6)," - ",MaterialsTable[[#This Row],[FramingSize]]," - R",MaterialsTable[[#This Row],[CavityInsulation (R-XX)]]," ins.")</f>
        <v>Wood Framed Attic Floor - 16inOC - 2x6 - R49 ins.</v>
      </c>
      <c r="AB1040" s="104" t="s">
        <v>3250</v>
      </c>
      <c r="AC1040" s="104" t="s">
        <v>4024</v>
      </c>
      <c r="AD1040" s="105" t="str">
        <f>MaterialsTable[[#This Row],[FramingMaterial]]&amp;" Framed "&amp;MaterialsTable[[#This Row],[Framing Configuration]]&amp;" "&amp;MaterialsTable[[#This Row],[Framing Depth]]&amp;" R-"&amp;MaterialsTable[[#This Row],[CavityInsulation (R-XX)]]&amp;" ins."</f>
        <v>Wood Framed Roof16inOC 5_5In R-49 ins.</v>
      </c>
      <c r="AE1040" s="104" t="s">
        <v>4021</v>
      </c>
      <c r="AF1040" s="104" t="s">
        <v>4011</v>
      </c>
      <c r="AG1040" s="98" t="s">
        <v>4013</v>
      </c>
      <c r="AH1040" s="100" t="s">
        <v>3926</v>
      </c>
      <c r="AI1040" s="106">
        <v>49</v>
      </c>
      <c r="AJ1040" s="98">
        <f>1/MaterialsTable[[#This Row],[Parallel Heat Flow Calc]]</f>
        <v>43.553031542808597</v>
      </c>
      <c r="AK1040" s="98">
        <v>5.5</v>
      </c>
      <c r="AL1040" s="110">
        <v>0.91</v>
      </c>
      <c r="AM1040" s="98">
        <v>0.1</v>
      </c>
      <c r="AN1040" s="98">
        <v>19</v>
      </c>
      <c r="AO1040"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40"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040" s="98">
        <f>1/(MaterialsTable[[#This Row],[Attic Cavity Insulation Rvalue]]+MaterialsTable[[#This Row],[Attic Above Cavity Insulation Rvalue]])</f>
        <v>2.2960514218558877E-2</v>
      </c>
      <c r="AR1040" s="108" t="s">
        <v>4049</v>
      </c>
      <c r="AS1040" s="98">
        <f>1/(MaterialsTable[[#This Row],[Assembly R Value (h-ft2.F/Btu)]]+2.53)</f>
        <v>2.169996127687596E-2</v>
      </c>
      <c r="AT1040" s="113"/>
      <c r="AU1040" s="117"/>
      <c r="AV1040" s="113"/>
    </row>
    <row r="1041" spans="1:48" s="104" customFormat="1" x14ac:dyDescent="0.25">
      <c r="A1041" s="104" t="str">
        <f>CONCATENATE(MaterialsTable[[#This Row],[Code Category]]," - ",RIGHT(MaterialsTable[[#This Row],[Framing Configuration]],6)," - ",MaterialsTable[[#This Row],[FramingSize]]," - R",MaterialsTable[[#This Row],[CavityInsulation (R-XX)]]," ins.")</f>
        <v>Wood Framed Attic Floor - 16inOC - 2x6 - R60 ins.</v>
      </c>
      <c r="AB1041" s="104" t="s">
        <v>3250</v>
      </c>
      <c r="AC1041" s="104" t="s">
        <v>4024</v>
      </c>
      <c r="AD1041" s="105" t="str">
        <f>MaterialsTable[[#This Row],[FramingMaterial]]&amp;" Framed "&amp;MaterialsTable[[#This Row],[Framing Configuration]]&amp;" "&amp;MaterialsTable[[#This Row],[Framing Depth]]&amp;" R-"&amp;MaterialsTable[[#This Row],[CavityInsulation (R-XX)]]&amp;" ins."</f>
        <v>Wood Framed Roof16inOC 5_5In R-60 ins.</v>
      </c>
      <c r="AE1041" s="104" t="s">
        <v>4021</v>
      </c>
      <c r="AF1041" s="104" t="s">
        <v>4011</v>
      </c>
      <c r="AG1041" s="98" t="s">
        <v>4013</v>
      </c>
      <c r="AH1041" s="100" t="s">
        <v>3926</v>
      </c>
      <c r="AI1041" s="106">
        <v>60</v>
      </c>
      <c r="AJ1041" s="98">
        <f>1/MaterialsTable[[#This Row],[Parallel Heat Flow Calc]]</f>
        <v>53.785589682343463</v>
      </c>
      <c r="AK1041" s="98">
        <v>5.5</v>
      </c>
      <c r="AL1041" s="110">
        <v>0.91</v>
      </c>
      <c r="AM1041" s="98">
        <v>0.1</v>
      </c>
      <c r="AN1041" s="98">
        <v>19</v>
      </c>
      <c r="AO1041"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41" s="98">
        <f>IF(MaterialsTable[[#This Row],[CavityInsulation (R-XX)]]&gt;MaterialsTable[[#This Row],[Activty Cavity Max R]],1/(0.075/((MaterialsTable[[#This Row],[CavityInsulation (R-XX)]]-MaterialsTable[[#This Row],[Activty Cavity Max R]])*0.5)+0.925/(MaterialsTable[[#This Row],[CavityInsulation (R-XX)]]-MaterialsTable[[#This Row],[Activty Cavity Max R]])),0)</f>
        <v>38.139534883720927</v>
      </c>
      <c r="AQ1041" s="98">
        <f>1/(MaterialsTable[[#This Row],[Attic Cavity Insulation Rvalue]]+MaterialsTable[[#This Row],[Attic Above Cavity Insulation Rvalue]])</f>
        <v>1.8592340548945888E-2</v>
      </c>
      <c r="AR1041" s="108" t="s">
        <v>4049</v>
      </c>
      <c r="AS1041" s="98">
        <f>1/(MaterialsTable[[#This Row],[Assembly R Value (h-ft2.F/Btu)]]+2.53)</f>
        <v>1.7757072342501429E-2</v>
      </c>
      <c r="AT1041" s="113"/>
      <c r="AU1041" s="117"/>
      <c r="AV1041" s="113"/>
    </row>
    <row r="1042" spans="1:48" s="104" customFormat="1" x14ac:dyDescent="0.25">
      <c r="A1042" s="104" t="str">
        <f>CONCATENATE(MaterialsTable[[#This Row],[Code Category]]," - ",RIGHT(MaterialsTable[[#This Row],[Framing Configuration]],6)," - ",MaterialsTable[[#This Row],[FramingSize]]," - R",MaterialsTable[[#This Row],[CavityInsulation (R-XX)]]," ins.")</f>
        <v>Wood Framed Attic Floor - 24inOC - 2x6 - R0 ins.</v>
      </c>
      <c r="AB1042" s="104" t="s">
        <v>3250</v>
      </c>
      <c r="AC1042" s="104" t="s">
        <v>4024</v>
      </c>
      <c r="AD1042" s="105" t="str">
        <f>MaterialsTable[[#This Row],[FramingMaterial]]&amp;" Framed "&amp;MaterialsTable[[#This Row],[Framing Configuration]]&amp;" "&amp;MaterialsTable[[#This Row],[Framing Depth]]&amp;" R-"&amp;MaterialsTable[[#This Row],[CavityInsulation (R-XX)]]&amp;" ins."</f>
        <v>Wood Framed Roof24inOC 5_5In R-0 ins.</v>
      </c>
      <c r="AE1042" s="104" t="s">
        <v>4021</v>
      </c>
      <c r="AF1042" s="104" t="s">
        <v>4019</v>
      </c>
      <c r="AG1042" s="98" t="s">
        <v>4013</v>
      </c>
      <c r="AH1042" s="100" t="s">
        <v>3926</v>
      </c>
      <c r="AI1042" s="106">
        <v>0</v>
      </c>
      <c r="AJ1042" s="106"/>
      <c r="AK1042" s="106"/>
      <c r="AL1042" s="106"/>
      <c r="AM1042" s="106"/>
      <c r="AN1042" s="106"/>
      <c r="AO1042" s="106"/>
      <c r="AP1042" s="106"/>
      <c r="AQ1042" s="106"/>
      <c r="AR1042" s="108" t="s">
        <v>4049</v>
      </c>
      <c r="AS1042" s="106"/>
      <c r="AT1042" s="113"/>
      <c r="AU1042" s="117"/>
      <c r="AV1042" s="113"/>
    </row>
    <row r="1043" spans="1:48" s="104" customFormat="1" x14ac:dyDescent="0.25">
      <c r="A1043" s="104" t="str">
        <f>CONCATENATE(MaterialsTable[[#This Row],[Code Category]]," - ",RIGHT(MaterialsTable[[#This Row],[Framing Configuration]],6)," - ",MaterialsTable[[#This Row],[FramingSize]]," - R",MaterialsTable[[#This Row],[CavityInsulation (R-XX)]]," ins.")</f>
        <v>Wood Framed Attic Floor - 24inOC - 2x6 - R11 ins.</v>
      </c>
      <c r="AB1043" s="104" t="s">
        <v>3250</v>
      </c>
      <c r="AC1043" s="104" t="s">
        <v>4024</v>
      </c>
      <c r="AD1043" s="105" t="str">
        <f>MaterialsTable[[#This Row],[FramingMaterial]]&amp;" Framed "&amp;MaterialsTable[[#This Row],[Framing Configuration]]&amp;" "&amp;MaterialsTable[[#This Row],[Framing Depth]]&amp;" R-"&amp;MaterialsTable[[#This Row],[CavityInsulation (R-XX)]]&amp;" ins."</f>
        <v>Wood Framed Roof24inOC 5_5In R-11 ins.</v>
      </c>
      <c r="AE1043" s="104" t="s">
        <v>4021</v>
      </c>
      <c r="AF1043" s="104" t="s">
        <v>4019</v>
      </c>
      <c r="AG1043" s="98" t="s">
        <v>4013</v>
      </c>
      <c r="AH1043" s="100" t="s">
        <v>3926</v>
      </c>
      <c r="AI1043" s="106">
        <v>11</v>
      </c>
      <c r="AJ1043" s="98">
        <f>1/MaterialsTable[[#This Row],[Parallel Heat Flow Calc]]</f>
        <v>10.402874976357102</v>
      </c>
      <c r="AK1043" s="98">
        <v>5.5</v>
      </c>
      <c r="AL1043" s="110">
        <v>0.91</v>
      </c>
      <c r="AM1043" s="98">
        <v>7.0000000000000007E-2</v>
      </c>
      <c r="AN1043" s="98">
        <v>19</v>
      </c>
      <c r="AO1043" s="98">
        <f>1/(1/MIN(MaterialsTable[[#This Row],[CavityInsulation (R-XX)]],MaterialsTable[[#This Row],[Activty Cavity Max R]])*(1-MaterialsTable[[#This Row],[Framing Factor]])+MaterialsTable[[#This Row],[Framing Mat Conductivity]]*MaterialsTable[[#This Row],[Framing Factor]]/MaterialsTable[[#This Row],[Framing Thickness]])</f>
        <v>10.402874976357102</v>
      </c>
      <c r="AP104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43" s="98">
        <f>1/(MaterialsTable[[#This Row],[Attic Cavity Insulation Rvalue]]+MaterialsTable[[#This Row],[Attic Above Cavity Insulation Rvalue]])</f>
        <v>9.6127272727272728E-2</v>
      </c>
      <c r="AR1043" s="108" t="s">
        <v>4049</v>
      </c>
      <c r="AS1043" s="98">
        <f>1/(MaterialsTable[[#This Row],[Assembly R Value (h-ft2.F/Btu)]]+2.53)</f>
        <v>7.732232793003288E-2</v>
      </c>
      <c r="AT1043" s="113"/>
      <c r="AU1043" s="117"/>
      <c r="AV1043" s="113"/>
    </row>
    <row r="1044" spans="1:48" s="104" customFormat="1" x14ac:dyDescent="0.25">
      <c r="A1044" s="104" t="str">
        <f>CONCATENATE(MaterialsTable[[#This Row],[Code Category]]," - ",RIGHT(MaterialsTable[[#This Row],[Framing Configuration]],6)," - ",MaterialsTable[[#This Row],[FramingSize]]," - R",MaterialsTable[[#This Row],[CavityInsulation (R-XX)]]," ins.")</f>
        <v>Wood Framed Attic Floor - 24inOC - 2x6 - R13 ins.</v>
      </c>
      <c r="AB1044" s="104" t="s">
        <v>3250</v>
      </c>
      <c r="AC1044" s="104" t="s">
        <v>4024</v>
      </c>
      <c r="AD1044" s="105" t="str">
        <f>MaterialsTable[[#This Row],[FramingMaterial]]&amp;" Framed "&amp;MaterialsTable[[#This Row],[Framing Configuration]]&amp;" "&amp;MaterialsTable[[#This Row],[Framing Depth]]&amp;" R-"&amp;MaterialsTable[[#This Row],[CavityInsulation (R-XX)]]&amp;" ins."</f>
        <v>Wood Framed Roof24inOC 5_5In R-13 ins.</v>
      </c>
      <c r="AE1044" s="104" t="s">
        <v>4021</v>
      </c>
      <c r="AF1044" s="104" t="s">
        <v>4019</v>
      </c>
      <c r="AG1044" s="98" t="s">
        <v>4013</v>
      </c>
      <c r="AH1044" s="100" t="s">
        <v>3926</v>
      </c>
      <c r="AI1044" s="106">
        <v>13</v>
      </c>
      <c r="AJ1044" s="98">
        <f>1/MaterialsTable[[#This Row],[Parallel Heat Flow Calc]]</f>
        <v>12.030758358432468</v>
      </c>
      <c r="AK1044" s="98">
        <v>5.5</v>
      </c>
      <c r="AL1044" s="110">
        <v>0.91</v>
      </c>
      <c r="AM1044" s="98">
        <v>7.0000000000000007E-2</v>
      </c>
      <c r="AN1044" s="98">
        <v>19</v>
      </c>
      <c r="AO1044" s="98">
        <f>1/(1/MIN(MaterialsTable[[#This Row],[CavityInsulation (R-XX)]],MaterialsTable[[#This Row],[Activty Cavity Max R]])*(1-MaterialsTable[[#This Row],[Framing Factor]])+MaterialsTable[[#This Row],[Framing Mat Conductivity]]*MaterialsTable[[#This Row],[Framing Factor]]/MaterialsTable[[#This Row],[Framing Thickness]])</f>
        <v>12.030758358432468</v>
      </c>
      <c r="AP104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44" s="98">
        <f>1/(MaterialsTable[[#This Row],[Attic Cavity Insulation Rvalue]]+MaterialsTable[[#This Row],[Attic Above Cavity Insulation Rvalue]])</f>
        <v>8.3120279720279716E-2</v>
      </c>
      <c r="AR1044" s="108" t="s">
        <v>4049</v>
      </c>
      <c r="AS1044" s="98">
        <f>1/(MaterialsTable[[#This Row],[Assembly R Value (h-ft2.F/Btu)]]+2.53)</f>
        <v>6.867774159722094E-2</v>
      </c>
      <c r="AT1044" s="113"/>
      <c r="AU1044" s="117"/>
      <c r="AV1044" s="113"/>
    </row>
    <row r="1045" spans="1:48" s="104" customFormat="1" x14ac:dyDescent="0.25">
      <c r="A1045" s="104" t="str">
        <f>CONCATENATE(MaterialsTable[[#This Row],[Code Category]]," - ",RIGHT(MaterialsTable[[#This Row],[Framing Configuration]],6)," - ",MaterialsTable[[#This Row],[FramingSize]]," - R",MaterialsTable[[#This Row],[CavityInsulation (R-XX)]]," ins.")</f>
        <v>Wood Framed Attic Floor - 24inOC - 2x6 - R19 ins.</v>
      </c>
      <c r="AB1045" s="104" t="s">
        <v>3250</v>
      </c>
      <c r="AC1045" s="104" t="s">
        <v>4024</v>
      </c>
      <c r="AD1045" s="105" t="str">
        <f>MaterialsTable[[#This Row],[FramingMaterial]]&amp;" Framed "&amp;MaterialsTable[[#This Row],[Framing Configuration]]&amp;" "&amp;MaterialsTable[[#This Row],[Framing Depth]]&amp;" R-"&amp;MaterialsTable[[#This Row],[CavityInsulation (R-XX)]]&amp;" ins."</f>
        <v>Wood Framed Roof24inOC 5_5In R-19 ins.</v>
      </c>
      <c r="AE1045" s="104" t="s">
        <v>4021</v>
      </c>
      <c r="AF1045" s="104" t="s">
        <v>4019</v>
      </c>
      <c r="AG1045" s="98" t="s">
        <v>4013</v>
      </c>
      <c r="AH1045" s="100" t="s">
        <v>3926</v>
      </c>
      <c r="AI1045" s="106">
        <v>19</v>
      </c>
      <c r="AJ1045" s="98">
        <f>1/MaterialsTable[[#This Row],[Parallel Heat Flow Calc]]</f>
        <v>16.520955527801053</v>
      </c>
      <c r="AK1045" s="98">
        <v>5.5</v>
      </c>
      <c r="AL1045" s="110">
        <v>0.91</v>
      </c>
      <c r="AM1045" s="98">
        <v>7.0000000000000007E-2</v>
      </c>
      <c r="AN1045" s="98">
        <v>19</v>
      </c>
      <c r="AO1045"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4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45" s="98">
        <f>1/(MaterialsTable[[#This Row],[Attic Cavity Insulation Rvalue]]+MaterialsTable[[#This Row],[Attic Above Cavity Insulation Rvalue]])</f>
        <v>6.0529186602870814E-2</v>
      </c>
      <c r="AR1045" s="108" t="s">
        <v>4049</v>
      </c>
      <c r="AS1045" s="98">
        <f>1/(MaterialsTable[[#This Row],[Assembly R Value (h-ft2.F/Btu)]]+2.53)</f>
        <v>5.2490805437065885E-2</v>
      </c>
      <c r="AT1045" s="113"/>
      <c r="AU1045" s="117"/>
      <c r="AV1045" s="113"/>
    </row>
    <row r="1046" spans="1:48" s="104" customFormat="1" x14ac:dyDescent="0.25">
      <c r="A1046" s="104" t="str">
        <f>CONCATENATE(MaterialsTable[[#This Row],[Code Category]]," - ",RIGHT(MaterialsTable[[#This Row],[Framing Configuration]],6)," - ",MaterialsTable[[#This Row],[FramingSize]]," - R",MaterialsTable[[#This Row],[CavityInsulation (R-XX)]]," ins.")</f>
        <v>Wood Framed Attic Floor - 24inOC - 2x6 - R21 ins.</v>
      </c>
      <c r="AB1046" s="104" t="s">
        <v>3250</v>
      </c>
      <c r="AC1046" s="104" t="s">
        <v>4024</v>
      </c>
      <c r="AD1046" s="105" t="str">
        <f>MaterialsTable[[#This Row],[FramingMaterial]]&amp;" Framed "&amp;MaterialsTable[[#This Row],[Framing Configuration]]&amp;" "&amp;MaterialsTable[[#This Row],[Framing Depth]]&amp;" R-"&amp;MaterialsTable[[#This Row],[CavityInsulation (R-XX)]]&amp;" ins."</f>
        <v>Wood Framed Roof24inOC 5_5In R-21 ins.</v>
      </c>
      <c r="AE1046" s="104" t="s">
        <v>4021</v>
      </c>
      <c r="AF1046" s="104" t="s">
        <v>4019</v>
      </c>
      <c r="AG1046" s="98" t="s">
        <v>4013</v>
      </c>
      <c r="AH1046" s="100" t="s">
        <v>3926</v>
      </c>
      <c r="AI1046" s="106">
        <v>21</v>
      </c>
      <c r="AJ1046" s="98">
        <f>1/MaterialsTable[[#This Row],[Parallel Heat Flow Calc]]</f>
        <v>18.381420644080123</v>
      </c>
      <c r="AK1046" s="98">
        <v>5.5</v>
      </c>
      <c r="AL1046" s="110">
        <v>0.91</v>
      </c>
      <c r="AM1046" s="98">
        <v>7.0000000000000007E-2</v>
      </c>
      <c r="AN1046" s="98">
        <v>19</v>
      </c>
      <c r="AO1046"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46" s="98">
        <f>IF(MaterialsTable[[#This Row],[CavityInsulation (R-XX)]]&gt;MaterialsTable[[#This Row],[Activty Cavity Max R]],1/(0.075/((MaterialsTable[[#This Row],[CavityInsulation (R-XX)]]-MaterialsTable[[#This Row],[Activty Cavity Max R]])*0.5)+0.925/(MaterialsTable[[#This Row],[CavityInsulation (R-XX)]]-MaterialsTable[[#This Row],[Activty Cavity Max R]])),0)</f>
        <v>1.8604651162790697</v>
      </c>
      <c r="AQ1046" s="98">
        <f>1/(MaterialsTable[[#This Row],[Attic Cavity Insulation Rvalue]]+MaterialsTable[[#This Row],[Attic Above Cavity Insulation Rvalue]])</f>
        <v>5.4402759142670384E-2</v>
      </c>
      <c r="AR1046" s="108" t="s">
        <v>4049</v>
      </c>
      <c r="AS1046" s="98">
        <f>1/(MaterialsTable[[#This Row],[Assembly R Value (h-ft2.F/Btu)]]+2.53)</f>
        <v>4.7820758666776327E-2</v>
      </c>
      <c r="AT1046" s="113"/>
      <c r="AU1046" s="117"/>
      <c r="AV1046" s="113"/>
    </row>
    <row r="1047" spans="1:48" s="104" customFormat="1" x14ac:dyDescent="0.25">
      <c r="A1047" s="104" t="str">
        <f>CONCATENATE(MaterialsTable[[#This Row],[Code Category]]," - ",RIGHT(MaterialsTable[[#This Row],[Framing Configuration]],6)," - ",MaterialsTable[[#This Row],[FramingSize]]," - R",MaterialsTable[[#This Row],[CavityInsulation (R-XX)]]," ins.")</f>
        <v>Wood Framed Attic Floor - 24inOC - 2x6 - R22 ins.</v>
      </c>
      <c r="AB1047" s="104" t="s">
        <v>3250</v>
      </c>
      <c r="AC1047" s="104" t="s">
        <v>4024</v>
      </c>
      <c r="AD1047" s="105" t="str">
        <f>MaterialsTable[[#This Row],[FramingMaterial]]&amp;" Framed "&amp;MaterialsTable[[#This Row],[Framing Configuration]]&amp;" "&amp;MaterialsTable[[#This Row],[Framing Depth]]&amp;" R-"&amp;MaterialsTable[[#This Row],[CavityInsulation (R-XX)]]&amp;" ins."</f>
        <v>Wood Framed Roof24inOC 5_5In R-22 ins.</v>
      </c>
      <c r="AE1047" s="104" t="s">
        <v>4021</v>
      </c>
      <c r="AF1047" s="104" t="s">
        <v>4019</v>
      </c>
      <c r="AG1047" s="98" t="s">
        <v>4013</v>
      </c>
      <c r="AH1047" s="100" t="s">
        <v>3926</v>
      </c>
      <c r="AI1047" s="106">
        <v>22</v>
      </c>
      <c r="AJ1047" s="98">
        <f>1/MaterialsTable[[#This Row],[Parallel Heat Flow Calc]]</f>
        <v>19.311653202219659</v>
      </c>
      <c r="AK1047" s="98">
        <v>5.5</v>
      </c>
      <c r="AL1047" s="110">
        <v>0.91</v>
      </c>
      <c r="AM1047" s="98">
        <v>7.0000000000000007E-2</v>
      </c>
      <c r="AN1047" s="98">
        <v>19</v>
      </c>
      <c r="AO1047"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47"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2.7906976744186047</v>
      </c>
      <c r="AQ1047" s="98">
        <f>1/(MaterialsTable[[#This Row],[Attic Cavity Insulation Rvalue]]+MaterialsTable[[#This Row],[Attic Above Cavity Insulation Rvalue]])</f>
        <v>5.1782205776409712E-2</v>
      </c>
      <c r="AR1047" s="108" t="s">
        <v>4049</v>
      </c>
      <c r="AS1047" s="98">
        <f>1/(MaterialsTable[[#This Row],[Assembly R Value (h-ft2.F/Btu)]]+2.53)</f>
        <v>4.5784080112506086E-2</v>
      </c>
      <c r="AT1047" s="113"/>
      <c r="AU1047" s="117"/>
      <c r="AV1047" s="113"/>
    </row>
    <row r="1048" spans="1:48" s="104" customFormat="1" x14ac:dyDescent="0.25">
      <c r="A1048" s="104" t="str">
        <f>CONCATENATE(MaterialsTable[[#This Row],[Code Category]]," - ",RIGHT(MaterialsTable[[#This Row],[Framing Configuration]],6)," - ",MaterialsTable[[#This Row],[FramingSize]]," - R",MaterialsTable[[#This Row],[CavityInsulation (R-XX)]]," ins.")</f>
        <v>Wood Framed Attic Floor - 24inOC - 2x6 - R25 ins.</v>
      </c>
      <c r="AB1048" s="104" t="s">
        <v>3250</v>
      </c>
      <c r="AC1048" s="104" t="s">
        <v>4024</v>
      </c>
      <c r="AD1048" s="105" t="str">
        <f>MaterialsTable[[#This Row],[FramingMaterial]]&amp;" Framed "&amp;MaterialsTable[[#This Row],[Framing Configuration]]&amp;" "&amp;MaterialsTable[[#This Row],[Framing Depth]]&amp;" R-"&amp;MaterialsTable[[#This Row],[CavityInsulation (R-XX)]]&amp;" ins."</f>
        <v>Wood Framed Roof24inOC 5_5In R-25 ins.</v>
      </c>
      <c r="AE1048" s="104" t="s">
        <v>4021</v>
      </c>
      <c r="AF1048" s="104" t="s">
        <v>4019</v>
      </c>
      <c r="AG1048" s="98" t="s">
        <v>4013</v>
      </c>
      <c r="AH1048" s="100" t="s">
        <v>3926</v>
      </c>
      <c r="AI1048" s="106">
        <v>25</v>
      </c>
      <c r="AJ1048" s="98">
        <f>1/MaterialsTable[[#This Row],[Parallel Heat Flow Calc]]</f>
        <v>22.102350876638262</v>
      </c>
      <c r="AK1048" s="98">
        <v>5.5</v>
      </c>
      <c r="AL1048" s="110">
        <v>0.91</v>
      </c>
      <c r="AM1048" s="98">
        <v>7.0000000000000007E-2</v>
      </c>
      <c r="AN1048" s="98">
        <v>19</v>
      </c>
      <c r="AO1048"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48"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48" s="98">
        <f>1/(MaterialsTable[[#This Row],[Attic Cavity Insulation Rvalue]]+MaterialsTable[[#This Row],[Attic Above Cavity Insulation Rvalue]])</f>
        <v>4.5244055964063973E-2</v>
      </c>
      <c r="AR1048" s="108" t="s">
        <v>4049</v>
      </c>
      <c r="AS1048" s="98">
        <f>1/(MaterialsTable[[#This Row],[Assembly R Value (h-ft2.F/Btu)]]+2.53)</f>
        <v>4.0597018327975215E-2</v>
      </c>
      <c r="AT1048" s="113"/>
      <c r="AU1048" s="117"/>
      <c r="AV1048" s="113"/>
    </row>
    <row r="1049" spans="1:48" s="104" customFormat="1" x14ac:dyDescent="0.25">
      <c r="A1049" s="104" t="str">
        <f>CONCATENATE(MaterialsTable[[#This Row],[Code Category]]," - ",RIGHT(MaterialsTable[[#This Row],[Framing Configuration]],6)," - ",MaterialsTable[[#This Row],[FramingSize]]," - R",MaterialsTable[[#This Row],[CavityInsulation (R-XX)]]," ins.")</f>
        <v>Wood Framed Attic Floor - 24inOC - 2x6 - R30 ins.</v>
      </c>
      <c r="AB1049" s="104" t="s">
        <v>3250</v>
      </c>
      <c r="AC1049" s="104" t="s">
        <v>4024</v>
      </c>
      <c r="AD1049" s="105" t="str">
        <f>MaterialsTable[[#This Row],[FramingMaterial]]&amp;" Framed "&amp;MaterialsTable[[#This Row],[Framing Configuration]]&amp;" "&amp;MaterialsTable[[#This Row],[Framing Depth]]&amp;" R-"&amp;MaterialsTable[[#This Row],[CavityInsulation (R-XX)]]&amp;" ins."</f>
        <v>Wood Framed Roof24inOC 5_5In R-30 ins.</v>
      </c>
      <c r="AE1049" s="104" t="s">
        <v>4021</v>
      </c>
      <c r="AF1049" s="104" t="s">
        <v>4019</v>
      </c>
      <c r="AG1049" s="98" t="s">
        <v>4013</v>
      </c>
      <c r="AH1049" s="100" t="s">
        <v>3926</v>
      </c>
      <c r="AI1049" s="106">
        <v>30</v>
      </c>
      <c r="AJ1049" s="98">
        <f>1/MaterialsTable[[#This Row],[Parallel Heat Flow Calc]]</f>
        <v>26.753513667335941</v>
      </c>
      <c r="AK1049" s="98">
        <v>5.5</v>
      </c>
      <c r="AL1049" s="110">
        <v>0.91</v>
      </c>
      <c r="AM1049" s="98">
        <v>7.0000000000000007E-2</v>
      </c>
      <c r="AN1049" s="98">
        <v>19</v>
      </c>
      <c r="AO1049"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49"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049" s="98">
        <f>1/(MaterialsTable[[#This Row],[Attic Cavity Insulation Rvalue]]+MaterialsTable[[#This Row],[Attic Above Cavity Insulation Rvalue]])</f>
        <v>3.7378267857987042E-2</v>
      </c>
      <c r="AR1049" s="108" t="s">
        <v>4049</v>
      </c>
      <c r="AS1049" s="98">
        <f>1/(MaterialsTable[[#This Row],[Assembly R Value (h-ft2.F/Btu)]]+2.53)</f>
        <v>3.4148907517045739E-2</v>
      </c>
      <c r="AT1049" s="113"/>
      <c r="AU1049" s="117"/>
      <c r="AV1049" s="113"/>
    </row>
    <row r="1050" spans="1:48" s="104" customFormat="1" x14ac:dyDescent="0.25">
      <c r="A1050" s="104" t="str">
        <f>CONCATENATE(MaterialsTable[[#This Row],[Code Category]]," - ",RIGHT(MaterialsTable[[#This Row],[Framing Configuration]],6)," - ",MaterialsTable[[#This Row],[FramingSize]]," - R",MaterialsTable[[#This Row],[CavityInsulation (R-XX)]]," ins.")</f>
        <v>Wood Framed Attic Floor - 24inOC - 2x6 - R38 ins.</v>
      </c>
      <c r="AB1050" s="104" t="s">
        <v>3250</v>
      </c>
      <c r="AC1050" s="104" t="s">
        <v>4024</v>
      </c>
      <c r="AD1050" s="105" t="str">
        <f>MaterialsTable[[#This Row],[FramingMaterial]]&amp;" Framed "&amp;MaterialsTable[[#This Row],[Framing Configuration]]&amp;" "&amp;MaterialsTable[[#This Row],[Framing Depth]]&amp;" R-"&amp;MaterialsTable[[#This Row],[CavityInsulation (R-XX)]]&amp;" ins."</f>
        <v>Wood Framed Roof24inOC 5_5In R-38 ins.</v>
      </c>
      <c r="AE1050" s="104" t="s">
        <v>4021</v>
      </c>
      <c r="AF1050" s="104" t="s">
        <v>4019</v>
      </c>
      <c r="AG1050" s="98" t="s">
        <v>4013</v>
      </c>
      <c r="AH1050" s="100" t="s">
        <v>3926</v>
      </c>
      <c r="AI1050" s="106">
        <v>38</v>
      </c>
      <c r="AJ1050" s="98">
        <f>1/MaterialsTable[[#This Row],[Parallel Heat Flow Calc]]</f>
        <v>34.195374132452216</v>
      </c>
      <c r="AK1050" s="98">
        <v>5.5</v>
      </c>
      <c r="AL1050" s="110">
        <v>0.91</v>
      </c>
      <c r="AM1050" s="98">
        <v>7.0000000000000007E-2</v>
      </c>
      <c r="AN1050" s="98">
        <v>19</v>
      </c>
      <c r="AO1050"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50"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050" s="98">
        <f>1/(MaterialsTable[[#This Row],[Attic Cavity Insulation Rvalue]]+MaterialsTable[[#This Row],[Attic Above Cavity Insulation Rvalue]])</f>
        <v>2.9243721566741872E-2</v>
      </c>
      <c r="AR1050" s="108" t="s">
        <v>4049</v>
      </c>
      <c r="AS1050" s="98">
        <f>1/(MaterialsTable[[#This Row],[Assembly R Value (h-ft2.F/Btu)]]+2.53)</f>
        <v>2.722913036619971E-2</v>
      </c>
      <c r="AT1050" s="113"/>
      <c r="AU1050" s="117"/>
      <c r="AV1050" s="113"/>
    </row>
    <row r="1051" spans="1:48" s="104" customFormat="1" x14ac:dyDescent="0.25">
      <c r="A1051" s="104" t="str">
        <f>CONCATENATE(MaterialsTable[[#This Row],[Code Category]]," - ",RIGHT(MaterialsTable[[#This Row],[Framing Configuration]],6)," - ",MaterialsTable[[#This Row],[FramingSize]]," - R",MaterialsTable[[#This Row],[CavityInsulation (R-XX)]]," ins.")</f>
        <v>Wood Framed Attic Floor - 24inOC - 2x6 - R44 ins.</v>
      </c>
      <c r="AB1051" s="104" t="s">
        <v>3250</v>
      </c>
      <c r="AC1051" s="104" t="s">
        <v>4024</v>
      </c>
      <c r="AD1051" s="105" t="str">
        <f>MaterialsTable[[#This Row],[FramingMaterial]]&amp;" Framed "&amp;MaterialsTable[[#This Row],[Framing Configuration]]&amp;" "&amp;MaterialsTable[[#This Row],[Framing Depth]]&amp;" R-"&amp;MaterialsTable[[#This Row],[CavityInsulation (R-XX)]]&amp;" ins."</f>
        <v>Wood Framed Roof24inOC 5_5In R-44 ins.</v>
      </c>
      <c r="AE1051" s="104" t="s">
        <v>4021</v>
      </c>
      <c r="AF1051" s="104" t="s">
        <v>4019</v>
      </c>
      <c r="AG1051" s="98" t="s">
        <v>4013</v>
      </c>
      <c r="AH1051" s="100" t="s">
        <v>3926</v>
      </c>
      <c r="AI1051" s="106">
        <v>44</v>
      </c>
      <c r="AJ1051" s="98">
        <f>1/MaterialsTable[[#This Row],[Parallel Heat Flow Calc]]</f>
        <v>39.776769481289421</v>
      </c>
      <c r="AK1051" s="98">
        <v>5.5</v>
      </c>
      <c r="AL1051" s="110">
        <v>0.91</v>
      </c>
      <c r="AM1051" s="98">
        <v>7.0000000000000007E-2</v>
      </c>
      <c r="AN1051" s="98">
        <v>19</v>
      </c>
      <c r="AO1051"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51"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51" s="98">
        <f>1/(MaterialsTable[[#This Row],[Attic Cavity Insulation Rvalue]]+MaterialsTable[[#This Row],[Attic Above Cavity Insulation Rvalue]])</f>
        <v>2.5140302066772657E-2</v>
      </c>
      <c r="AR1051" s="108" t="s">
        <v>4049</v>
      </c>
      <c r="AS1051" s="98">
        <f>1/(MaterialsTable[[#This Row],[Assembly R Value (h-ft2.F/Btu)]]+2.53)</f>
        <v>2.3636879210128765E-2</v>
      </c>
      <c r="AT1051" s="113"/>
      <c r="AU1051" s="117"/>
      <c r="AV1051" s="113"/>
    </row>
    <row r="1052" spans="1:48" s="104" customFormat="1" x14ac:dyDescent="0.25">
      <c r="A1052" s="104" t="str">
        <f>CONCATENATE(MaterialsTable[[#This Row],[Code Category]]," - ",RIGHT(MaterialsTable[[#This Row],[Framing Configuration]],6)," - ",MaterialsTable[[#This Row],[FramingSize]]," - R",MaterialsTable[[#This Row],[CavityInsulation (R-XX)]]," ins.")</f>
        <v>Wood Framed Attic Floor - 24inOC - 2x6 - R49 ins.</v>
      </c>
      <c r="AB1052" s="104" t="s">
        <v>3250</v>
      </c>
      <c r="AC1052" s="104" t="s">
        <v>4024</v>
      </c>
      <c r="AD1052" s="105" t="str">
        <f>MaterialsTable[[#This Row],[FramingMaterial]]&amp;" Framed "&amp;MaterialsTable[[#This Row],[Framing Configuration]]&amp;" "&amp;MaterialsTable[[#This Row],[Framing Depth]]&amp;" R-"&amp;MaterialsTable[[#This Row],[CavityInsulation (R-XX)]]&amp;" ins."</f>
        <v>Wood Framed Roof24inOC 5_5In R-49 ins.</v>
      </c>
      <c r="AE1052" s="104" t="s">
        <v>4021</v>
      </c>
      <c r="AF1052" s="104" t="s">
        <v>4019</v>
      </c>
      <c r="AG1052" s="98" t="s">
        <v>4013</v>
      </c>
      <c r="AH1052" s="100" t="s">
        <v>3926</v>
      </c>
      <c r="AI1052" s="106">
        <v>49</v>
      </c>
      <c r="AJ1052" s="98">
        <f>1/MaterialsTable[[#This Row],[Parallel Heat Flow Calc]]</f>
        <v>44.427932271987103</v>
      </c>
      <c r="AK1052" s="98">
        <v>5.5</v>
      </c>
      <c r="AL1052" s="110">
        <v>0.91</v>
      </c>
      <c r="AM1052" s="98">
        <v>7.0000000000000007E-2</v>
      </c>
      <c r="AN1052" s="98">
        <v>19</v>
      </c>
      <c r="AO1052"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52"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052" s="98">
        <f>1/(MaterialsTable[[#This Row],[Attic Cavity Insulation Rvalue]]+MaterialsTable[[#This Row],[Attic Above Cavity Insulation Rvalue]])</f>
        <v>2.2508362394135648E-2</v>
      </c>
      <c r="AR1052" s="108" t="s">
        <v>4049</v>
      </c>
      <c r="AS1052" s="98">
        <f>1/(MaterialsTable[[#This Row],[Assembly R Value (h-ft2.F/Btu)]]+2.53)</f>
        <v>2.1295656593392061E-2</v>
      </c>
      <c r="AT1052" s="113"/>
      <c r="AU1052" s="117"/>
      <c r="AV1052" s="113"/>
    </row>
    <row r="1053" spans="1:48" s="104" customFormat="1" x14ac:dyDescent="0.25">
      <c r="A1053" s="104" t="str">
        <f>CONCATENATE(MaterialsTable[[#This Row],[Code Category]]," - ",RIGHT(MaterialsTable[[#This Row],[Framing Configuration]],6)," - ",MaterialsTable[[#This Row],[FramingSize]]," - R",MaterialsTable[[#This Row],[CavityInsulation (R-XX)]]," ins.")</f>
        <v>Wood Framed Attic Floor - 24inOC - 2x6 - R60 ins.</v>
      </c>
      <c r="AB1053" s="104" t="s">
        <v>3250</v>
      </c>
      <c r="AC1053" s="104" t="s">
        <v>4024</v>
      </c>
      <c r="AD1053" s="105" t="str">
        <f>MaterialsTable[[#This Row],[FramingMaterial]]&amp;" Framed "&amp;MaterialsTable[[#This Row],[Framing Configuration]]&amp;" "&amp;MaterialsTable[[#This Row],[Framing Depth]]&amp;" R-"&amp;MaterialsTable[[#This Row],[CavityInsulation (R-XX)]]&amp;" ins."</f>
        <v>Wood Framed Roof24inOC 5_5In R-60 ins.</v>
      </c>
      <c r="AE1053" s="104" t="s">
        <v>4021</v>
      </c>
      <c r="AF1053" s="104" t="s">
        <v>4019</v>
      </c>
      <c r="AG1053" s="98" t="s">
        <v>4013</v>
      </c>
      <c r="AH1053" s="100" t="s">
        <v>3926</v>
      </c>
      <c r="AI1053" s="106">
        <v>60</v>
      </c>
      <c r="AJ1053" s="98">
        <f>1/MaterialsTable[[#This Row],[Parallel Heat Flow Calc]]</f>
        <v>54.660490411521977</v>
      </c>
      <c r="AK1053" s="98">
        <v>5.5</v>
      </c>
      <c r="AL1053" s="110">
        <v>0.91</v>
      </c>
      <c r="AM1053" s="98">
        <v>7.0000000000000007E-2</v>
      </c>
      <c r="AN1053" s="98">
        <v>19</v>
      </c>
      <c r="AO1053"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53" s="98">
        <f>IF(MaterialsTable[[#This Row],[CavityInsulation (R-XX)]]&gt;MaterialsTable[[#This Row],[Activty Cavity Max R]],1/(0.075/((MaterialsTable[[#This Row],[CavityInsulation (R-XX)]]-MaterialsTable[[#This Row],[Activty Cavity Max R]])*0.5)+0.925/(MaterialsTable[[#This Row],[CavityInsulation (R-XX)]]-MaterialsTable[[#This Row],[Activty Cavity Max R]])),0)</f>
        <v>38.139534883720927</v>
      </c>
      <c r="AQ1053" s="98">
        <f>1/(MaterialsTable[[#This Row],[Attic Cavity Insulation Rvalue]]+MaterialsTable[[#This Row],[Attic Above Cavity Insulation Rvalue]])</f>
        <v>1.8294749872738214E-2</v>
      </c>
      <c r="AR1053" s="108" t="s">
        <v>4049</v>
      </c>
      <c r="AS1053" s="98">
        <f>1/(MaterialsTable[[#This Row],[Assembly R Value (h-ft2.F/Btu)]]+2.53)</f>
        <v>1.7485424461380968E-2</v>
      </c>
      <c r="AT1053" s="113"/>
      <c r="AU1053" s="117"/>
      <c r="AV1053" s="113"/>
    </row>
    <row r="1054" spans="1:48" s="104" customFormat="1" x14ac:dyDescent="0.25">
      <c r="A1054" s="104" t="str">
        <f>CONCATENATE(MaterialsTable[[#This Row],[Code Category]]," - ",RIGHT(MaterialsTable[[#This Row],[Framing Configuration]],6)," - ",MaterialsTable[[#This Row],[FramingSize]]," - R",MaterialsTable[[#This Row],[CavityInsulation (R-XX)]]," ins.")</f>
        <v>Wood Framed Attic Floor - 16inOC - 2x8 - R0 ins.</v>
      </c>
      <c r="AB1054" s="104" t="s">
        <v>3250</v>
      </c>
      <c r="AC1054" s="104" t="s">
        <v>4024</v>
      </c>
      <c r="AD1054" s="105" t="str">
        <f>MaterialsTable[[#This Row],[FramingMaterial]]&amp;" Framed "&amp;MaterialsTable[[#This Row],[Framing Configuration]]&amp;" "&amp;MaterialsTable[[#This Row],[Framing Depth]]&amp;" R-"&amp;MaterialsTable[[#This Row],[CavityInsulation (R-XX)]]&amp;" ins."</f>
        <v>Wood Framed Roof16inOC 7_25In R-0 ins.</v>
      </c>
      <c r="AE1054" s="104" t="s">
        <v>4021</v>
      </c>
      <c r="AF1054" s="104" t="s">
        <v>4011</v>
      </c>
      <c r="AG1054" s="98" t="s">
        <v>4014</v>
      </c>
      <c r="AH1054" s="100" t="s">
        <v>3928</v>
      </c>
      <c r="AI1054" s="106">
        <v>0</v>
      </c>
      <c r="AJ1054" s="106"/>
      <c r="AK1054" s="106"/>
      <c r="AL1054" s="106"/>
      <c r="AM1054" s="106"/>
      <c r="AN1054" s="106"/>
      <c r="AO1054" s="106"/>
      <c r="AP1054" s="106"/>
      <c r="AQ1054" s="106"/>
      <c r="AR1054" s="108" t="s">
        <v>4049</v>
      </c>
      <c r="AS1054" s="106"/>
      <c r="AT1054" s="112"/>
      <c r="AU1054" s="116"/>
      <c r="AV1054" s="113"/>
    </row>
    <row r="1055" spans="1:48" s="104" customFormat="1" x14ac:dyDescent="0.25">
      <c r="A1055" s="104" t="str">
        <f>CONCATENATE(MaterialsTable[[#This Row],[Code Category]]," - ",RIGHT(MaterialsTable[[#This Row],[Framing Configuration]],6)," - ",MaterialsTable[[#This Row],[FramingSize]]," - R",MaterialsTable[[#This Row],[CavityInsulation (R-XX)]]," ins.")</f>
        <v>Wood Framed Attic Floor - 16inOC - 2x8 - R11 ins.</v>
      </c>
      <c r="AB1055" s="104" t="s">
        <v>3250</v>
      </c>
      <c r="AC1055" s="104" t="s">
        <v>4024</v>
      </c>
      <c r="AD1055" s="105" t="str">
        <f>MaterialsTable[[#This Row],[FramingMaterial]]&amp;" Framed "&amp;MaterialsTable[[#This Row],[Framing Configuration]]&amp;" "&amp;MaterialsTable[[#This Row],[Framing Depth]]&amp;" R-"&amp;MaterialsTable[[#This Row],[CavityInsulation (R-XX)]]&amp;" ins."</f>
        <v>Wood Framed Roof16inOC 7_25In R-11 ins.</v>
      </c>
      <c r="AE1055" s="104" t="s">
        <v>4021</v>
      </c>
      <c r="AF1055" s="104" t="s">
        <v>4011</v>
      </c>
      <c r="AG1055" s="98" t="s">
        <v>4014</v>
      </c>
      <c r="AH1055" s="100" t="s">
        <v>3928</v>
      </c>
      <c r="AI1055" s="106">
        <v>11</v>
      </c>
      <c r="AJ1055" s="98">
        <f>1/MaterialsTable[[#This Row],[Parallel Heat Flow Calc]]</f>
        <v>10.596598458676587</v>
      </c>
      <c r="AK1055" s="98">
        <v>7.25</v>
      </c>
      <c r="AL1055" s="110">
        <v>0.91</v>
      </c>
      <c r="AM1055" s="98">
        <v>0.1</v>
      </c>
      <c r="AN1055" s="98">
        <v>21</v>
      </c>
      <c r="AO1055" s="98">
        <f>1/(1/MIN(MaterialsTable[[#This Row],[CavityInsulation (R-XX)]],MaterialsTable[[#This Row],[Activty Cavity Max R]])*(1-MaterialsTable[[#This Row],[Framing Factor]])+MaterialsTable[[#This Row],[Framing Mat Conductivity]]*MaterialsTable[[#This Row],[Framing Factor]]/MaterialsTable[[#This Row],[Framing Thickness]])</f>
        <v>10.596598458676587</v>
      </c>
      <c r="AP105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55" s="98">
        <f>1/(MaterialsTable[[#This Row],[Attic Cavity Insulation Rvalue]]+MaterialsTable[[#This Row],[Attic Above Cavity Insulation Rvalue]])</f>
        <v>9.4369905956112859E-2</v>
      </c>
      <c r="AR1055" s="108" t="s">
        <v>4049</v>
      </c>
      <c r="AS1055" s="98">
        <f>1/(MaterialsTable[[#This Row],[Assembly R Value (h-ft2.F/Btu)]]+2.53)</f>
        <v>7.6181198285912924E-2</v>
      </c>
      <c r="AT1055" s="112"/>
      <c r="AU1055" s="116"/>
      <c r="AV1055" s="113"/>
    </row>
    <row r="1056" spans="1:48" s="104" customFormat="1" x14ac:dyDescent="0.25">
      <c r="A1056" s="104" t="str">
        <f>CONCATENATE(MaterialsTable[[#This Row],[Code Category]]," - ",RIGHT(MaterialsTable[[#This Row],[Framing Configuration]],6)," - ",MaterialsTable[[#This Row],[FramingSize]]," - R",MaterialsTable[[#This Row],[CavityInsulation (R-XX)]]," ins.")</f>
        <v>Wood Framed Attic Floor - 16inOC - 2x8 - R13 ins.</v>
      </c>
      <c r="AB1056" s="104" t="s">
        <v>3250</v>
      </c>
      <c r="AC1056" s="104" t="s">
        <v>4024</v>
      </c>
      <c r="AD1056" s="105" t="str">
        <f>MaterialsTable[[#This Row],[FramingMaterial]]&amp;" Framed "&amp;MaterialsTable[[#This Row],[Framing Configuration]]&amp;" "&amp;MaterialsTable[[#This Row],[Framing Depth]]&amp;" R-"&amp;MaterialsTable[[#This Row],[CavityInsulation (R-XX)]]&amp;" ins."</f>
        <v>Wood Framed Roof16inOC 7_25In R-13 ins.</v>
      </c>
      <c r="AE1056" s="104" t="s">
        <v>4021</v>
      </c>
      <c r="AF1056" s="104" t="s">
        <v>4011</v>
      </c>
      <c r="AG1056" s="98" t="s">
        <v>4014</v>
      </c>
      <c r="AH1056" s="100" t="s">
        <v>3928</v>
      </c>
      <c r="AI1056" s="106">
        <v>13</v>
      </c>
      <c r="AJ1056" s="98">
        <f>1/MaterialsTable[[#This Row],[Parallel Heat Flow Calc]]</f>
        <v>12.227555786196158</v>
      </c>
      <c r="AK1056" s="98">
        <v>7.25</v>
      </c>
      <c r="AL1056" s="110">
        <v>0.91</v>
      </c>
      <c r="AM1056" s="98">
        <v>0.1</v>
      </c>
      <c r="AN1056" s="98">
        <v>21</v>
      </c>
      <c r="AO1056" s="98">
        <f>1/(1/MIN(MaterialsTable[[#This Row],[CavityInsulation (R-XX)]],MaterialsTable[[#This Row],[Activty Cavity Max R]])*(1-MaterialsTable[[#This Row],[Framing Factor]])+MaterialsTable[[#This Row],[Framing Mat Conductivity]]*MaterialsTable[[#This Row],[Framing Factor]]/MaterialsTable[[#This Row],[Framing Thickness]])</f>
        <v>12.227555786196158</v>
      </c>
      <c r="AP105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56" s="98">
        <f>1/(MaterialsTable[[#This Row],[Attic Cavity Insulation Rvalue]]+MaterialsTable[[#This Row],[Attic Above Cavity Insulation Rvalue]])</f>
        <v>8.1782493368700276E-2</v>
      </c>
      <c r="AR1056" s="108" t="s">
        <v>4049</v>
      </c>
      <c r="AS1056" s="98">
        <f>1/(MaterialsTable[[#This Row],[Assembly R Value (h-ft2.F/Btu)]]+2.53)</f>
        <v>6.7761898683478095E-2</v>
      </c>
      <c r="AT1056" s="112"/>
      <c r="AU1056" s="116"/>
      <c r="AV1056" s="113"/>
    </row>
    <row r="1057" spans="1:48" s="104" customFormat="1" x14ac:dyDescent="0.25">
      <c r="A1057" s="104" t="str">
        <f>CONCATENATE(MaterialsTable[[#This Row],[Code Category]]," - ",RIGHT(MaterialsTable[[#This Row],[Framing Configuration]],6)," - ",MaterialsTable[[#This Row],[FramingSize]]," - R",MaterialsTable[[#This Row],[CavityInsulation (R-XX)]]," ins.")</f>
        <v>Wood Framed Attic Floor - 16inOC - 2x8 - R19 ins.</v>
      </c>
      <c r="AB1057" s="104" t="s">
        <v>3250</v>
      </c>
      <c r="AC1057" s="104" t="s">
        <v>4024</v>
      </c>
      <c r="AD1057" s="105" t="str">
        <f>MaterialsTable[[#This Row],[FramingMaterial]]&amp;" Framed "&amp;MaterialsTable[[#This Row],[Framing Configuration]]&amp;" "&amp;MaterialsTable[[#This Row],[Framing Depth]]&amp;" R-"&amp;MaterialsTable[[#This Row],[CavityInsulation (R-XX)]]&amp;" ins."</f>
        <v>Wood Framed Roof16inOC 7_25In R-19 ins.</v>
      </c>
      <c r="AE1057" s="104" t="s">
        <v>4021</v>
      </c>
      <c r="AF1057" s="104" t="s">
        <v>4011</v>
      </c>
      <c r="AG1057" s="98" t="s">
        <v>4014</v>
      </c>
      <c r="AH1057" s="100" t="s">
        <v>3928</v>
      </c>
      <c r="AI1057" s="106">
        <v>19</v>
      </c>
      <c r="AJ1057" s="98">
        <f>1/MaterialsTable[[#This Row],[Parallel Heat Flow Calc]]</f>
        <v>16.688878119699538</v>
      </c>
      <c r="AK1057" s="98">
        <v>7.25</v>
      </c>
      <c r="AL1057" s="110">
        <v>0.91</v>
      </c>
      <c r="AM1057" s="98">
        <v>0.1</v>
      </c>
      <c r="AN1057" s="98">
        <v>21</v>
      </c>
      <c r="AO1057" s="98">
        <f>1/(1/MIN(MaterialsTable[[#This Row],[CavityInsulation (R-XX)]],MaterialsTable[[#This Row],[Activty Cavity Max R]])*(1-MaterialsTable[[#This Row],[Framing Factor]])+MaterialsTable[[#This Row],[Framing Mat Conductivity]]*MaterialsTable[[#This Row],[Framing Factor]]/MaterialsTable[[#This Row],[Framing Thickness]])</f>
        <v>16.688878119699538</v>
      </c>
      <c r="AP105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57" s="98">
        <f>1/(MaterialsTable[[#This Row],[Attic Cavity Insulation Rvalue]]+MaterialsTable[[#This Row],[Attic Above Cavity Insulation Rvalue]])</f>
        <v>5.9920145190562615E-2</v>
      </c>
      <c r="AR1057" s="108" t="s">
        <v>4049</v>
      </c>
      <c r="AS1057" s="98">
        <f>1/(MaterialsTable[[#This Row],[Assembly R Value (h-ft2.F/Btu)]]+2.53)</f>
        <v>5.2032173458397148E-2</v>
      </c>
      <c r="AT1057" s="112"/>
      <c r="AU1057" s="116"/>
      <c r="AV1057" s="113"/>
    </row>
    <row r="1058" spans="1:48" s="104" customFormat="1" x14ac:dyDescent="0.25">
      <c r="A1058" s="104" t="str">
        <f>CONCATENATE(MaterialsTable[[#This Row],[Code Category]]," - ",RIGHT(MaterialsTable[[#This Row],[Framing Configuration]],6)," - ",MaterialsTable[[#This Row],[FramingSize]]," - R",MaterialsTable[[#This Row],[CavityInsulation (R-XX)]]," ins.")</f>
        <v>Wood Framed Attic Floor - 16inOC - 2x8 - R21 ins.</v>
      </c>
      <c r="AB1058" s="104" t="s">
        <v>3250</v>
      </c>
      <c r="AC1058" s="104" t="s">
        <v>4024</v>
      </c>
      <c r="AD1058" s="105" t="str">
        <f>MaterialsTable[[#This Row],[FramingMaterial]]&amp;" Framed "&amp;MaterialsTable[[#This Row],[Framing Configuration]]&amp;" "&amp;MaterialsTable[[#This Row],[Framing Depth]]&amp;" R-"&amp;MaterialsTable[[#This Row],[CavityInsulation (R-XX)]]&amp;" ins."</f>
        <v>Wood Framed Roof16inOC 7_25In R-21 ins.</v>
      </c>
      <c r="AE1058" s="104" t="s">
        <v>4021</v>
      </c>
      <c r="AF1058" s="104" t="s">
        <v>4011</v>
      </c>
      <c r="AG1058" s="98" t="s">
        <v>4014</v>
      </c>
      <c r="AH1058" s="100" t="s">
        <v>3928</v>
      </c>
      <c r="AI1058" s="106">
        <v>21</v>
      </c>
      <c r="AJ1058" s="98">
        <f>1/MaterialsTable[[#This Row],[Parallel Heat Flow Calc]]</f>
        <v>18.047652916073968</v>
      </c>
      <c r="AK1058" s="98">
        <v>7.25</v>
      </c>
      <c r="AL1058" s="110">
        <v>0.91</v>
      </c>
      <c r="AM1058" s="98">
        <v>0.1</v>
      </c>
      <c r="AN1058" s="98">
        <v>21</v>
      </c>
      <c r="AO1058"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5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58" s="98">
        <f>1/(MaterialsTable[[#This Row],[Attic Cavity Insulation Rvalue]]+MaterialsTable[[#This Row],[Attic Above Cavity Insulation Rvalue]])</f>
        <v>5.5408866995073892E-2</v>
      </c>
      <c r="AR1058" s="108" t="s">
        <v>4049</v>
      </c>
      <c r="AS1058" s="98">
        <f>1/(MaterialsTable[[#This Row],[Assembly R Value (h-ft2.F/Btu)]]+2.53)</f>
        <v>4.8596407183972998E-2</v>
      </c>
      <c r="AT1058" s="112"/>
      <c r="AU1058" s="116"/>
      <c r="AV1058" s="113"/>
    </row>
    <row r="1059" spans="1:48" s="104" customFormat="1" x14ac:dyDescent="0.25">
      <c r="A1059" s="104" t="str">
        <f>CONCATENATE(MaterialsTable[[#This Row],[Code Category]]," - ",RIGHT(MaterialsTable[[#This Row],[Framing Configuration]],6)," - ",MaterialsTable[[#This Row],[FramingSize]]," - R",MaterialsTable[[#This Row],[CavityInsulation (R-XX)]]," ins.")</f>
        <v>Wood Framed Attic Floor - 16inOC - 2x8 - R22 ins.</v>
      </c>
      <c r="AB1059" s="104" t="s">
        <v>3250</v>
      </c>
      <c r="AC1059" s="104" t="s">
        <v>4024</v>
      </c>
      <c r="AD1059" s="105" t="str">
        <f>MaterialsTable[[#This Row],[FramingMaterial]]&amp;" Framed "&amp;MaterialsTable[[#This Row],[Framing Configuration]]&amp;" "&amp;MaterialsTable[[#This Row],[Framing Depth]]&amp;" R-"&amp;MaterialsTable[[#This Row],[CavityInsulation (R-XX)]]&amp;" ins."</f>
        <v>Wood Framed Roof16inOC 7_25In R-22 ins.</v>
      </c>
      <c r="AE1059" s="104" t="s">
        <v>4021</v>
      </c>
      <c r="AF1059" s="104" t="s">
        <v>4011</v>
      </c>
      <c r="AG1059" s="98" t="s">
        <v>4014</v>
      </c>
      <c r="AH1059" s="100" t="s">
        <v>3928</v>
      </c>
      <c r="AI1059" s="106">
        <v>22</v>
      </c>
      <c r="AJ1059" s="98">
        <f>1/MaterialsTable[[#This Row],[Parallel Heat Flow Calc]]</f>
        <v>18.977885474213505</v>
      </c>
      <c r="AK1059" s="98">
        <v>7.25</v>
      </c>
      <c r="AL1059" s="110">
        <v>0.91</v>
      </c>
      <c r="AM1059" s="98">
        <v>0.1</v>
      </c>
      <c r="AN1059" s="98">
        <v>21</v>
      </c>
      <c r="AO1059"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59" s="98">
        <f>IF(MaterialsTable[[#This Row],[CavityInsulation (R-XX)]]&gt;MaterialsTable[[#This Row],[Activty Cavity Max R]],1/(0.075/((MaterialsTable[[#This Row],[CavityInsulation (R-XX)]]-MaterialsTable[[#This Row],[Activty Cavity Max R]])*0.5)+0.925/(MaterialsTable[[#This Row],[CavityInsulation (R-XX)]]-MaterialsTable[[#This Row],[Activty Cavity Max R]])),0)</f>
        <v>0.93023255813953487</v>
      </c>
      <c r="AQ1059" s="98">
        <f>1/(MaterialsTable[[#This Row],[Attic Cavity Insulation Rvalue]]+MaterialsTable[[#This Row],[Attic Above Cavity Insulation Rvalue]])</f>
        <v>5.2692909405463818E-2</v>
      </c>
      <c r="AR1059" s="108" t="s">
        <v>4049</v>
      </c>
      <c r="AS1059" s="98">
        <f>1/(MaterialsTable[[#This Row],[Assembly R Value (h-ft2.F/Btu)]]+2.53)</f>
        <v>4.6494575266310213E-2</v>
      </c>
      <c r="AT1059" s="112"/>
      <c r="AU1059" s="116"/>
      <c r="AV1059" s="113"/>
    </row>
    <row r="1060" spans="1:48" s="104" customFormat="1" x14ac:dyDescent="0.25">
      <c r="A1060" s="104" t="str">
        <f>CONCATENATE(MaterialsTable[[#This Row],[Code Category]]," - ",RIGHT(MaterialsTable[[#This Row],[Framing Configuration]],6)," - ",MaterialsTable[[#This Row],[FramingSize]]," - R",MaterialsTable[[#This Row],[CavityInsulation (R-XX)]]," ins.")</f>
        <v>Wood Framed Attic Floor - 16inOC - 2x8 - R25 ins.</v>
      </c>
      <c r="AB1060" s="104" t="s">
        <v>3250</v>
      </c>
      <c r="AC1060" s="104" t="s">
        <v>4024</v>
      </c>
      <c r="AD1060" s="105" t="str">
        <f>MaterialsTable[[#This Row],[FramingMaterial]]&amp;" Framed "&amp;MaterialsTable[[#This Row],[Framing Configuration]]&amp;" "&amp;MaterialsTable[[#This Row],[Framing Depth]]&amp;" R-"&amp;MaterialsTable[[#This Row],[CavityInsulation (R-XX)]]&amp;" ins."</f>
        <v>Wood Framed Roof16inOC 7_25In R-25 ins.</v>
      </c>
      <c r="AE1060" s="104" t="s">
        <v>4021</v>
      </c>
      <c r="AF1060" s="104" t="s">
        <v>4011</v>
      </c>
      <c r="AG1060" s="98" t="s">
        <v>4014</v>
      </c>
      <c r="AH1060" s="100" t="s">
        <v>3928</v>
      </c>
      <c r="AI1060" s="106">
        <v>25</v>
      </c>
      <c r="AJ1060" s="98">
        <f>1/MaterialsTable[[#This Row],[Parallel Heat Flow Calc]]</f>
        <v>21.768583148632107</v>
      </c>
      <c r="AK1060" s="98">
        <v>7.25</v>
      </c>
      <c r="AL1060" s="110">
        <v>0.91</v>
      </c>
      <c r="AM1060" s="98">
        <v>0.1</v>
      </c>
      <c r="AN1060" s="98">
        <v>21</v>
      </c>
      <c r="AO1060"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0" s="98">
        <f>IF(MaterialsTable[[#This Row],[CavityInsulation (R-XX)]]&gt;MaterialsTable[[#This Row],[Activty Cavity Max R]],1/(0.075/((MaterialsTable[[#This Row],[CavityInsulation (R-XX)]]-MaterialsTable[[#This Row],[Activty Cavity Max R]])*0.5)+0.925/(MaterialsTable[[#This Row],[CavityInsulation (R-XX)]]-MaterialsTable[[#This Row],[Activty Cavity Max R]])),0)</f>
        <v>3.7209302325581395</v>
      </c>
      <c r="AQ1060" s="98">
        <f>1/(MaterialsTable[[#This Row],[Attic Cavity Insulation Rvalue]]+MaterialsTable[[#This Row],[Attic Above Cavity Insulation Rvalue]])</f>
        <v>4.5937762378569773E-2</v>
      </c>
      <c r="AR1060" s="108" t="s">
        <v>4049</v>
      </c>
      <c r="AS1060" s="98">
        <f>1/(MaterialsTable[[#This Row],[Assembly R Value (h-ft2.F/Btu)]]+2.53)</f>
        <v>4.1154662964630308E-2</v>
      </c>
      <c r="AT1060" s="112"/>
      <c r="AU1060" s="116"/>
      <c r="AV1060" s="113"/>
    </row>
    <row r="1061" spans="1:48" s="104" customFormat="1" x14ac:dyDescent="0.25">
      <c r="A1061" s="104" t="str">
        <f>CONCATENATE(MaterialsTable[[#This Row],[Code Category]]," - ",RIGHT(MaterialsTable[[#This Row],[Framing Configuration]],6)," - ",MaterialsTable[[#This Row],[FramingSize]]," - R",MaterialsTable[[#This Row],[CavityInsulation (R-XX)]]," ins.")</f>
        <v>Wood Framed Attic Floor - 16inOC - 2x8 - R30 ins.</v>
      </c>
      <c r="AB1061" s="104" t="s">
        <v>3250</v>
      </c>
      <c r="AC1061" s="104" t="s">
        <v>4024</v>
      </c>
      <c r="AD1061" s="105" t="str">
        <f>MaterialsTable[[#This Row],[FramingMaterial]]&amp;" Framed "&amp;MaterialsTable[[#This Row],[Framing Configuration]]&amp;" "&amp;MaterialsTable[[#This Row],[Framing Depth]]&amp;" R-"&amp;MaterialsTable[[#This Row],[CavityInsulation (R-XX)]]&amp;" ins."</f>
        <v>Wood Framed Roof16inOC 7_25In R-30 ins.</v>
      </c>
      <c r="AE1061" s="104" t="s">
        <v>4021</v>
      </c>
      <c r="AF1061" s="104" t="s">
        <v>4011</v>
      </c>
      <c r="AG1061" s="98" t="s">
        <v>4014</v>
      </c>
      <c r="AH1061" s="100" t="s">
        <v>3928</v>
      </c>
      <c r="AI1061" s="106">
        <v>30</v>
      </c>
      <c r="AJ1061" s="98">
        <f>1/MaterialsTable[[#This Row],[Parallel Heat Flow Calc]]</f>
        <v>26.419745939329779</v>
      </c>
      <c r="AK1061" s="98">
        <v>7.25</v>
      </c>
      <c r="AL1061" s="110">
        <v>0.91</v>
      </c>
      <c r="AM1061" s="98">
        <v>0.1</v>
      </c>
      <c r="AN1061" s="98">
        <v>21</v>
      </c>
      <c r="AO1061"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1"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061" s="98">
        <f>1/(MaterialsTable[[#This Row],[Attic Cavity Insulation Rvalue]]+MaterialsTable[[#This Row],[Attic Above Cavity Insulation Rvalue]])</f>
        <v>3.7850477529057125E-2</v>
      </c>
      <c r="AR1061" s="108" t="s">
        <v>4049</v>
      </c>
      <c r="AS1061" s="98">
        <f>1/(MaterialsTable[[#This Row],[Assembly R Value (h-ft2.F/Btu)]]+2.53)</f>
        <v>3.4542617475666566E-2</v>
      </c>
      <c r="AT1061" s="112"/>
      <c r="AU1061" s="116"/>
      <c r="AV1061" s="113"/>
    </row>
    <row r="1062" spans="1:48" s="104" customFormat="1" x14ac:dyDescent="0.25">
      <c r="A1062" s="104" t="str">
        <f>CONCATENATE(MaterialsTable[[#This Row],[Code Category]]," - ",RIGHT(MaterialsTable[[#This Row],[Framing Configuration]],6)," - ",MaterialsTable[[#This Row],[FramingSize]]," - R",MaterialsTable[[#This Row],[CavityInsulation (R-XX)]]," ins.")</f>
        <v>Wood Framed Attic Floor - 16inOC - 2x8 - R38 ins.</v>
      </c>
      <c r="AB1062" s="104" t="s">
        <v>3250</v>
      </c>
      <c r="AC1062" s="104" t="s">
        <v>4024</v>
      </c>
      <c r="AD1062" s="105" t="str">
        <f>MaterialsTable[[#This Row],[FramingMaterial]]&amp;" Framed "&amp;MaterialsTable[[#This Row],[Framing Configuration]]&amp;" "&amp;MaterialsTable[[#This Row],[Framing Depth]]&amp;" R-"&amp;MaterialsTable[[#This Row],[CavityInsulation (R-XX)]]&amp;" ins."</f>
        <v>Wood Framed Roof16inOC 7_25In R-38 ins.</v>
      </c>
      <c r="AE1062" s="104" t="s">
        <v>4021</v>
      </c>
      <c r="AF1062" s="104" t="s">
        <v>4011</v>
      </c>
      <c r="AG1062" s="98" t="s">
        <v>4014</v>
      </c>
      <c r="AH1062" s="100" t="s">
        <v>3928</v>
      </c>
      <c r="AI1062" s="106">
        <v>38</v>
      </c>
      <c r="AJ1062" s="98">
        <f>1/MaterialsTable[[#This Row],[Parallel Heat Flow Calc]]</f>
        <v>33.861606404446064</v>
      </c>
      <c r="AK1062" s="98">
        <v>7.25</v>
      </c>
      <c r="AL1062" s="110">
        <v>0.91</v>
      </c>
      <c r="AM1062" s="98">
        <v>0.1</v>
      </c>
      <c r="AN1062" s="98">
        <v>21</v>
      </c>
      <c r="AO1062"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2"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062" s="98">
        <f>1/(MaterialsTable[[#This Row],[Attic Cavity Insulation Rvalue]]+MaterialsTable[[#This Row],[Attic Above Cavity Insulation Rvalue]])</f>
        <v>2.9531971639381496E-2</v>
      </c>
      <c r="AR1062" s="108" t="s">
        <v>4049</v>
      </c>
      <c r="AS1062" s="98">
        <f>1/(MaterialsTable[[#This Row],[Assembly R Value (h-ft2.F/Btu)]]+2.53)</f>
        <v>2.7478863914010325E-2</v>
      </c>
      <c r="AT1062" s="112"/>
      <c r="AU1062" s="116"/>
      <c r="AV1062" s="113"/>
    </row>
    <row r="1063" spans="1:48" s="104" customFormat="1" x14ac:dyDescent="0.25">
      <c r="A1063" s="104" t="str">
        <f>CONCATENATE(MaterialsTable[[#This Row],[Code Category]]," - ",RIGHT(MaterialsTable[[#This Row],[Framing Configuration]],6)," - ",MaterialsTable[[#This Row],[FramingSize]]," - R",MaterialsTable[[#This Row],[CavityInsulation (R-XX)]]," ins.")</f>
        <v>Wood Framed Attic Floor - 16inOC - 2x8 - R44 ins.</v>
      </c>
      <c r="AB1063" s="104" t="s">
        <v>3250</v>
      </c>
      <c r="AC1063" s="104" t="s">
        <v>4024</v>
      </c>
      <c r="AD1063" s="105" t="str">
        <f>MaterialsTable[[#This Row],[FramingMaterial]]&amp;" Framed "&amp;MaterialsTable[[#This Row],[Framing Configuration]]&amp;" "&amp;MaterialsTable[[#This Row],[Framing Depth]]&amp;" R-"&amp;MaterialsTable[[#This Row],[CavityInsulation (R-XX)]]&amp;" ins."</f>
        <v>Wood Framed Roof16inOC 7_25In R-44 ins.</v>
      </c>
      <c r="AE1063" s="104" t="s">
        <v>4021</v>
      </c>
      <c r="AF1063" s="104" t="s">
        <v>4011</v>
      </c>
      <c r="AG1063" s="98" t="s">
        <v>4014</v>
      </c>
      <c r="AH1063" s="100" t="s">
        <v>3928</v>
      </c>
      <c r="AI1063" s="106">
        <v>44</v>
      </c>
      <c r="AJ1063" s="98">
        <f>1/MaterialsTable[[#This Row],[Parallel Heat Flow Calc]]</f>
        <v>39.443001753283269</v>
      </c>
      <c r="AK1063" s="98">
        <v>7.25</v>
      </c>
      <c r="AL1063" s="110">
        <v>0.91</v>
      </c>
      <c r="AM1063" s="98">
        <v>0.1</v>
      </c>
      <c r="AN1063" s="98">
        <v>21</v>
      </c>
      <c r="AO1063"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3" s="98">
        <f>IF(MaterialsTable[[#This Row],[CavityInsulation (R-XX)]]&gt;MaterialsTable[[#This Row],[Activty Cavity Max R]],1/(0.075/((MaterialsTable[[#This Row],[CavityInsulation (R-XX)]]-MaterialsTable[[#This Row],[Activty Cavity Max R]])*0.5)+0.925/(MaterialsTable[[#This Row],[CavityInsulation (R-XX)]]-MaterialsTable[[#This Row],[Activty Cavity Max R]])),0)</f>
        <v>21.395348837209301</v>
      </c>
      <c r="AQ1063" s="98">
        <f>1/(MaterialsTable[[#This Row],[Attic Cavity Insulation Rvalue]]+MaterialsTable[[#This Row],[Attic Above Cavity Insulation Rvalue]])</f>
        <v>2.5353039970310048E-2</v>
      </c>
      <c r="AR1063" s="108" t="s">
        <v>4049</v>
      </c>
      <c r="AS1063" s="98">
        <f>1/(MaterialsTable[[#This Row],[Assembly R Value (h-ft2.F/Btu)]]+2.53)</f>
        <v>2.3824838782748641E-2</v>
      </c>
      <c r="AT1063" s="112"/>
      <c r="AU1063" s="116"/>
      <c r="AV1063" s="113"/>
    </row>
    <row r="1064" spans="1:48" s="104" customFormat="1" x14ac:dyDescent="0.25">
      <c r="A1064" s="104" t="str">
        <f>CONCATENATE(MaterialsTable[[#This Row],[Code Category]]," - ",RIGHT(MaterialsTable[[#This Row],[Framing Configuration]],6)," - ",MaterialsTable[[#This Row],[FramingSize]]," - R",MaterialsTable[[#This Row],[CavityInsulation (R-XX)]]," ins.")</f>
        <v>Wood Framed Attic Floor - 16inOC - 2x8 - R49 ins.</v>
      </c>
      <c r="AB1064" s="104" t="s">
        <v>3250</v>
      </c>
      <c r="AC1064" s="104" t="s">
        <v>4024</v>
      </c>
      <c r="AD1064" s="105" t="str">
        <f>MaterialsTable[[#This Row],[FramingMaterial]]&amp;" Framed "&amp;MaterialsTable[[#This Row],[Framing Configuration]]&amp;" "&amp;MaterialsTable[[#This Row],[Framing Depth]]&amp;" R-"&amp;MaterialsTable[[#This Row],[CavityInsulation (R-XX)]]&amp;" ins."</f>
        <v>Wood Framed Roof16inOC 7_25In R-49 ins.</v>
      </c>
      <c r="AE1064" s="104" t="s">
        <v>4021</v>
      </c>
      <c r="AF1064" s="104" t="s">
        <v>4011</v>
      </c>
      <c r="AG1064" s="98" t="s">
        <v>4014</v>
      </c>
      <c r="AH1064" s="100" t="s">
        <v>3928</v>
      </c>
      <c r="AI1064" s="106">
        <v>49</v>
      </c>
      <c r="AJ1064" s="98">
        <f>1/MaterialsTable[[#This Row],[Parallel Heat Flow Calc]]</f>
        <v>44.094164543980945</v>
      </c>
      <c r="AK1064" s="98">
        <v>7.25</v>
      </c>
      <c r="AL1064" s="110">
        <v>0.91</v>
      </c>
      <c r="AM1064" s="98">
        <v>0.1</v>
      </c>
      <c r="AN1064" s="98">
        <v>21</v>
      </c>
      <c r="AO1064"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4" s="98">
        <f>IF(MaterialsTable[[#This Row],[CavityInsulation (R-XX)]]&gt;MaterialsTable[[#This Row],[Activty Cavity Max R]],1/(0.075/((MaterialsTable[[#This Row],[CavityInsulation (R-XX)]]-MaterialsTable[[#This Row],[Activty Cavity Max R]])*0.5)+0.925/(MaterialsTable[[#This Row],[CavityInsulation (R-XX)]]-MaterialsTable[[#This Row],[Activty Cavity Max R]])),0)</f>
        <v>26.046511627906977</v>
      </c>
      <c r="AQ1064" s="98">
        <f>1/(MaterialsTable[[#This Row],[Attic Cavity Insulation Rvalue]]+MaterialsTable[[#This Row],[Attic Above Cavity Insulation Rvalue]])</f>
        <v>2.2678737886111158E-2</v>
      </c>
      <c r="AR1064" s="108" t="s">
        <v>4049</v>
      </c>
      <c r="AS1064" s="98">
        <f>1/(MaterialsTable[[#This Row],[Assembly R Value (h-ft2.F/Btu)]]+2.53)</f>
        <v>2.1448105500243165E-2</v>
      </c>
      <c r="AT1064" s="112"/>
      <c r="AU1064" s="116"/>
      <c r="AV1064" s="113"/>
    </row>
    <row r="1065" spans="1:48" s="104" customFormat="1" x14ac:dyDescent="0.25">
      <c r="A1065" s="104" t="str">
        <f>CONCATENATE(MaterialsTable[[#This Row],[Code Category]]," - ",RIGHT(MaterialsTable[[#This Row],[Framing Configuration]],6)," - ",MaterialsTable[[#This Row],[FramingSize]]," - R",MaterialsTable[[#This Row],[CavityInsulation (R-XX)]]," ins.")</f>
        <v>Wood Framed Attic Floor - 16inOC - 2x8 - R60 ins.</v>
      </c>
      <c r="AB1065" s="104" t="s">
        <v>3250</v>
      </c>
      <c r="AC1065" s="104" t="s">
        <v>4024</v>
      </c>
      <c r="AD1065" s="105" t="str">
        <f>MaterialsTable[[#This Row],[FramingMaterial]]&amp;" Framed "&amp;MaterialsTable[[#This Row],[Framing Configuration]]&amp;" "&amp;MaterialsTable[[#This Row],[Framing Depth]]&amp;" R-"&amp;MaterialsTable[[#This Row],[CavityInsulation (R-XX)]]&amp;" ins."</f>
        <v>Wood Framed Roof16inOC 7_25In R-60 ins.</v>
      </c>
      <c r="AE1065" s="104" t="s">
        <v>4021</v>
      </c>
      <c r="AF1065" s="104" t="s">
        <v>4011</v>
      </c>
      <c r="AG1065" s="98" t="s">
        <v>4014</v>
      </c>
      <c r="AH1065" s="100" t="s">
        <v>3928</v>
      </c>
      <c r="AI1065" s="106">
        <v>60</v>
      </c>
      <c r="AJ1065" s="98">
        <f>1/MaterialsTable[[#This Row],[Parallel Heat Flow Calc]]</f>
        <v>54.326722683515825</v>
      </c>
      <c r="AK1065" s="98">
        <v>7.25</v>
      </c>
      <c r="AL1065" s="110">
        <v>0.91</v>
      </c>
      <c r="AM1065" s="98">
        <v>0.1</v>
      </c>
      <c r="AN1065" s="98">
        <v>21</v>
      </c>
      <c r="AO1065"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65" s="98">
        <f>IF(MaterialsTable[[#This Row],[CavityInsulation (R-XX)]]&gt;MaterialsTable[[#This Row],[Activty Cavity Max R]],1/(0.075/((MaterialsTable[[#This Row],[CavityInsulation (R-XX)]]-MaterialsTable[[#This Row],[Activty Cavity Max R]])*0.5)+0.925/(MaterialsTable[[#This Row],[CavityInsulation (R-XX)]]-MaterialsTable[[#This Row],[Activty Cavity Max R]])),0)</f>
        <v>36.279069767441854</v>
      </c>
      <c r="AQ1065" s="98">
        <f>1/(MaterialsTable[[#This Row],[Attic Cavity Insulation Rvalue]]+MaterialsTable[[#This Row],[Attic Above Cavity Insulation Rvalue]])</f>
        <v>1.8407147543678844E-2</v>
      </c>
      <c r="AR1065" s="108" t="s">
        <v>4049</v>
      </c>
      <c r="AS1065" s="98">
        <f>1/(MaterialsTable[[#This Row],[Assembly R Value (h-ft2.F/Btu)]]+2.53)</f>
        <v>1.7588069674123599E-2</v>
      </c>
      <c r="AT1065" s="112"/>
      <c r="AU1065" s="116"/>
      <c r="AV1065" s="113"/>
    </row>
    <row r="1066" spans="1:48" s="104" customFormat="1" x14ac:dyDescent="0.25">
      <c r="A1066" s="104" t="str">
        <f>CONCATENATE(MaterialsTable[[#This Row],[Code Category]]," - ",RIGHT(MaterialsTable[[#This Row],[Framing Configuration]],6)," - ",MaterialsTable[[#This Row],[FramingSize]]," - R",MaterialsTable[[#This Row],[CavityInsulation (R-XX)]]," ins.")</f>
        <v>Wood Framed Attic Floor - 24inOC - 2x8 - R0 ins.</v>
      </c>
      <c r="AB1066" s="104" t="s">
        <v>3250</v>
      </c>
      <c r="AC1066" s="104" t="s">
        <v>4024</v>
      </c>
      <c r="AD1066" s="105" t="str">
        <f>MaterialsTable[[#This Row],[FramingMaterial]]&amp;" Framed "&amp;MaterialsTable[[#This Row],[Framing Configuration]]&amp;" "&amp;MaterialsTable[[#This Row],[Framing Depth]]&amp;" R-"&amp;MaterialsTable[[#This Row],[CavityInsulation (R-XX)]]&amp;" ins."</f>
        <v>Wood Framed Roof24inOC 7_25In R-0 ins.</v>
      </c>
      <c r="AE1066" s="104" t="s">
        <v>4021</v>
      </c>
      <c r="AF1066" s="104" t="s">
        <v>4019</v>
      </c>
      <c r="AG1066" s="98" t="s">
        <v>4014</v>
      </c>
      <c r="AH1066" s="100" t="s">
        <v>3928</v>
      </c>
      <c r="AI1066" s="106">
        <v>0</v>
      </c>
      <c r="AJ1066" s="106"/>
      <c r="AK1066" s="106"/>
      <c r="AL1066" s="106"/>
      <c r="AM1066" s="106"/>
      <c r="AN1066" s="106"/>
      <c r="AO1066" s="106"/>
      <c r="AP1066" s="106"/>
      <c r="AQ1066" s="106"/>
      <c r="AR1066" s="108" t="s">
        <v>4049</v>
      </c>
      <c r="AS1066" s="106"/>
      <c r="AT1066" s="112"/>
      <c r="AU1066" s="116"/>
      <c r="AV1066" s="113"/>
    </row>
    <row r="1067" spans="1:48" s="104" customFormat="1" x14ac:dyDescent="0.25">
      <c r="A1067" s="104" t="str">
        <f>CONCATENATE(MaterialsTable[[#This Row],[Code Category]]," - ",RIGHT(MaterialsTable[[#This Row],[Framing Configuration]],6)," - ",MaterialsTable[[#This Row],[FramingSize]]," - R",MaterialsTable[[#This Row],[CavityInsulation (R-XX)]]," ins.")</f>
        <v>Wood Framed Attic Floor - 24inOC - 2x8 - R11 ins.</v>
      </c>
      <c r="AB1067" s="104" t="s">
        <v>3250</v>
      </c>
      <c r="AC1067" s="104" t="s">
        <v>4024</v>
      </c>
      <c r="AD1067" s="105" t="str">
        <f>MaterialsTable[[#This Row],[FramingMaterial]]&amp;" Framed "&amp;MaterialsTable[[#This Row],[Framing Configuration]]&amp;" "&amp;MaterialsTable[[#This Row],[Framing Depth]]&amp;" R-"&amp;MaterialsTable[[#This Row],[CavityInsulation (R-XX)]]&amp;" ins."</f>
        <v>Wood Framed Roof24inOC 7_25In R-11 ins.</v>
      </c>
      <c r="AE1067" s="104" t="s">
        <v>4021</v>
      </c>
      <c r="AF1067" s="104" t="s">
        <v>4019</v>
      </c>
      <c r="AG1067" s="98" t="s">
        <v>4014</v>
      </c>
      <c r="AH1067" s="100" t="s">
        <v>3928</v>
      </c>
      <c r="AI1067" s="106">
        <v>11</v>
      </c>
      <c r="AJ1067" s="98">
        <f>1/MaterialsTable[[#This Row],[Parallel Heat Flow Calc]]</f>
        <v>10.714477644024075</v>
      </c>
      <c r="AK1067" s="98">
        <v>7.25</v>
      </c>
      <c r="AL1067" s="110">
        <v>0.91</v>
      </c>
      <c r="AM1067" s="98">
        <v>7.0000000000000007E-2</v>
      </c>
      <c r="AN1067" s="98">
        <v>21</v>
      </c>
      <c r="AO1067" s="98">
        <f>1/(1/MIN(MaterialsTable[[#This Row],[CavityInsulation (R-XX)]],MaterialsTable[[#This Row],[Activty Cavity Max R]])*(1-MaterialsTable[[#This Row],[Framing Factor]])+MaterialsTable[[#This Row],[Framing Mat Conductivity]]*MaterialsTable[[#This Row],[Framing Factor]]/MaterialsTable[[#This Row],[Framing Thickness]])</f>
        <v>10.714477644024075</v>
      </c>
      <c r="AP106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7" s="98">
        <f>1/(MaterialsTable[[#This Row],[Attic Cavity Insulation Rvalue]]+MaterialsTable[[#This Row],[Attic Above Cavity Insulation Rvalue]])</f>
        <v>9.3331661442006275E-2</v>
      </c>
      <c r="AR1067" s="108" t="s">
        <v>4049</v>
      </c>
      <c r="AS1067" s="98">
        <f>1/(MaterialsTable[[#This Row],[Assembly R Value (h-ft2.F/Btu)]]+2.53)</f>
        <v>7.5503166442445632E-2</v>
      </c>
      <c r="AT1067" s="112"/>
      <c r="AU1067" s="116"/>
      <c r="AV1067" s="113"/>
    </row>
    <row r="1068" spans="1:48" s="104" customFormat="1" x14ac:dyDescent="0.25">
      <c r="A1068" s="104" t="str">
        <f>CONCATENATE(MaterialsTable[[#This Row],[Code Category]]," - ",RIGHT(MaterialsTable[[#This Row],[Framing Configuration]],6)," - ",MaterialsTable[[#This Row],[FramingSize]]," - R",MaterialsTable[[#This Row],[CavityInsulation (R-XX)]]," ins.")</f>
        <v>Wood Framed Attic Floor - 24inOC - 2x8 - R13 ins.</v>
      </c>
      <c r="AB1068" s="104" t="s">
        <v>3250</v>
      </c>
      <c r="AC1068" s="104" t="s">
        <v>4024</v>
      </c>
      <c r="AD1068" s="105" t="str">
        <f>MaterialsTable[[#This Row],[FramingMaterial]]&amp;" Framed "&amp;MaterialsTable[[#This Row],[Framing Configuration]]&amp;" "&amp;MaterialsTable[[#This Row],[Framing Depth]]&amp;" R-"&amp;MaterialsTable[[#This Row],[CavityInsulation (R-XX)]]&amp;" ins."</f>
        <v>Wood Framed Roof24inOC 7_25In R-13 ins.</v>
      </c>
      <c r="AE1068" s="104" t="s">
        <v>4021</v>
      </c>
      <c r="AF1068" s="104" t="s">
        <v>4019</v>
      </c>
      <c r="AG1068" s="98" t="s">
        <v>4014</v>
      </c>
      <c r="AH1068" s="100" t="s">
        <v>3928</v>
      </c>
      <c r="AI1068" s="106">
        <v>13</v>
      </c>
      <c r="AJ1068" s="98">
        <f>1/MaterialsTable[[#This Row],[Parallel Heat Flow Calc]]</f>
        <v>12.449475602990516</v>
      </c>
      <c r="AK1068" s="98">
        <v>7.25</v>
      </c>
      <c r="AL1068" s="110">
        <v>0.91</v>
      </c>
      <c r="AM1068" s="98">
        <v>7.0000000000000007E-2</v>
      </c>
      <c r="AN1068" s="98">
        <v>21</v>
      </c>
      <c r="AO1068" s="98">
        <f>1/(1/MIN(MaterialsTable[[#This Row],[CavityInsulation (R-XX)]],MaterialsTable[[#This Row],[Activty Cavity Max R]])*(1-MaterialsTable[[#This Row],[Framing Factor]])+MaterialsTable[[#This Row],[Framing Mat Conductivity]]*MaterialsTable[[#This Row],[Framing Factor]]/MaterialsTable[[#This Row],[Framing Thickness]])</f>
        <v>12.449475602990516</v>
      </c>
      <c r="AP106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8" s="98">
        <f>1/(MaterialsTable[[#This Row],[Attic Cavity Insulation Rvalue]]+MaterialsTable[[#This Row],[Attic Above Cavity Insulation Rvalue]])</f>
        <v>8.0324668435013263E-2</v>
      </c>
      <c r="AR1068" s="108" t="s">
        <v>4049</v>
      </c>
      <c r="AS1068" s="98">
        <f>1/(MaterialsTable[[#This Row],[Assembly R Value (h-ft2.F/Btu)]]+2.53)</f>
        <v>6.6758011195022018E-2</v>
      </c>
      <c r="AT1068" s="112"/>
      <c r="AU1068" s="116"/>
      <c r="AV1068" s="113"/>
    </row>
    <row r="1069" spans="1:48" s="104" customFormat="1" x14ac:dyDescent="0.25">
      <c r="A1069" s="104" t="str">
        <f>CONCATENATE(MaterialsTable[[#This Row],[Code Category]]," - ",RIGHT(MaterialsTable[[#This Row],[Framing Configuration]],6)," - ",MaterialsTable[[#This Row],[FramingSize]]," - R",MaterialsTable[[#This Row],[CavityInsulation (R-XX)]]," ins.")</f>
        <v>Wood Framed Attic Floor - 24inOC - 2x8 - R19 ins.</v>
      </c>
      <c r="AB1069" s="104" t="s">
        <v>3250</v>
      </c>
      <c r="AC1069" s="104" t="s">
        <v>4024</v>
      </c>
      <c r="AD1069" s="105" t="str">
        <f>MaterialsTable[[#This Row],[FramingMaterial]]&amp;" Framed "&amp;MaterialsTable[[#This Row],[Framing Configuration]]&amp;" "&amp;MaterialsTable[[#This Row],[Framing Depth]]&amp;" R-"&amp;MaterialsTable[[#This Row],[CavityInsulation (R-XX)]]&amp;" ins."</f>
        <v>Wood Framed Roof24inOC 7_25In R-19 ins.</v>
      </c>
      <c r="AE1069" s="104" t="s">
        <v>4021</v>
      </c>
      <c r="AF1069" s="104" t="s">
        <v>4019</v>
      </c>
      <c r="AG1069" s="98" t="s">
        <v>4014</v>
      </c>
      <c r="AH1069" s="100" t="s">
        <v>3928</v>
      </c>
      <c r="AI1069" s="106">
        <v>19</v>
      </c>
      <c r="AJ1069" s="98">
        <f>1/MaterialsTable[[#This Row],[Parallel Heat Flow Calc]]</f>
        <v>17.320943567045568</v>
      </c>
      <c r="AK1069" s="98">
        <v>7.25</v>
      </c>
      <c r="AL1069" s="110">
        <v>0.91</v>
      </c>
      <c r="AM1069" s="98">
        <v>7.0000000000000007E-2</v>
      </c>
      <c r="AN1069" s="98">
        <v>21</v>
      </c>
      <c r="AO1069" s="98">
        <f>1/(1/MIN(MaterialsTable[[#This Row],[CavityInsulation (R-XX)]],MaterialsTable[[#This Row],[Activty Cavity Max R]])*(1-MaterialsTable[[#This Row],[Framing Factor]])+MaterialsTable[[#This Row],[Framing Mat Conductivity]]*MaterialsTable[[#This Row],[Framing Factor]]/MaterialsTable[[#This Row],[Framing Thickness]])</f>
        <v>17.320943567045568</v>
      </c>
      <c r="AP106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9" s="98">
        <f>1/(MaterialsTable[[#This Row],[Attic Cavity Insulation Rvalue]]+MaterialsTable[[#This Row],[Attic Above Cavity Insulation Rvalue]])</f>
        <v>5.7733575317604362E-2</v>
      </c>
      <c r="AR1069" s="108" t="s">
        <v>4049</v>
      </c>
      <c r="AS1069" s="98">
        <f>1/(MaterialsTable[[#This Row],[Assembly R Value (h-ft2.F/Btu)]]+2.53)</f>
        <v>5.0375439163511296E-2</v>
      </c>
      <c r="AT1069" s="112"/>
      <c r="AU1069" s="116"/>
      <c r="AV1069" s="113"/>
    </row>
    <row r="1070" spans="1:48" s="104" customFormat="1" x14ac:dyDescent="0.25">
      <c r="A1070" s="104" t="str">
        <f>CONCATENATE(MaterialsTable[[#This Row],[Code Category]]," - ",RIGHT(MaterialsTable[[#This Row],[Framing Configuration]],6)," - ",MaterialsTable[[#This Row],[FramingSize]]," - R",MaterialsTable[[#This Row],[CavityInsulation (R-XX)]]," ins.")</f>
        <v>Wood Framed Attic Floor - 24inOC - 2x8 - R21 ins.</v>
      </c>
      <c r="AB1070" s="104" t="s">
        <v>3250</v>
      </c>
      <c r="AC1070" s="104" t="s">
        <v>4024</v>
      </c>
      <c r="AD1070" s="105" t="str">
        <f>MaterialsTable[[#This Row],[FramingMaterial]]&amp;" Framed "&amp;MaterialsTable[[#This Row],[Framing Configuration]]&amp;" "&amp;MaterialsTable[[#This Row],[Framing Depth]]&amp;" R-"&amp;MaterialsTable[[#This Row],[CavityInsulation (R-XX)]]&amp;" ins."</f>
        <v>Wood Framed Roof24inOC 7_25In R-21 ins.</v>
      </c>
      <c r="AE1070" s="104" t="s">
        <v>4021</v>
      </c>
      <c r="AF1070" s="104" t="s">
        <v>4019</v>
      </c>
      <c r="AG1070" s="98" t="s">
        <v>4014</v>
      </c>
      <c r="AH1070" s="100" t="s">
        <v>3928</v>
      </c>
      <c r="AI1070" s="106">
        <v>21</v>
      </c>
      <c r="AJ1070" s="98">
        <f>1/MaterialsTable[[#This Row],[Parallel Heat Flow Calc]]</f>
        <v>18.84235538724289</v>
      </c>
      <c r="AK1070" s="98">
        <v>7.25</v>
      </c>
      <c r="AL1070" s="110">
        <v>0.91</v>
      </c>
      <c r="AM1070" s="98">
        <v>7.0000000000000007E-2</v>
      </c>
      <c r="AN1070" s="98">
        <v>21</v>
      </c>
      <c r="AO1070"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70" s="98">
        <f>1/(MaterialsTable[[#This Row],[Attic Cavity Insulation Rvalue]]+MaterialsTable[[#This Row],[Attic Above Cavity Insulation Rvalue]])</f>
        <v>5.3071921182266009E-2</v>
      </c>
      <c r="AR1070" s="108" t="s">
        <v>4049</v>
      </c>
      <c r="AS1070" s="98">
        <f>1/(MaterialsTable[[#This Row],[Assembly R Value (h-ft2.F/Btu)]]+2.53)</f>
        <v>4.6789414731372922E-2</v>
      </c>
      <c r="AT1070" s="112"/>
      <c r="AU1070" s="116"/>
      <c r="AV1070" s="113"/>
    </row>
    <row r="1071" spans="1:48" s="104" customFormat="1" x14ac:dyDescent="0.25">
      <c r="A1071" s="104" t="str">
        <f>CONCATENATE(MaterialsTable[[#This Row],[Code Category]]," - ",RIGHT(MaterialsTable[[#This Row],[Framing Configuration]],6)," - ",MaterialsTable[[#This Row],[FramingSize]]," - R",MaterialsTable[[#This Row],[CavityInsulation (R-XX)]]," ins.")</f>
        <v>Wood Framed Attic Floor - 24inOC - 2x8 - R22 ins.</v>
      </c>
      <c r="AB1071" s="104" t="s">
        <v>3250</v>
      </c>
      <c r="AC1071" s="104" t="s">
        <v>4024</v>
      </c>
      <c r="AD1071" s="105" t="str">
        <f>MaterialsTable[[#This Row],[FramingMaterial]]&amp;" Framed "&amp;MaterialsTable[[#This Row],[Framing Configuration]]&amp;" "&amp;MaterialsTable[[#This Row],[Framing Depth]]&amp;" R-"&amp;MaterialsTable[[#This Row],[CavityInsulation (R-XX)]]&amp;" ins."</f>
        <v>Wood Framed Roof24inOC 7_25In R-22 ins.</v>
      </c>
      <c r="AE1071" s="104" t="s">
        <v>4021</v>
      </c>
      <c r="AF1071" s="104" t="s">
        <v>4019</v>
      </c>
      <c r="AG1071" s="98" t="s">
        <v>4014</v>
      </c>
      <c r="AH1071" s="100" t="s">
        <v>3928</v>
      </c>
      <c r="AI1071" s="106">
        <v>22</v>
      </c>
      <c r="AJ1071" s="98">
        <f>1/MaterialsTable[[#This Row],[Parallel Heat Flow Calc]]</f>
        <v>19.772587945382426</v>
      </c>
      <c r="AK1071" s="98">
        <v>7.25</v>
      </c>
      <c r="AL1071" s="110">
        <v>0.91</v>
      </c>
      <c r="AM1071" s="98">
        <v>7.0000000000000007E-2</v>
      </c>
      <c r="AN1071" s="98">
        <v>21</v>
      </c>
      <c r="AO1071"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1" s="98">
        <f>IF(MaterialsTable[[#This Row],[CavityInsulation (R-XX)]]&gt;MaterialsTable[[#This Row],[Activty Cavity Max R]],1/(0.075/((MaterialsTable[[#This Row],[CavityInsulation (R-XX)]]-MaterialsTable[[#This Row],[Activty Cavity Max R]])*0.5)+0.925/(MaterialsTable[[#This Row],[CavityInsulation (R-XX)]]-MaterialsTable[[#This Row],[Activty Cavity Max R]])),0)</f>
        <v>0.93023255813953487</v>
      </c>
      <c r="AQ1071" s="98">
        <f>1/(MaterialsTable[[#This Row],[Attic Cavity Insulation Rvalue]]+MaterialsTable[[#This Row],[Attic Above Cavity Insulation Rvalue]])</f>
        <v>5.057506901788919E-2</v>
      </c>
      <c r="AR1071" s="108" t="s">
        <v>4049</v>
      </c>
      <c r="AS1071" s="98">
        <f>1/(MaterialsTable[[#This Row],[Assembly R Value (h-ft2.F/Btu)]]+2.53)</f>
        <v>4.483784583425629E-2</v>
      </c>
      <c r="AT1071" s="112"/>
      <c r="AU1071" s="116"/>
      <c r="AV1071" s="113"/>
    </row>
    <row r="1072" spans="1:48" s="104" customFormat="1" x14ac:dyDescent="0.25">
      <c r="A1072" s="104" t="str">
        <f>CONCATENATE(MaterialsTable[[#This Row],[Code Category]]," - ",RIGHT(MaterialsTable[[#This Row],[Framing Configuration]],6)," - ",MaterialsTable[[#This Row],[FramingSize]]," - R",MaterialsTable[[#This Row],[CavityInsulation (R-XX)]]," ins.")</f>
        <v>Wood Framed Attic Floor - 24inOC - 2x8 - R25 ins.</v>
      </c>
      <c r="AB1072" s="104" t="s">
        <v>3250</v>
      </c>
      <c r="AC1072" s="104" t="s">
        <v>4024</v>
      </c>
      <c r="AD1072" s="105" t="str">
        <f>MaterialsTable[[#This Row],[FramingMaterial]]&amp;" Framed "&amp;MaterialsTable[[#This Row],[Framing Configuration]]&amp;" "&amp;MaterialsTable[[#This Row],[Framing Depth]]&amp;" R-"&amp;MaterialsTable[[#This Row],[CavityInsulation (R-XX)]]&amp;" ins."</f>
        <v>Wood Framed Roof24inOC 7_25In R-25 ins.</v>
      </c>
      <c r="AE1072" s="104" t="s">
        <v>4021</v>
      </c>
      <c r="AF1072" s="104" t="s">
        <v>4019</v>
      </c>
      <c r="AG1072" s="98" t="s">
        <v>4014</v>
      </c>
      <c r="AH1072" s="100" t="s">
        <v>3928</v>
      </c>
      <c r="AI1072" s="106">
        <v>25</v>
      </c>
      <c r="AJ1072" s="98">
        <f>1/MaterialsTable[[#This Row],[Parallel Heat Flow Calc]]</f>
        <v>22.563285619801029</v>
      </c>
      <c r="AK1072" s="98">
        <v>7.25</v>
      </c>
      <c r="AL1072" s="110">
        <v>0.91</v>
      </c>
      <c r="AM1072" s="98">
        <v>7.0000000000000007E-2</v>
      </c>
      <c r="AN1072" s="98">
        <v>21</v>
      </c>
      <c r="AO1072"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2" s="98">
        <f>IF(MaterialsTable[[#This Row],[CavityInsulation (R-XX)]]&gt;MaterialsTable[[#This Row],[Activty Cavity Max R]],1/(0.075/((MaterialsTable[[#This Row],[CavityInsulation (R-XX)]]-MaterialsTable[[#This Row],[Activty Cavity Max R]])*0.5)+0.925/(MaterialsTable[[#This Row],[CavityInsulation (R-XX)]]-MaterialsTable[[#This Row],[Activty Cavity Max R]])),0)</f>
        <v>3.7209302325581395</v>
      </c>
      <c r="AQ1072" s="98">
        <f>1/(MaterialsTable[[#This Row],[Attic Cavity Insulation Rvalue]]+MaterialsTable[[#This Row],[Attic Above Cavity Insulation Rvalue]])</f>
        <v>4.4319786437593232E-2</v>
      </c>
      <c r="AR1072" s="108" t="s">
        <v>4049</v>
      </c>
      <c r="AS1072" s="98">
        <f>1/(MaterialsTable[[#This Row],[Assembly R Value (h-ft2.F/Btu)]]+2.53)</f>
        <v>3.9851297879098913E-2</v>
      </c>
      <c r="AT1072" s="112"/>
      <c r="AU1072" s="116"/>
      <c r="AV1072" s="113"/>
    </row>
    <row r="1073" spans="1:48" s="104" customFormat="1" x14ac:dyDescent="0.25">
      <c r="A1073" s="104" t="str">
        <f>CONCATENATE(MaterialsTable[[#This Row],[Code Category]]," - ",RIGHT(MaterialsTable[[#This Row],[Framing Configuration]],6)," - ",MaterialsTable[[#This Row],[FramingSize]]," - R",MaterialsTable[[#This Row],[CavityInsulation (R-XX)]]," ins.")</f>
        <v>Wood Framed Attic Floor - 24inOC - 2x8 - R30 ins.</v>
      </c>
      <c r="AB1073" s="104" t="s">
        <v>3250</v>
      </c>
      <c r="AC1073" s="104" t="s">
        <v>4024</v>
      </c>
      <c r="AD1073" s="105" t="str">
        <f>MaterialsTable[[#This Row],[FramingMaterial]]&amp;" Framed "&amp;MaterialsTable[[#This Row],[Framing Configuration]]&amp;" "&amp;MaterialsTable[[#This Row],[Framing Depth]]&amp;" R-"&amp;MaterialsTable[[#This Row],[CavityInsulation (R-XX)]]&amp;" ins."</f>
        <v>Wood Framed Roof24inOC 7_25In R-30 ins.</v>
      </c>
      <c r="AE1073" s="104" t="s">
        <v>4021</v>
      </c>
      <c r="AF1073" s="104" t="s">
        <v>4019</v>
      </c>
      <c r="AG1073" s="98" t="s">
        <v>4014</v>
      </c>
      <c r="AH1073" s="100" t="s">
        <v>3928</v>
      </c>
      <c r="AI1073" s="106">
        <v>30</v>
      </c>
      <c r="AJ1073" s="98">
        <f>1/MaterialsTable[[#This Row],[Parallel Heat Flow Calc]]</f>
        <v>27.214448410498704</v>
      </c>
      <c r="AK1073" s="98">
        <v>7.25</v>
      </c>
      <c r="AL1073" s="110">
        <v>0.91</v>
      </c>
      <c r="AM1073" s="98">
        <v>7.0000000000000007E-2</v>
      </c>
      <c r="AN1073" s="98">
        <v>21</v>
      </c>
      <c r="AO1073"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3"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073" s="98">
        <f>1/(MaterialsTable[[#This Row],[Attic Cavity Insulation Rvalue]]+MaterialsTable[[#This Row],[Attic Above Cavity Insulation Rvalue]])</f>
        <v>3.6745187148978668E-2</v>
      </c>
      <c r="AR1073" s="108" t="s">
        <v>4049</v>
      </c>
      <c r="AS1073" s="98">
        <f>1/(MaterialsTable[[#This Row],[Assembly R Value (h-ft2.F/Btu)]]+2.53)</f>
        <v>3.3619719088387484E-2</v>
      </c>
      <c r="AT1073" s="112"/>
      <c r="AU1073" s="116"/>
      <c r="AV1073" s="113"/>
    </row>
    <row r="1074" spans="1:48" s="104" customFormat="1" x14ac:dyDescent="0.25">
      <c r="A1074" s="104" t="str">
        <f>CONCATENATE(MaterialsTable[[#This Row],[Code Category]]," - ",RIGHT(MaterialsTable[[#This Row],[Framing Configuration]],6)," - ",MaterialsTable[[#This Row],[FramingSize]]," - R",MaterialsTable[[#This Row],[CavityInsulation (R-XX)]]," ins.")</f>
        <v>Wood Framed Attic Floor - 24inOC - 2x8 - R38 ins.</v>
      </c>
      <c r="AB1074" s="104" t="s">
        <v>3250</v>
      </c>
      <c r="AC1074" s="104" t="s">
        <v>4024</v>
      </c>
      <c r="AD1074" s="105" t="str">
        <f>MaterialsTable[[#This Row],[FramingMaterial]]&amp;" Framed "&amp;MaterialsTable[[#This Row],[Framing Configuration]]&amp;" "&amp;MaterialsTable[[#This Row],[Framing Depth]]&amp;" R-"&amp;MaterialsTable[[#This Row],[CavityInsulation (R-XX)]]&amp;" ins."</f>
        <v>Wood Framed Roof24inOC 7_25In R-38 ins.</v>
      </c>
      <c r="AE1074" s="104" t="s">
        <v>4021</v>
      </c>
      <c r="AF1074" s="104" t="s">
        <v>4019</v>
      </c>
      <c r="AG1074" s="98" t="s">
        <v>4014</v>
      </c>
      <c r="AH1074" s="100" t="s">
        <v>3928</v>
      </c>
      <c r="AI1074" s="106">
        <v>38</v>
      </c>
      <c r="AJ1074" s="98">
        <f>1/MaterialsTable[[#This Row],[Parallel Heat Flow Calc]]</f>
        <v>34.656308875614982</v>
      </c>
      <c r="AK1074" s="98">
        <v>7.25</v>
      </c>
      <c r="AL1074" s="110">
        <v>0.91</v>
      </c>
      <c r="AM1074" s="98">
        <v>7.0000000000000007E-2</v>
      </c>
      <c r="AN1074" s="98">
        <v>21</v>
      </c>
      <c r="AO1074"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4"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074" s="98">
        <f>1/(MaterialsTable[[#This Row],[Attic Cavity Insulation Rvalue]]+MaterialsTable[[#This Row],[Attic Above Cavity Insulation Rvalue]])</f>
        <v>2.8854775146109811E-2</v>
      </c>
      <c r="AR1074" s="108" t="s">
        <v>4049</v>
      </c>
      <c r="AS1074" s="98">
        <f>1/(MaterialsTable[[#This Row],[Assembly R Value (h-ft2.F/Btu)]]+2.53)</f>
        <v>2.6891617647368936E-2</v>
      </c>
      <c r="AT1074" s="112"/>
      <c r="AU1074" s="116"/>
      <c r="AV1074" s="113"/>
    </row>
    <row r="1075" spans="1:48" s="104" customFormat="1" x14ac:dyDescent="0.25">
      <c r="A1075" s="104" t="str">
        <f>CONCATENATE(MaterialsTable[[#This Row],[Code Category]]," - ",RIGHT(MaterialsTable[[#This Row],[Framing Configuration]],6)," - ",MaterialsTable[[#This Row],[FramingSize]]," - R",MaterialsTable[[#This Row],[CavityInsulation (R-XX)]]," ins.")</f>
        <v>Wood Framed Attic Floor - 24inOC - 2x8 - R44 ins.</v>
      </c>
      <c r="AB1075" s="104" t="s">
        <v>3250</v>
      </c>
      <c r="AC1075" s="104" t="s">
        <v>4024</v>
      </c>
      <c r="AD1075" s="105" t="str">
        <f>MaterialsTable[[#This Row],[FramingMaterial]]&amp;" Framed "&amp;MaterialsTable[[#This Row],[Framing Configuration]]&amp;" "&amp;MaterialsTable[[#This Row],[Framing Depth]]&amp;" R-"&amp;MaterialsTable[[#This Row],[CavityInsulation (R-XX)]]&amp;" ins."</f>
        <v>Wood Framed Roof24inOC 7_25In R-44 ins.</v>
      </c>
      <c r="AE1075" s="104" t="s">
        <v>4021</v>
      </c>
      <c r="AF1075" s="104" t="s">
        <v>4019</v>
      </c>
      <c r="AG1075" s="98" t="s">
        <v>4014</v>
      </c>
      <c r="AH1075" s="100" t="s">
        <v>3928</v>
      </c>
      <c r="AI1075" s="106">
        <v>44</v>
      </c>
      <c r="AJ1075" s="98">
        <f>1/MaterialsTable[[#This Row],[Parallel Heat Flow Calc]]</f>
        <v>40.237704224452187</v>
      </c>
      <c r="AK1075" s="98">
        <v>7.25</v>
      </c>
      <c r="AL1075" s="110">
        <v>0.91</v>
      </c>
      <c r="AM1075" s="98">
        <v>7.0000000000000007E-2</v>
      </c>
      <c r="AN1075" s="98">
        <v>21</v>
      </c>
      <c r="AO1075"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5" s="98">
        <f>IF(MaterialsTable[[#This Row],[CavityInsulation (R-XX)]]&gt;MaterialsTable[[#This Row],[Activty Cavity Max R]],1/(0.075/((MaterialsTable[[#This Row],[CavityInsulation (R-XX)]]-MaterialsTable[[#This Row],[Activty Cavity Max R]])*0.5)+0.925/(MaterialsTable[[#This Row],[CavityInsulation (R-XX)]]-MaterialsTable[[#This Row],[Activty Cavity Max R]])),0)</f>
        <v>21.395348837209301</v>
      </c>
      <c r="AQ1075" s="98">
        <f>1/(MaterialsTable[[#This Row],[Attic Cavity Insulation Rvalue]]+MaterialsTable[[#This Row],[Attic Above Cavity Insulation Rvalue]])</f>
        <v>2.4852312508234668E-2</v>
      </c>
      <c r="AR1075" s="108" t="s">
        <v>4049</v>
      </c>
      <c r="AS1075" s="98">
        <f>1/(MaterialsTable[[#This Row],[Assembly R Value (h-ft2.F/Btu)]]+2.53)</f>
        <v>2.3382129532879058E-2</v>
      </c>
      <c r="AT1075" s="112"/>
      <c r="AU1075" s="116"/>
      <c r="AV1075" s="113"/>
    </row>
    <row r="1076" spans="1:48" s="104" customFormat="1" x14ac:dyDescent="0.25">
      <c r="A1076" s="104" t="str">
        <f>CONCATENATE(MaterialsTable[[#This Row],[Code Category]]," - ",RIGHT(MaterialsTable[[#This Row],[Framing Configuration]],6)," - ",MaterialsTable[[#This Row],[FramingSize]]," - R",MaterialsTable[[#This Row],[CavityInsulation (R-XX)]]," ins.")</f>
        <v>Wood Framed Attic Floor - 24inOC - 2x8 - R49 ins.</v>
      </c>
      <c r="AB1076" s="104" t="s">
        <v>3250</v>
      </c>
      <c r="AC1076" s="104" t="s">
        <v>4024</v>
      </c>
      <c r="AD1076" s="105" t="str">
        <f>MaterialsTable[[#This Row],[FramingMaterial]]&amp;" Framed "&amp;MaterialsTable[[#This Row],[Framing Configuration]]&amp;" "&amp;MaterialsTable[[#This Row],[Framing Depth]]&amp;" R-"&amp;MaterialsTable[[#This Row],[CavityInsulation (R-XX)]]&amp;" ins."</f>
        <v>Wood Framed Roof24inOC 7_25In R-49 ins.</v>
      </c>
      <c r="AE1076" s="104" t="s">
        <v>4021</v>
      </c>
      <c r="AF1076" s="104" t="s">
        <v>4019</v>
      </c>
      <c r="AG1076" s="98" t="s">
        <v>4014</v>
      </c>
      <c r="AH1076" s="100" t="s">
        <v>3928</v>
      </c>
      <c r="AI1076" s="106">
        <v>49</v>
      </c>
      <c r="AJ1076" s="98">
        <f>1/MaterialsTable[[#This Row],[Parallel Heat Flow Calc]]</f>
        <v>44.88886701514987</v>
      </c>
      <c r="AK1076" s="98">
        <v>7.25</v>
      </c>
      <c r="AL1076" s="110">
        <v>0.91</v>
      </c>
      <c r="AM1076" s="98">
        <v>7.0000000000000007E-2</v>
      </c>
      <c r="AN1076" s="98">
        <v>21</v>
      </c>
      <c r="AO1076"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6" s="98">
        <f>IF(MaterialsTable[[#This Row],[CavityInsulation (R-XX)]]&gt;MaterialsTable[[#This Row],[Activty Cavity Max R]],1/(0.075/((MaterialsTable[[#This Row],[CavityInsulation (R-XX)]]-MaterialsTable[[#This Row],[Activty Cavity Max R]])*0.5)+0.925/(MaterialsTable[[#This Row],[CavityInsulation (R-XX)]]-MaterialsTable[[#This Row],[Activty Cavity Max R]])),0)</f>
        <v>26.046511627906977</v>
      </c>
      <c r="AQ1076" s="98">
        <f>1/(MaterialsTable[[#This Row],[Attic Cavity Insulation Rvalue]]+MaterialsTable[[#This Row],[Attic Above Cavity Insulation Rvalue]])</f>
        <v>2.2277238578164663E-2</v>
      </c>
      <c r="AR1076" s="108" t="s">
        <v>4049</v>
      </c>
      <c r="AS1076" s="98">
        <f>1/(MaterialsTable[[#This Row],[Assembly R Value (h-ft2.F/Btu)]]+2.53)</f>
        <v>2.1088652322302632E-2</v>
      </c>
      <c r="AT1076" s="112"/>
      <c r="AU1076" s="116"/>
      <c r="AV1076" s="113"/>
    </row>
    <row r="1077" spans="1:48" s="104" customFormat="1" x14ac:dyDescent="0.25">
      <c r="A1077" s="104" t="str">
        <f>CONCATENATE(MaterialsTable[[#This Row],[Code Category]]," - ",RIGHT(MaterialsTable[[#This Row],[Framing Configuration]],6)," - ",MaterialsTable[[#This Row],[FramingSize]]," - R",MaterialsTable[[#This Row],[CavityInsulation (R-XX)]]," ins.")</f>
        <v>Wood Framed Attic Floor - 24inOC - 2x8 - R60 ins.</v>
      </c>
      <c r="AB1077" s="104" t="s">
        <v>3250</v>
      </c>
      <c r="AC1077" s="104" t="s">
        <v>4024</v>
      </c>
      <c r="AD1077" s="105" t="str">
        <f>MaterialsTable[[#This Row],[FramingMaterial]]&amp;" Framed "&amp;MaterialsTable[[#This Row],[Framing Configuration]]&amp;" "&amp;MaterialsTable[[#This Row],[Framing Depth]]&amp;" R-"&amp;MaterialsTable[[#This Row],[CavityInsulation (R-XX)]]&amp;" ins."</f>
        <v>Wood Framed Roof24inOC 7_25In R-60 ins.</v>
      </c>
      <c r="AE1077" s="104" t="s">
        <v>4021</v>
      </c>
      <c r="AF1077" s="104" t="s">
        <v>4019</v>
      </c>
      <c r="AG1077" s="98" t="s">
        <v>4014</v>
      </c>
      <c r="AH1077" s="100" t="s">
        <v>3928</v>
      </c>
      <c r="AI1077" s="106">
        <v>60</v>
      </c>
      <c r="AJ1077" s="98">
        <f>1/MaterialsTable[[#This Row],[Parallel Heat Flow Calc]]</f>
        <v>55.121425154684744</v>
      </c>
      <c r="AK1077" s="98">
        <v>7.25</v>
      </c>
      <c r="AL1077" s="110">
        <v>0.91</v>
      </c>
      <c r="AM1077" s="98">
        <v>7.0000000000000007E-2</v>
      </c>
      <c r="AN1077" s="98">
        <v>21</v>
      </c>
      <c r="AO1077"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077" s="98">
        <f>IF(MaterialsTable[[#This Row],[CavityInsulation (R-XX)]]&gt;MaterialsTable[[#This Row],[Activty Cavity Max R]],1/(0.075/((MaterialsTable[[#This Row],[CavityInsulation (R-XX)]]-MaterialsTable[[#This Row],[Activty Cavity Max R]])*0.5)+0.925/(MaterialsTable[[#This Row],[CavityInsulation (R-XX)]]-MaterialsTable[[#This Row],[Activty Cavity Max R]])),0)</f>
        <v>36.279069767441854</v>
      </c>
      <c r="AQ1077" s="98">
        <f>1/(MaterialsTable[[#This Row],[Attic Cavity Insulation Rvalue]]+MaterialsTable[[#This Row],[Attic Above Cavity Insulation Rvalue]])</f>
        <v>1.8141766059091281E-2</v>
      </c>
      <c r="AR1077" s="108" t="s">
        <v>4049</v>
      </c>
      <c r="AS1077" s="98">
        <f>1/(MaterialsTable[[#This Row],[Assembly R Value (h-ft2.F/Btu)]]+2.53)</f>
        <v>1.7345624974870896E-2</v>
      </c>
      <c r="AT1077" s="112"/>
      <c r="AU1077" s="116"/>
      <c r="AV1077" s="113"/>
    </row>
    <row r="1078" spans="1:48" s="104" customFormat="1" x14ac:dyDescent="0.25">
      <c r="A1078" s="104" t="str">
        <f>CONCATENATE(MaterialsTable[[#This Row],[Code Category]]," - ",RIGHT(MaterialsTable[[#This Row],[Framing Configuration]],6)," - ",MaterialsTable[[#This Row],[FramingSize]]," - R",MaterialsTable[[#This Row],[CavityInsulation (R-XX)]]," ins.")</f>
        <v>Wood Framed Attic Floor - 16inOC - 2x10 - R0 ins.</v>
      </c>
      <c r="AB1078" s="104" t="s">
        <v>3250</v>
      </c>
      <c r="AC1078" s="104" t="s">
        <v>4024</v>
      </c>
      <c r="AD1078" s="105" t="str">
        <f>MaterialsTable[[#This Row],[FramingMaterial]]&amp;" Framed "&amp;MaterialsTable[[#This Row],[Framing Configuration]]&amp;" "&amp;MaterialsTable[[#This Row],[Framing Depth]]&amp;" R-"&amp;MaterialsTable[[#This Row],[CavityInsulation (R-XX)]]&amp;" ins."</f>
        <v>Wood Framed Roof16inOC 9_25In R-0 ins.</v>
      </c>
      <c r="AE1078" s="104" t="s">
        <v>4021</v>
      </c>
      <c r="AF1078" s="104" t="s">
        <v>4011</v>
      </c>
      <c r="AG1078" s="98" t="s">
        <v>4015</v>
      </c>
      <c r="AH1078" s="100" t="s">
        <v>3949</v>
      </c>
      <c r="AI1078" s="106">
        <v>0</v>
      </c>
      <c r="AJ1078" s="106"/>
      <c r="AK1078" s="106"/>
      <c r="AL1078" s="106"/>
      <c r="AM1078" s="106"/>
      <c r="AN1078" s="106"/>
      <c r="AO1078" s="106"/>
      <c r="AP1078" s="106"/>
      <c r="AQ1078" s="106"/>
      <c r="AR1078" s="108" t="s">
        <v>4049</v>
      </c>
      <c r="AS1078" s="106"/>
      <c r="AT1078" s="112"/>
      <c r="AU1078" s="116"/>
      <c r="AV1078" s="113"/>
    </row>
    <row r="1079" spans="1:48" s="104" customFormat="1" x14ac:dyDescent="0.25">
      <c r="A1079" s="104" t="str">
        <f>CONCATENATE(MaterialsTable[[#This Row],[Code Category]]," - ",RIGHT(MaterialsTable[[#This Row],[Framing Configuration]],6)," - ",MaterialsTable[[#This Row],[FramingSize]]," - R",MaterialsTable[[#This Row],[CavityInsulation (R-XX)]]," ins.")</f>
        <v>Wood Framed Attic Floor - 16inOC - 2x10 - R11 ins.</v>
      </c>
      <c r="AB1079" s="104" t="s">
        <v>3250</v>
      </c>
      <c r="AC1079" s="104" t="s">
        <v>4024</v>
      </c>
      <c r="AD1079" s="105" t="str">
        <f>MaterialsTable[[#This Row],[FramingMaterial]]&amp;" Framed "&amp;MaterialsTable[[#This Row],[Framing Configuration]]&amp;" "&amp;MaterialsTable[[#This Row],[Framing Depth]]&amp;" R-"&amp;MaterialsTable[[#This Row],[CavityInsulation (R-XX)]]&amp;" ins."</f>
        <v>Wood Framed Roof16inOC 9_25In R-11 ins.</v>
      </c>
      <c r="AE1079" s="104" t="s">
        <v>4021</v>
      </c>
      <c r="AF1079" s="104" t="s">
        <v>4011</v>
      </c>
      <c r="AG1079" s="98" t="s">
        <v>4015</v>
      </c>
      <c r="AH1079" s="100" t="s">
        <v>3949</v>
      </c>
      <c r="AI1079" s="106">
        <v>11</v>
      </c>
      <c r="AJ1079" s="98">
        <f>1/MaterialsTable[[#This Row],[Parallel Heat Flow Calc]]</f>
        <v>10.910358138537422</v>
      </c>
      <c r="AK1079" s="98">
        <v>9.25</v>
      </c>
      <c r="AL1079" s="110">
        <v>0.91</v>
      </c>
      <c r="AM1079" s="98">
        <v>0.1</v>
      </c>
      <c r="AN1079" s="98">
        <v>30</v>
      </c>
      <c r="AO1079" s="98">
        <f>1/(1/MIN(MaterialsTable[[#This Row],[CavityInsulation (R-XX)]],MaterialsTable[[#This Row],[Activty Cavity Max R]])*(1-MaterialsTable[[#This Row],[Framing Factor]])+MaterialsTable[[#This Row],[Framing Mat Conductivity]]*MaterialsTable[[#This Row],[Framing Factor]]/MaterialsTable[[#This Row],[Framing Thickness]])</f>
        <v>10.910358138537422</v>
      </c>
      <c r="AP107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79" s="98">
        <f>1/(MaterialsTable[[#This Row],[Attic Cavity Insulation Rvalue]]+MaterialsTable[[#This Row],[Attic Above Cavity Insulation Rvalue]])</f>
        <v>9.1656019656019661E-2</v>
      </c>
      <c r="AR1079" s="108" t="s">
        <v>4049</v>
      </c>
      <c r="AS1079" s="98">
        <f>1/(MaterialsTable[[#This Row],[Assembly R Value (h-ft2.F/Btu)]]+2.53)</f>
        <v>7.4402779278084016E-2</v>
      </c>
      <c r="AT1079" s="112"/>
      <c r="AU1079" s="116"/>
      <c r="AV1079" s="113"/>
    </row>
    <row r="1080" spans="1:48" s="104" customFormat="1" x14ac:dyDescent="0.25">
      <c r="A1080" s="104" t="str">
        <f>CONCATENATE(MaterialsTable[[#This Row],[Code Category]]," - ",RIGHT(MaterialsTable[[#This Row],[Framing Configuration]],6)," - ",MaterialsTable[[#This Row],[FramingSize]]," - R",MaterialsTable[[#This Row],[CavityInsulation (R-XX)]]," ins.")</f>
        <v>Wood Framed Attic Floor - 16inOC - 2x10 - R13 ins.</v>
      </c>
      <c r="AB1080" s="104" t="s">
        <v>3250</v>
      </c>
      <c r="AC1080" s="104" t="s">
        <v>4024</v>
      </c>
      <c r="AD1080" s="105" t="str">
        <f>MaterialsTable[[#This Row],[FramingMaterial]]&amp;" Framed "&amp;MaterialsTable[[#This Row],[Framing Configuration]]&amp;" "&amp;MaterialsTable[[#This Row],[Framing Depth]]&amp;" R-"&amp;MaterialsTable[[#This Row],[CavityInsulation (R-XX)]]&amp;" ins."</f>
        <v>Wood Framed Roof16inOC 9_25In R-13 ins.</v>
      </c>
      <c r="AE1080" s="104" t="s">
        <v>4021</v>
      </c>
      <c r="AF1080" s="104" t="s">
        <v>4011</v>
      </c>
      <c r="AG1080" s="98" t="s">
        <v>4015</v>
      </c>
      <c r="AH1080" s="100" t="s">
        <v>3949</v>
      </c>
      <c r="AI1080" s="106">
        <v>13</v>
      </c>
      <c r="AJ1080" s="98">
        <f>1/MaterialsTable[[#This Row],[Parallel Heat Flow Calc]]</f>
        <v>12.647244425746738</v>
      </c>
      <c r="AK1080" s="98">
        <v>9.25</v>
      </c>
      <c r="AL1080" s="110">
        <v>0.91</v>
      </c>
      <c r="AM1080" s="98">
        <v>0.1</v>
      </c>
      <c r="AN1080" s="98">
        <v>30</v>
      </c>
      <c r="AO1080" s="98">
        <f>1/(1/MIN(MaterialsTable[[#This Row],[CavityInsulation (R-XX)]],MaterialsTable[[#This Row],[Activty Cavity Max R]])*(1-MaterialsTable[[#This Row],[Framing Factor]])+MaterialsTable[[#This Row],[Framing Mat Conductivity]]*MaterialsTable[[#This Row],[Framing Factor]]/MaterialsTable[[#This Row],[Framing Thickness]])</f>
        <v>12.647244425746738</v>
      </c>
      <c r="AP108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0" s="98">
        <f>1/(MaterialsTable[[#This Row],[Attic Cavity Insulation Rvalue]]+MaterialsTable[[#This Row],[Attic Above Cavity Insulation Rvalue]])</f>
        <v>7.9068607068607077E-2</v>
      </c>
      <c r="AR1080" s="108" t="s">
        <v>4049</v>
      </c>
      <c r="AS1080" s="98">
        <f>1/(MaterialsTable[[#This Row],[Assembly R Value (h-ft2.F/Btu)]]+2.53)</f>
        <v>6.5888113279878133E-2</v>
      </c>
      <c r="AT1080" s="112"/>
      <c r="AU1080" s="116"/>
      <c r="AV1080" s="113"/>
    </row>
    <row r="1081" spans="1:48" s="104" customFormat="1" x14ac:dyDescent="0.25">
      <c r="A1081" s="104" t="str">
        <f>CONCATENATE(MaterialsTable[[#This Row],[Code Category]]," - ",RIGHT(MaterialsTable[[#This Row],[Framing Configuration]],6)," - ",MaterialsTable[[#This Row],[FramingSize]]," - R",MaterialsTable[[#This Row],[CavityInsulation (R-XX)]]," ins.")</f>
        <v>Wood Framed Attic Floor - 16inOC - 2x10 - R19 ins.</v>
      </c>
      <c r="AB1081" s="104" t="s">
        <v>3250</v>
      </c>
      <c r="AC1081" s="104" t="s">
        <v>4024</v>
      </c>
      <c r="AD1081" s="105" t="str">
        <f>MaterialsTable[[#This Row],[FramingMaterial]]&amp;" Framed "&amp;MaterialsTable[[#This Row],[Framing Configuration]]&amp;" "&amp;MaterialsTable[[#This Row],[Framing Depth]]&amp;" R-"&amp;MaterialsTable[[#This Row],[CavityInsulation (R-XX)]]&amp;" ins."</f>
        <v>Wood Framed Roof16inOC 9_25In R-19 ins.</v>
      </c>
      <c r="AE1081" s="104" t="s">
        <v>4021</v>
      </c>
      <c r="AF1081" s="104" t="s">
        <v>4011</v>
      </c>
      <c r="AG1081" s="98" t="s">
        <v>4015</v>
      </c>
      <c r="AH1081" s="100" t="s">
        <v>3949</v>
      </c>
      <c r="AI1081" s="106">
        <v>19</v>
      </c>
      <c r="AJ1081" s="98">
        <f>1/MaterialsTable[[#This Row],[Parallel Heat Flow Calc]]</f>
        <v>17.480604734434056</v>
      </c>
      <c r="AK1081" s="98">
        <v>9.25</v>
      </c>
      <c r="AL1081" s="110">
        <v>0.91</v>
      </c>
      <c r="AM1081" s="98">
        <v>0.1</v>
      </c>
      <c r="AN1081" s="98">
        <v>30</v>
      </c>
      <c r="AO1081" s="98">
        <f>1/(1/MIN(MaterialsTable[[#This Row],[CavityInsulation (R-XX)]],MaterialsTable[[#This Row],[Activty Cavity Max R]])*(1-MaterialsTable[[#This Row],[Framing Factor]])+MaterialsTable[[#This Row],[Framing Mat Conductivity]]*MaterialsTable[[#This Row],[Framing Factor]]/MaterialsTable[[#This Row],[Framing Thickness]])</f>
        <v>17.480604734434056</v>
      </c>
      <c r="AP108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1" s="98">
        <f>1/(MaterialsTable[[#This Row],[Attic Cavity Insulation Rvalue]]+MaterialsTable[[#This Row],[Attic Above Cavity Insulation Rvalue]])</f>
        <v>5.7206258890469416E-2</v>
      </c>
      <c r="AR1081" s="108" t="s">
        <v>4049</v>
      </c>
      <c r="AS1081" s="98">
        <f>1/(MaterialsTable[[#This Row],[Assembly R Value (h-ft2.F/Btu)]]+2.53)</f>
        <v>4.9973502214014032E-2</v>
      </c>
      <c r="AT1081" s="112"/>
      <c r="AU1081" s="116"/>
      <c r="AV1081" s="113"/>
    </row>
    <row r="1082" spans="1:48" s="104" customFormat="1" x14ac:dyDescent="0.25">
      <c r="A1082" s="104" t="str">
        <f>CONCATENATE(MaterialsTable[[#This Row],[Code Category]]," - ",RIGHT(MaterialsTable[[#This Row],[Framing Configuration]],6)," - ",MaterialsTable[[#This Row],[FramingSize]]," - R",MaterialsTable[[#This Row],[CavityInsulation (R-XX)]]," ins.")</f>
        <v>Wood Framed Attic Floor - 16inOC - 2x10 - R21 ins.</v>
      </c>
      <c r="AB1082" s="104" t="s">
        <v>3250</v>
      </c>
      <c r="AC1082" s="104" t="s">
        <v>4024</v>
      </c>
      <c r="AD1082" s="105" t="str">
        <f>MaterialsTable[[#This Row],[FramingMaterial]]&amp;" Framed "&amp;MaterialsTable[[#This Row],[Framing Configuration]]&amp;" "&amp;MaterialsTable[[#This Row],[Framing Depth]]&amp;" R-"&amp;MaterialsTable[[#This Row],[CavityInsulation (R-XX)]]&amp;" ins."</f>
        <v>Wood Framed Roof16inOC 9_25In R-21 ins.</v>
      </c>
      <c r="AE1082" s="104" t="s">
        <v>4021</v>
      </c>
      <c r="AF1082" s="104" t="s">
        <v>4011</v>
      </c>
      <c r="AG1082" s="98" t="s">
        <v>4015</v>
      </c>
      <c r="AH1082" s="100" t="s">
        <v>3949</v>
      </c>
      <c r="AI1082" s="106">
        <v>21</v>
      </c>
      <c r="AJ1082" s="98">
        <f>1/MaterialsTable[[#This Row],[Parallel Heat Flow Calc]]</f>
        <v>18.977139507620162</v>
      </c>
      <c r="AK1082" s="98">
        <v>9.25</v>
      </c>
      <c r="AL1082" s="110">
        <v>0.91</v>
      </c>
      <c r="AM1082" s="98">
        <v>0.1</v>
      </c>
      <c r="AN1082" s="98">
        <v>30</v>
      </c>
      <c r="AO1082" s="98">
        <f>1/(1/MIN(MaterialsTable[[#This Row],[CavityInsulation (R-XX)]],MaterialsTable[[#This Row],[Activty Cavity Max R]])*(1-MaterialsTable[[#This Row],[Framing Factor]])+MaterialsTable[[#This Row],[Framing Mat Conductivity]]*MaterialsTable[[#This Row],[Framing Factor]]/MaterialsTable[[#This Row],[Framing Thickness]])</f>
        <v>18.977139507620162</v>
      </c>
      <c r="AP108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2" s="98">
        <f>1/(MaterialsTable[[#This Row],[Attic Cavity Insulation Rvalue]]+MaterialsTable[[#This Row],[Attic Above Cavity Insulation Rvalue]])</f>
        <v>5.26949806949807E-2</v>
      </c>
      <c r="AR1082" s="108" t="s">
        <v>4049</v>
      </c>
      <c r="AS1082" s="98">
        <f>1/(MaterialsTable[[#This Row],[Assembly R Value (h-ft2.F/Btu)]]+2.53)</f>
        <v>4.6496187912190345E-2</v>
      </c>
      <c r="AT1082" s="112"/>
      <c r="AU1082" s="116"/>
      <c r="AV1082" s="113"/>
    </row>
    <row r="1083" spans="1:48" s="104" customFormat="1" x14ac:dyDescent="0.25">
      <c r="A1083" s="104" t="str">
        <f>CONCATENATE(MaterialsTable[[#This Row],[Code Category]]," - ",RIGHT(MaterialsTable[[#This Row],[Framing Configuration]],6)," - ",MaterialsTable[[#This Row],[FramingSize]]," - R",MaterialsTable[[#This Row],[CavityInsulation (R-XX)]]," ins.")</f>
        <v>Wood Framed Attic Floor - 16inOC - 2x10 - R22 ins.</v>
      </c>
      <c r="AB1083" s="104" t="s">
        <v>3250</v>
      </c>
      <c r="AC1083" s="104" t="s">
        <v>4024</v>
      </c>
      <c r="AD1083" s="105" t="str">
        <f>MaterialsTable[[#This Row],[FramingMaterial]]&amp;" Framed "&amp;MaterialsTable[[#This Row],[Framing Configuration]]&amp;" "&amp;MaterialsTable[[#This Row],[Framing Depth]]&amp;" R-"&amp;MaterialsTable[[#This Row],[CavityInsulation (R-XX)]]&amp;" ins."</f>
        <v>Wood Framed Roof16inOC 9_25In R-22 ins.</v>
      </c>
      <c r="AE1083" s="104" t="s">
        <v>4021</v>
      </c>
      <c r="AF1083" s="104" t="s">
        <v>4011</v>
      </c>
      <c r="AG1083" s="98" t="s">
        <v>4015</v>
      </c>
      <c r="AH1083" s="100" t="s">
        <v>3949</v>
      </c>
      <c r="AI1083" s="106">
        <v>22</v>
      </c>
      <c r="AJ1083" s="98">
        <f>1/MaterialsTable[[#This Row],[Parallel Heat Flow Calc]]</f>
        <v>19.705626028856393</v>
      </c>
      <c r="AK1083" s="98">
        <v>9.25</v>
      </c>
      <c r="AL1083" s="110">
        <v>0.91</v>
      </c>
      <c r="AM1083" s="98">
        <v>0.1</v>
      </c>
      <c r="AN1083" s="98">
        <v>30</v>
      </c>
      <c r="AO1083" s="98">
        <f>1/(1/MIN(MaterialsTable[[#This Row],[CavityInsulation (R-XX)]],MaterialsTable[[#This Row],[Activty Cavity Max R]])*(1-MaterialsTable[[#This Row],[Framing Factor]])+MaterialsTable[[#This Row],[Framing Mat Conductivity]]*MaterialsTable[[#This Row],[Framing Factor]]/MaterialsTable[[#This Row],[Framing Thickness]])</f>
        <v>19.705626028856393</v>
      </c>
      <c r="AP108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3" s="98">
        <f>1/(MaterialsTable[[#This Row],[Attic Cavity Insulation Rvalue]]+MaterialsTable[[#This Row],[Attic Above Cavity Insulation Rvalue]])</f>
        <v>5.0746928746928752E-2</v>
      </c>
      <c r="AR1083" s="108" t="s">
        <v>4049</v>
      </c>
      <c r="AS1083" s="98">
        <f>1/(MaterialsTable[[#This Row],[Assembly R Value (h-ft2.F/Btu)]]+2.53)</f>
        <v>4.4972873653399505E-2</v>
      </c>
      <c r="AT1083" s="112"/>
      <c r="AU1083" s="116"/>
      <c r="AV1083" s="113"/>
    </row>
    <row r="1084" spans="1:48" s="104" customFormat="1" x14ac:dyDescent="0.25">
      <c r="A1084" s="104" t="str">
        <f>CONCATENATE(MaterialsTable[[#This Row],[Code Category]]," - ",RIGHT(MaterialsTable[[#This Row],[Framing Configuration]],6)," - ",MaterialsTable[[#This Row],[FramingSize]]," - R",MaterialsTable[[#This Row],[CavityInsulation (R-XX)]]," ins.")</f>
        <v>Wood Framed Attic Floor - 16inOC - 2x10 - R25 ins.</v>
      </c>
      <c r="AB1084" s="104" t="s">
        <v>3250</v>
      </c>
      <c r="AC1084" s="104" t="s">
        <v>4024</v>
      </c>
      <c r="AD1084" s="105" t="str">
        <f>MaterialsTable[[#This Row],[FramingMaterial]]&amp;" Framed "&amp;MaterialsTable[[#This Row],[Framing Configuration]]&amp;" "&amp;MaterialsTable[[#This Row],[Framing Depth]]&amp;" R-"&amp;MaterialsTable[[#This Row],[CavityInsulation (R-XX)]]&amp;" ins."</f>
        <v>Wood Framed Roof16inOC 9_25In R-25 ins.</v>
      </c>
      <c r="AE1084" s="104" t="s">
        <v>4021</v>
      </c>
      <c r="AF1084" s="104" t="s">
        <v>4011</v>
      </c>
      <c r="AG1084" s="98" t="s">
        <v>4015</v>
      </c>
      <c r="AH1084" s="100" t="s">
        <v>3949</v>
      </c>
      <c r="AI1084" s="106">
        <v>25</v>
      </c>
      <c r="AJ1084" s="98">
        <f>1/MaterialsTable[[#This Row],[Parallel Heat Flow Calc]]</f>
        <v>21.816037735849051</v>
      </c>
      <c r="AK1084" s="98">
        <v>9.25</v>
      </c>
      <c r="AL1084" s="110">
        <v>0.91</v>
      </c>
      <c r="AM1084" s="98">
        <v>0.1</v>
      </c>
      <c r="AN1084" s="98">
        <v>30</v>
      </c>
      <c r="AO1084" s="98">
        <f>1/(1/MIN(MaterialsTable[[#This Row],[CavityInsulation (R-XX)]],MaterialsTable[[#This Row],[Activty Cavity Max R]])*(1-MaterialsTable[[#This Row],[Framing Factor]])+MaterialsTable[[#This Row],[Framing Mat Conductivity]]*MaterialsTable[[#This Row],[Framing Factor]]/MaterialsTable[[#This Row],[Framing Thickness]])</f>
        <v>21.816037735849051</v>
      </c>
      <c r="AP108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4" s="98">
        <f>1/(MaterialsTable[[#This Row],[Attic Cavity Insulation Rvalue]]+MaterialsTable[[#This Row],[Attic Above Cavity Insulation Rvalue]])</f>
        <v>4.5837837837837847E-2</v>
      </c>
      <c r="AR1084" s="108" t="s">
        <v>4049</v>
      </c>
      <c r="AS1084" s="98">
        <f>1/(MaterialsTable[[#This Row],[Assembly R Value (h-ft2.F/Btu)]]+2.53)</f>
        <v>4.1074445494985824E-2</v>
      </c>
      <c r="AT1084" s="112"/>
      <c r="AU1084" s="116"/>
      <c r="AV1084" s="113"/>
    </row>
    <row r="1085" spans="1:48" s="104" customFormat="1" x14ac:dyDescent="0.25">
      <c r="A1085" s="104" t="str">
        <f>CONCATENATE(MaterialsTable[[#This Row],[Code Category]]," - ",RIGHT(MaterialsTable[[#This Row],[Framing Configuration]],6)," - ",MaterialsTable[[#This Row],[FramingSize]]," - R",MaterialsTable[[#This Row],[CavityInsulation (R-XX)]]," ins.")</f>
        <v>Wood Framed Attic Floor - 16inOC - 2x10 - R30 ins.</v>
      </c>
      <c r="AB1085" s="104" t="s">
        <v>3250</v>
      </c>
      <c r="AC1085" s="104" t="s">
        <v>4024</v>
      </c>
      <c r="AD1085" s="105" t="str">
        <f>MaterialsTable[[#This Row],[FramingMaterial]]&amp;" Framed "&amp;MaterialsTable[[#This Row],[Framing Configuration]]&amp;" "&amp;MaterialsTable[[#This Row],[Framing Depth]]&amp;" R-"&amp;MaterialsTable[[#This Row],[CavityInsulation (R-XX)]]&amp;" ins."</f>
        <v>Wood Framed Roof16inOC 9_25In R-30 ins.</v>
      </c>
      <c r="AE1085" s="104" t="s">
        <v>4021</v>
      </c>
      <c r="AF1085" s="104" t="s">
        <v>4011</v>
      </c>
      <c r="AG1085" s="98" t="s">
        <v>4015</v>
      </c>
      <c r="AH1085" s="100" t="s">
        <v>3949</v>
      </c>
      <c r="AI1085" s="106">
        <v>30</v>
      </c>
      <c r="AJ1085" s="98">
        <f>1/MaterialsTable[[#This Row],[Parallel Heat Flow Calc]]</f>
        <v>25.101763907734053</v>
      </c>
      <c r="AK1085" s="98">
        <v>9.25</v>
      </c>
      <c r="AL1085" s="110">
        <v>0.91</v>
      </c>
      <c r="AM1085" s="98">
        <v>0.1</v>
      </c>
      <c r="AN1085" s="98">
        <v>30</v>
      </c>
      <c r="AO1085"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08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5" s="98">
        <f>1/(MaterialsTable[[#This Row],[Attic Cavity Insulation Rvalue]]+MaterialsTable[[#This Row],[Attic Above Cavity Insulation Rvalue]])</f>
        <v>3.9837837837837842E-2</v>
      </c>
      <c r="AR1085" s="108" t="s">
        <v>4049</v>
      </c>
      <c r="AS1085" s="98">
        <f>1/(MaterialsTable[[#This Row],[Assembly R Value (h-ft2.F/Btu)]]+2.53)</f>
        <v>3.6190233940154026E-2</v>
      </c>
      <c r="AT1085" s="112"/>
      <c r="AU1085" s="116"/>
      <c r="AV1085" s="113"/>
    </row>
    <row r="1086" spans="1:48" s="104" customFormat="1" x14ac:dyDescent="0.25">
      <c r="A1086" s="104" t="str">
        <f>CONCATENATE(MaterialsTable[[#This Row],[Code Category]]," - ",RIGHT(MaterialsTable[[#This Row],[Framing Configuration]],6)," - ",MaterialsTable[[#This Row],[FramingSize]]," - R",MaterialsTable[[#This Row],[CavityInsulation (R-XX)]]," ins.")</f>
        <v>Wood Framed Attic Floor - 16inOC - 2x10 - R38 ins.</v>
      </c>
      <c r="AB1086" s="104" t="s">
        <v>3250</v>
      </c>
      <c r="AC1086" s="104" t="s">
        <v>4024</v>
      </c>
      <c r="AD1086" s="105" t="str">
        <f>MaterialsTable[[#This Row],[FramingMaterial]]&amp;" Framed "&amp;MaterialsTable[[#This Row],[Framing Configuration]]&amp;" "&amp;MaterialsTable[[#This Row],[Framing Depth]]&amp;" R-"&amp;MaterialsTable[[#This Row],[CavityInsulation (R-XX)]]&amp;" ins."</f>
        <v>Wood Framed Roof16inOC 9_25In R-38 ins.</v>
      </c>
      <c r="AE1086" s="104" t="s">
        <v>4021</v>
      </c>
      <c r="AF1086" s="104" t="s">
        <v>4011</v>
      </c>
      <c r="AG1086" s="98" t="s">
        <v>4015</v>
      </c>
      <c r="AH1086" s="100" t="s">
        <v>3949</v>
      </c>
      <c r="AI1086" s="106">
        <v>38</v>
      </c>
      <c r="AJ1086" s="98">
        <f>1/MaterialsTable[[#This Row],[Parallel Heat Flow Calc]]</f>
        <v>32.543624372850331</v>
      </c>
      <c r="AK1086" s="98">
        <v>9.25</v>
      </c>
      <c r="AL1086" s="110">
        <v>0.91</v>
      </c>
      <c r="AM1086" s="98">
        <v>0.1</v>
      </c>
      <c r="AN1086" s="98">
        <v>30</v>
      </c>
      <c r="AO1086"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086"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086" s="98">
        <f>1/(MaterialsTable[[#This Row],[Attic Cavity Insulation Rvalue]]+MaterialsTable[[#This Row],[Attic Above Cavity Insulation Rvalue]])</f>
        <v>3.0727984951616348E-2</v>
      </c>
      <c r="AR1086" s="108" t="s">
        <v>4049</v>
      </c>
      <c r="AS1086" s="98">
        <f>1/(MaterialsTable[[#This Row],[Assembly R Value (h-ft2.F/Btu)]]+2.53)</f>
        <v>2.8511453203965899E-2</v>
      </c>
      <c r="AT1086" s="112"/>
      <c r="AU1086" s="116"/>
      <c r="AV1086" s="113"/>
    </row>
    <row r="1087" spans="1:48" s="104" customFormat="1" x14ac:dyDescent="0.25">
      <c r="A1087" s="104" t="str">
        <f>CONCATENATE(MaterialsTable[[#This Row],[Code Category]]," - ",RIGHT(MaterialsTable[[#This Row],[Framing Configuration]],6)," - ",MaterialsTable[[#This Row],[FramingSize]]," - R",MaterialsTable[[#This Row],[CavityInsulation (R-XX)]]," ins.")</f>
        <v>Wood Framed Attic Floor - 16inOC - 2x10 - R44 ins.</v>
      </c>
      <c r="AB1087" s="104" t="s">
        <v>3250</v>
      </c>
      <c r="AC1087" s="104" t="s">
        <v>4024</v>
      </c>
      <c r="AD1087" s="105" t="str">
        <f>MaterialsTable[[#This Row],[FramingMaterial]]&amp;" Framed "&amp;MaterialsTable[[#This Row],[Framing Configuration]]&amp;" "&amp;MaterialsTable[[#This Row],[Framing Depth]]&amp;" R-"&amp;MaterialsTable[[#This Row],[CavityInsulation (R-XX)]]&amp;" ins."</f>
        <v>Wood Framed Roof16inOC 9_25In R-44 ins.</v>
      </c>
      <c r="AE1087" s="104" t="s">
        <v>4021</v>
      </c>
      <c r="AF1087" s="104" t="s">
        <v>4011</v>
      </c>
      <c r="AG1087" s="98" t="s">
        <v>4015</v>
      </c>
      <c r="AH1087" s="100" t="s">
        <v>3949</v>
      </c>
      <c r="AI1087" s="106">
        <v>44</v>
      </c>
      <c r="AJ1087" s="98">
        <f>1/MaterialsTable[[#This Row],[Parallel Heat Flow Calc]]</f>
        <v>38.125019721687543</v>
      </c>
      <c r="AK1087" s="98">
        <v>9.25</v>
      </c>
      <c r="AL1087" s="110">
        <v>0.91</v>
      </c>
      <c r="AM1087" s="98">
        <v>0.1</v>
      </c>
      <c r="AN1087" s="98">
        <v>30</v>
      </c>
      <c r="AO1087"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087" s="98">
        <f>IF(MaterialsTable[[#This Row],[CavityInsulation (R-XX)]]&gt;MaterialsTable[[#This Row],[Activty Cavity Max R]],1/(0.075/((MaterialsTable[[#This Row],[CavityInsulation (R-XX)]]-MaterialsTable[[#This Row],[Activty Cavity Max R]])*0.5)+0.925/(MaterialsTable[[#This Row],[CavityInsulation (R-XX)]]-MaterialsTable[[#This Row],[Activty Cavity Max R]])),0)</f>
        <v>13.023255813953488</v>
      </c>
      <c r="AQ1087" s="98">
        <f>1/(MaterialsTable[[#This Row],[Attic Cavity Insulation Rvalue]]+MaterialsTable[[#This Row],[Attic Above Cavity Insulation Rvalue]])</f>
        <v>2.6229494628461705E-2</v>
      </c>
      <c r="AR1087" s="108" t="s">
        <v>4049</v>
      </c>
      <c r="AS1087" s="98">
        <f>1/(MaterialsTable[[#This Row],[Assembly R Value (h-ft2.F/Btu)]]+2.53)</f>
        <v>2.4597208582008066E-2</v>
      </c>
      <c r="AT1087" s="112"/>
      <c r="AU1087" s="116"/>
      <c r="AV1087" s="113"/>
    </row>
    <row r="1088" spans="1:48" s="104" customFormat="1" x14ac:dyDescent="0.25">
      <c r="A1088" s="104" t="str">
        <f>CONCATENATE(MaterialsTable[[#This Row],[Code Category]]," - ",RIGHT(MaterialsTable[[#This Row],[Framing Configuration]],6)," - ",MaterialsTable[[#This Row],[FramingSize]]," - R",MaterialsTable[[#This Row],[CavityInsulation (R-XX)]]," ins.")</f>
        <v>Wood Framed Attic Floor - 16inOC - 2x10 - R49 ins.</v>
      </c>
      <c r="AB1088" s="104" t="s">
        <v>3250</v>
      </c>
      <c r="AC1088" s="104" t="s">
        <v>4024</v>
      </c>
      <c r="AD1088" s="105" t="str">
        <f>MaterialsTable[[#This Row],[FramingMaterial]]&amp;" Framed "&amp;MaterialsTable[[#This Row],[Framing Configuration]]&amp;" "&amp;MaterialsTable[[#This Row],[Framing Depth]]&amp;" R-"&amp;MaterialsTable[[#This Row],[CavityInsulation (R-XX)]]&amp;" ins."</f>
        <v>Wood Framed Roof16inOC 9_25In R-49 ins.</v>
      </c>
      <c r="AE1088" s="104" t="s">
        <v>4021</v>
      </c>
      <c r="AF1088" s="104" t="s">
        <v>4011</v>
      </c>
      <c r="AG1088" s="98" t="s">
        <v>4015</v>
      </c>
      <c r="AH1088" s="100" t="s">
        <v>3949</v>
      </c>
      <c r="AI1088" s="106">
        <v>49</v>
      </c>
      <c r="AJ1088" s="98">
        <f>1/MaterialsTable[[#This Row],[Parallel Heat Flow Calc]]</f>
        <v>42.776182512385212</v>
      </c>
      <c r="AK1088" s="98">
        <v>9.25</v>
      </c>
      <c r="AL1088" s="110">
        <v>0.91</v>
      </c>
      <c r="AM1088" s="98">
        <v>0.1</v>
      </c>
      <c r="AN1088" s="98">
        <v>30</v>
      </c>
      <c r="AO1088"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088"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088" s="98">
        <f>1/(MaterialsTable[[#This Row],[Attic Cavity Insulation Rvalue]]+MaterialsTable[[#This Row],[Attic Above Cavity Insulation Rvalue]])</f>
        <v>2.3377495168262496E-2</v>
      </c>
      <c r="AR1088" s="108" t="s">
        <v>4049</v>
      </c>
      <c r="AS1088" s="98">
        <f>1/(MaterialsTable[[#This Row],[Assembly R Value (h-ft2.F/Btu)]]+2.53)</f>
        <v>2.2072042810639212E-2</v>
      </c>
      <c r="AT1088" s="112"/>
      <c r="AU1088" s="116"/>
      <c r="AV1088" s="113"/>
    </row>
    <row r="1089" spans="1:48" s="104" customFormat="1" x14ac:dyDescent="0.25">
      <c r="A1089" s="104" t="str">
        <f>CONCATENATE(MaterialsTable[[#This Row],[Code Category]]," - ",RIGHT(MaterialsTable[[#This Row],[Framing Configuration]],6)," - ",MaterialsTable[[#This Row],[FramingSize]]," - R",MaterialsTable[[#This Row],[CavityInsulation (R-XX)]]," ins.")</f>
        <v>Wood Framed Attic Floor - 16inOC - 2x10 - R60 ins.</v>
      </c>
      <c r="AB1089" s="104" t="s">
        <v>3250</v>
      </c>
      <c r="AC1089" s="104" t="s">
        <v>4024</v>
      </c>
      <c r="AD1089" s="105" t="str">
        <f>MaterialsTable[[#This Row],[FramingMaterial]]&amp;" Framed "&amp;MaterialsTable[[#This Row],[Framing Configuration]]&amp;" "&amp;MaterialsTable[[#This Row],[Framing Depth]]&amp;" R-"&amp;MaterialsTable[[#This Row],[CavityInsulation (R-XX)]]&amp;" ins."</f>
        <v>Wood Framed Roof16inOC 9_25In R-60 ins.</v>
      </c>
      <c r="AE1089" s="104" t="s">
        <v>4021</v>
      </c>
      <c r="AF1089" s="104" t="s">
        <v>4011</v>
      </c>
      <c r="AG1089" s="98" t="s">
        <v>4015</v>
      </c>
      <c r="AH1089" s="100" t="s">
        <v>3949</v>
      </c>
      <c r="AI1089" s="106">
        <v>60</v>
      </c>
      <c r="AJ1089" s="98">
        <f>1/MaterialsTable[[#This Row],[Parallel Heat Flow Calc]]</f>
        <v>53.0087406519201</v>
      </c>
      <c r="AK1089" s="98">
        <v>9.25</v>
      </c>
      <c r="AL1089" s="110">
        <v>0.91</v>
      </c>
      <c r="AM1089" s="98">
        <v>0.1</v>
      </c>
      <c r="AN1089" s="98">
        <v>30</v>
      </c>
      <c r="AO1089"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089"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089" s="98">
        <f>1/(MaterialsTable[[#This Row],[Attic Cavity Insulation Rvalue]]+MaterialsTable[[#This Row],[Attic Above Cavity Insulation Rvalue]])</f>
        <v>1.8864813381748915E-2</v>
      </c>
      <c r="AR1089" s="108" t="s">
        <v>4049</v>
      </c>
      <c r="AS1089" s="98">
        <f>1/(MaterialsTable[[#This Row],[Assembly R Value (h-ft2.F/Btu)]]+2.53)</f>
        <v>1.8005449678222544E-2</v>
      </c>
      <c r="AT1089" s="112"/>
      <c r="AU1089" s="116"/>
      <c r="AV1089" s="113"/>
    </row>
    <row r="1090" spans="1:48" s="104" customFormat="1" x14ac:dyDescent="0.25">
      <c r="A1090" s="104" t="str">
        <f>CONCATENATE(MaterialsTable[[#This Row],[Code Category]]," - ",RIGHT(MaterialsTable[[#This Row],[Framing Configuration]],6)," - ",MaterialsTable[[#This Row],[FramingSize]]," - R",MaterialsTable[[#This Row],[CavityInsulation (R-XX)]]," ins.")</f>
        <v>Wood Framed Attic Floor - 24inOC - 2x10 - R0 ins.</v>
      </c>
      <c r="AB1090" s="104" t="s">
        <v>3250</v>
      </c>
      <c r="AC1090" s="104" t="s">
        <v>4024</v>
      </c>
      <c r="AD1090" s="105" t="str">
        <f>MaterialsTable[[#This Row],[FramingMaterial]]&amp;" Framed "&amp;MaterialsTable[[#This Row],[Framing Configuration]]&amp;" "&amp;MaterialsTable[[#This Row],[Framing Depth]]&amp;" R-"&amp;MaterialsTable[[#This Row],[CavityInsulation (R-XX)]]&amp;" ins."</f>
        <v>Wood Framed Roof24inOC 9_25In R-0 ins.</v>
      </c>
      <c r="AE1090" s="104" t="s">
        <v>4021</v>
      </c>
      <c r="AF1090" s="104" t="s">
        <v>4019</v>
      </c>
      <c r="AG1090" s="98" t="s">
        <v>4015</v>
      </c>
      <c r="AH1090" s="100" t="s">
        <v>3949</v>
      </c>
      <c r="AI1090" s="106">
        <v>0</v>
      </c>
      <c r="AJ1090" s="106"/>
      <c r="AK1090" s="106"/>
      <c r="AL1090" s="106"/>
      <c r="AM1090" s="106"/>
      <c r="AN1090" s="106"/>
      <c r="AO1090" s="106"/>
      <c r="AP1090" s="106"/>
      <c r="AQ1090" s="106"/>
      <c r="AR1090" s="108" t="s">
        <v>4049</v>
      </c>
      <c r="AS1090" s="106"/>
      <c r="AT1090" s="112"/>
      <c r="AU1090" s="116"/>
      <c r="AV1090" s="113"/>
    </row>
    <row r="1091" spans="1:48" s="104" customFormat="1" x14ac:dyDescent="0.25">
      <c r="A1091" s="104" t="str">
        <f>CONCATENATE(MaterialsTable[[#This Row],[Code Category]]," - ",RIGHT(MaterialsTable[[#This Row],[Framing Configuration]],6)," - ",MaterialsTable[[#This Row],[FramingSize]]," - R",MaterialsTable[[#This Row],[CavityInsulation (R-XX)]]," ins.")</f>
        <v>Wood Framed Attic Floor - 24inOC - 2x10 - R11 ins.</v>
      </c>
      <c r="AB1091" s="104" t="s">
        <v>3250</v>
      </c>
      <c r="AC1091" s="104" t="s">
        <v>4024</v>
      </c>
      <c r="AD1091" s="105" t="str">
        <f>MaterialsTable[[#This Row],[FramingMaterial]]&amp;" Framed "&amp;MaterialsTable[[#This Row],[Framing Configuration]]&amp;" "&amp;MaterialsTable[[#This Row],[Framing Depth]]&amp;" R-"&amp;MaterialsTable[[#This Row],[CavityInsulation (R-XX)]]&amp;" ins."</f>
        <v>Wood Framed Roof24inOC 9_25In R-11 ins.</v>
      </c>
      <c r="AE1091" s="104" t="s">
        <v>4021</v>
      </c>
      <c r="AF1091" s="104" t="s">
        <v>4019</v>
      </c>
      <c r="AG1091" s="98" t="s">
        <v>4015</v>
      </c>
      <c r="AH1091" s="100" t="s">
        <v>3949</v>
      </c>
      <c r="AI1091" s="106">
        <v>11</v>
      </c>
      <c r="AJ1091" s="98">
        <f>1/MaterialsTable[[#This Row],[Parallel Heat Flow Calc]]</f>
        <v>10.937096912890189</v>
      </c>
      <c r="AK1091" s="98">
        <v>9.25</v>
      </c>
      <c r="AL1091" s="110">
        <v>0.91</v>
      </c>
      <c r="AM1091" s="98">
        <v>7.0000000000000007E-2</v>
      </c>
      <c r="AN1091" s="98">
        <v>30</v>
      </c>
      <c r="AO1091" s="98">
        <f>1/(1/MIN(MaterialsTable[[#This Row],[CavityInsulation (R-XX)]],MaterialsTable[[#This Row],[Activty Cavity Max R]])*(1-MaterialsTable[[#This Row],[Framing Factor]])+MaterialsTable[[#This Row],[Framing Mat Conductivity]]*MaterialsTable[[#This Row],[Framing Factor]]/MaterialsTable[[#This Row],[Framing Thickness]])</f>
        <v>10.937096912890189</v>
      </c>
      <c r="AP109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1" s="98">
        <f>1/(MaterialsTable[[#This Row],[Attic Cavity Insulation Rvalue]]+MaterialsTable[[#This Row],[Attic Above Cavity Insulation Rvalue]])</f>
        <v>9.1431941031941022E-2</v>
      </c>
      <c r="AR1091" s="108" t="s">
        <v>4049</v>
      </c>
      <c r="AS1091" s="98">
        <f>1/(MaterialsTable[[#This Row],[Assembly R Value (h-ft2.F/Btu)]]+2.53)</f>
        <v>7.4255053369582449E-2</v>
      </c>
      <c r="AT1091" s="112"/>
      <c r="AU1091" s="116"/>
      <c r="AV1091" s="113"/>
    </row>
    <row r="1092" spans="1:48" s="104" customFormat="1" x14ac:dyDescent="0.25">
      <c r="A1092" s="104" t="str">
        <f>CONCATENATE(MaterialsTable[[#This Row],[Code Category]]," - ",RIGHT(MaterialsTable[[#This Row],[Framing Configuration]],6)," - ",MaterialsTable[[#This Row],[FramingSize]]," - R",MaterialsTable[[#This Row],[CavityInsulation (R-XX)]]," ins.")</f>
        <v>Wood Framed Attic Floor - 24inOC - 2x10 - R13 ins.</v>
      </c>
      <c r="AB1092" s="104" t="s">
        <v>3250</v>
      </c>
      <c r="AC1092" s="104" t="s">
        <v>4024</v>
      </c>
      <c r="AD1092" s="105" t="str">
        <f>MaterialsTable[[#This Row],[FramingMaterial]]&amp;" Framed "&amp;MaterialsTable[[#This Row],[Framing Configuration]]&amp;" "&amp;MaterialsTable[[#This Row],[Framing Depth]]&amp;" R-"&amp;MaterialsTable[[#This Row],[CavityInsulation (R-XX)]]&amp;" ins."</f>
        <v>Wood Framed Roof24inOC 9_25In R-13 ins.</v>
      </c>
      <c r="AE1092" s="104" t="s">
        <v>4021</v>
      </c>
      <c r="AF1092" s="104" t="s">
        <v>4019</v>
      </c>
      <c r="AG1092" s="98" t="s">
        <v>4015</v>
      </c>
      <c r="AH1092" s="100" t="s">
        <v>3949</v>
      </c>
      <c r="AI1092" s="106">
        <v>13</v>
      </c>
      <c r="AJ1092" s="98">
        <f>1/MaterialsTable[[#This Row],[Parallel Heat Flow Calc]]</f>
        <v>12.751044472249911</v>
      </c>
      <c r="AK1092" s="98">
        <v>9.25</v>
      </c>
      <c r="AL1092" s="110">
        <v>0.91</v>
      </c>
      <c r="AM1092" s="98">
        <v>7.0000000000000007E-2</v>
      </c>
      <c r="AN1092" s="98">
        <v>30</v>
      </c>
      <c r="AO1092" s="98">
        <f>1/(1/MIN(MaterialsTable[[#This Row],[CavityInsulation (R-XX)]],MaterialsTable[[#This Row],[Activty Cavity Max R]])*(1-MaterialsTable[[#This Row],[Framing Factor]])+MaterialsTable[[#This Row],[Framing Mat Conductivity]]*MaterialsTable[[#This Row],[Framing Factor]]/MaterialsTable[[#This Row],[Framing Thickness]])</f>
        <v>12.751044472249911</v>
      </c>
      <c r="AP109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2" s="98">
        <f>1/(MaterialsTable[[#This Row],[Attic Cavity Insulation Rvalue]]+MaterialsTable[[#This Row],[Attic Above Cavity Insulation Rvalue]])</f>
        <v>7.8424948024948024E-2</v>
      </c>
      <c r="AR1092" s="108" t="s">
        <v>4049</v>
      </c>
      <c r="AS1092" s="98">
        <f>1/(MaterialsTable[[#This Row],[Assembly R Value (h-ft2.F/Btu)]]+2.53)</f>
        <v>6.544055295539393E-2</v>
      </c>
      <c r="AT1092" s="112"/>
      <c r="AU1092" s="116"/>
      <c r="AV1092" s="113"/>
    </row>
    <row r="1093" spans="1:48" s="104" customFormat="1" x14ac:dyDescent="0.25">
      <c r="A1093" s="104" t="str">
        <f>CONCATENATE(MaterialsTable[[#This Row],[Code Category]]," - ",RIGHT(MaterialsTable[[#This Row],[Framing Configuration]],6)," - ",MaterialsTable[[#This Row],[FramingSize]]," - R",MaterialsTable[[#This Row],[CavityInsulation (R-XX)]]," ins.")</f>
        <v>Wood Framed Attic Floor - 24inOC - 2x10 - R19 ins.</v>
      </c>
      <c r="AB1093" s="104" t="s">
        <v>3250</v>
      </c>
      <c r="AC1093" s="104" t="s">
        <v>4024</v>
      </c>
      <c r="AD1093" s="105" t="str">
        <f>MaterialsTable[[#This Row],[FramingMaterial]]&amp;" Framed "&amp;MaterialsTable[[#This Row],[Framing Configuration]]&amp;" "&amp;MaterialsTable[[#This Row],[Framing Depth]]&amp;" R-"&amp;MaterialsTable[[#This Row],[CavityInsulation (R-XX)]]&amp;" ins."</f>
        <v>Wood Framed Roof24inOC 9_25In R-19 ins.</v>
      </c>
      <c r="AE1093" s="104" t="s">
        <v>4021</v>
      </c>
      <c r="AF1093" s="104" t="s">
        <v>4019</v>
      </c>
      <c r="AG1093" s="98" t="s">
        <v>4015</v>
      </c>
      <c r="AH1093" s="100" t="s">
        <v>3949</v>
      </c>
      <c r="AI1093" s="106">
        <v>19</v>
      </c>
      <c r="AJ1093" s="98">
        <f>1/MaterialsTable[[#This Row],[Parallel Heat Flow Calc]]</f>
        <v>17.910280450024459</v>
      </c>
      <c r="AK1093" s="98">
        <v>9.25</v>
      </c>
      <c r="AL1093" s="110">
        <v>0.91</v>
      </c>
      <c r="AM1093" s="98">
        <v>7.0000000000000007E-2</v>
      </c>
      <c r="AN1093" s="98">
        <v>30</v>
      </c>
      <c r="AO1093" s="98">
        <f>1/(1/MIN(MaterialsTable[[#This Row],[CavityInsulation (R-XX)]],MaterialsTable[[#This Row],[Activty Cavity Max R]])*(1-MaterialsTable[[#This Row],[Framing Factor]])+MaterialsTable[[#This Row],[Framing Mat Conductivity]]*MaterialsTable[[#This Row],[Framing Factor]]/MaterialsTable[[#This Row],[Framing Thickness]])</f>
        <v>17.910280450024459</v>
      </c>
      <c r="AP109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3" s="98">
        <f>1/(MaterialsTable[[#This Row],[Attic Cavity Insulation Rvalue]]+MaterialsTable[[#This Row],[Attic Above Cavity Insulation Rvalue]])</f>
        <v>5.5833854907539116E-2</v>
      </c>
      <c r="AR1093" s="108" t="s">
        <v>4049</v>
      </c>
      <c r="AS1093" s="98">
        <f>1/(MaterialsTable[[#This Row],[Assembly R Value (h-ft2.F/Btu)]]+2.53)</f>
        <v>4.8923007805345614E-2</v>
      </c>
      <c r="AT1093" s="112"/>
      <c r="AU1093" s="116"/>
      <c r="AV1093" s="113"/>
    </row>
    <row r="1094" spans="1:48" s="104" customFormat="1" x14ac:dyDescent="0.25">
      <c r="A1094" s="104" t="str">
        <f>CONCATENATE(MaterialsTable[[#This Row],[Code Category]]," - ",RIGHT(MaterialsTable[[#This Row],[Framing Configuration]],6)," - ",MaterialsTable[[#This Row],[FramingSize]]," - R",MaterialsTable[[#This Row],[CavityInsulation (R-XX)]]," ins.")</f>
        <v>Wood Framed Attic Floor - 24inOC - 2x10 - R21 ins.</v>
      </c>
      <c r="AB1094" s="104" t="s">
        <v>3250</v>
      </c>
      <c r="AC1094" s="104" t="s">
        <v>4024</v>
      </c>
      <c r="AD1094" s="105" t="str">
        <f>MaterialsTable[[#This Row],[FramingMaterial]]&amp;" Framed "&amp;MaterialsTable[[#This Row],[Framing Configuration]]&amp;" "&amp;MaterialsTable[[#This Row],[Framing Depth]]&amp;" R-"&amp;MaterialsTable[[#This Row],[CavityInsulation (R-XX)]]&amp;" ins."</f>
        <v>Wood Framed Roof24inOC 9_25In R-21 ins.</v>
      </c>
      <c r="AE1094" s="104" t="s">
        <v>4021</v>
      </c>
      <c r="AF1094" s="104" t="s">
        <v>4019</v>
      </c>
      <c r="AG1094" s="98" t="s">
        <v>4015</v>
      </c>
      <c r="AH1094" s="100" t="s">
        <v>3949</v>
      </c>
      <c r="AI1094" s="106">
        <v>21</v>
      </c>
      <c r="AJ1094" s="98">
        <f>1/MaterialsTable[[#This Row],[Parallel Heat Flow Calc]]</f>
        <v>19.541860324741958</v>
      </c>
      <c r="AK1094" s="98">
        <v>9.25</v>
      </c>
      <c r="AL1094" s="110">
        <v>0.91</v>
      </c>
      <c r="AM1094" s="98">
        <v>7.0000000000000007E-2</v>
      </c>
      <c r="AN1094" s="98">
        <v>30</v>
      </c>
      <c r="AO1094" s="98">
        <f>1/(1/MIN(MaterialsTable[[#This Row],[CavityInsulation (R-XX)]],MaterialsTable[[#This Row],[Activty Cavity Max R]])*(1-MaterialsTable[[#This Row],[Framing Factor]])+MaterialsTable[[#This Row],[Framing Mat Conductivity]]*MaterialsTable[[#This Row],[Framing Factor]]/MaterialsTable[[#This Row],[Framing Thickness]])</f>
        <v>19.541860324741958</v>
      </c>
      <c r="AP109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4" s="98">
        <f>1/(MaterialsTable[[#This Row],[Attic Cavity Insulation Rvalue]]+MaterialsTable[[#This Row],[Attic Above Cavity Insulation Rvalue]])</f>
        <v>5.117220077220077E-2</v>
      </c>
      <c r="AR1094" s="108" t="s">
        <v>4049</v>
      </c>
      <c r="AS1094" s="98">
        <f>1/(MaterialsTable[[#This Row],[Assembly R Value (h-ft2.F/Btu)]]+2.53)</f>
        <v>4.5306557095190887E-2</v>
      </c>
      <c r="AT1094" s="112"/>
      <c r="AU1094" s="116"/>
      <c r="AV1094" s="113"/>
    </row>
    <row r="1095" spans="1:48" s="104" customFormat="1" x14ac:dyDescent="0.25">
      <c r="A1095" s="104" t="str">
        <f>CONCATENATE(MaterialsTable[[#This Row],[Code Category]]," - ",RIGHT(MaterialsTable[[#This Row],[Framing Configuration]],6)," - ",MaterialsTable[[#This Row],[FramingSize]]," - R",MaterialsTable[[#This Row],[CavityInsulation (R-XX)]]," ins.")</f>
        <v>Wood Framed Attic Floor - 24inOC - 2x10 - R22 ins.</v>
      </c>
      <c r="AB1095" s="104" t="s">
        <v>3250</v>
      </c>
      <c r="AC1095" s="104" t="s">
        <v>4024</v>
      </c>
      <c r="AD1095" s="105" t="str">
        <f>MaterialsTable[[#This Row],[FramingMaterial]]&amp;" Framed "&amp;MaterialsTable[[#This Row],[Framing Configuration]]&amp;" "&amp;MaterialsTable[[#This Row],[Framing Depth]]&amp;" R-"&amp;MaterialsTable[[#This Row],[CavityInsulation (R-XX)]]&amp;" ins."</f>
        <v>Wood Framed Roof24inOC 9_25In R-22 ins.</v>
      </c>
      <c r="AE1095" s="104" t="s">
        <v>4021</v>
      </c>
      <c r="AF1095" s="104" t="s">
        <v>4019</v>
      </c>
      <c r="AG1095" s="98" t="s">
        <v>4015</v>
      </c>
      <c r="AH1095" s="100" t="s">
        <v>3949</v>
      </c>
      <c r="AI1095" s="106">
        <v>22</v>
      </c>
      <c r="AJ1095" s="98">
        <f>1/MaterialsTable[[#This Row],[Parallel Heat Flow Calc]]</f>
        <v>20.342066594028328</v>
      </c>
      <c r="AK1095" s="98">
        <v>9.25</v>
      </c>
      <c r="AL1095" s="110">
        <v>0.91</v>
      </c>
      <c r="AM1095" s="98">
        <v>7.0000000000000007E-2</v>
      </c>
      <c r="AN1095" s="98">
        <v>30</v>
      </c>
      <c r="AO1095" s="98">
        <f>1/(1/MIN(MaterialsTable[[#This Row],[CavityInsulation (R-XX)]],MaterialsTable[[#This Row],[Activty Cavity Max R]])*(1-MaterialsTable[[#This Row],[Framing Factor]])+MaterialsTable[[#This Row],[Framing Mat Conductivity]]*MaterialsTable[[#This Row],[Framing Factor]]/MaterialsTable[[#This Row],[Framing Thickness]])</f>
        <v>20.342066594028328</v>
      </c>
      <c r="AP109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5" s="98">
        <f>1/(MaterialsTable[[#This Row],[Attic Cavity Insulation Rvalue]]+MaterialsTable[[#This Row],[Attic Above Cavity Insulation Rvalue]])</f>
        <v>4.9159213759213762E-2</v>
      </c>
      <c r="AR1095" s="108" t="s">
        <v>4049</v>
      </c>
      <c r="AS1095" s="98">
        <f>1/(MaterialsTable[[#This Row],[Assembly R Value (h-ft2.F/Btu)]]+2.53)</f>
        <v>4.3721453673149509E-2</v>
      </c>
      <c r="AT1095" s="112"/>
      <c r="AU1095" s="116"/>
      <c r="AV1095" s="113"/>
    </row>
    <row r="1096" spans="1:48" s="104" customFormat="1" x14ac:dyDescent="0.25">
      <c r="A1096" s="104" t="str">
        <f>CONCATENATE(MaterialsTable[[#This Row],[Code Category]]," - ",RIGHT(MaterialsTable[[#This Row],[Framing Configuration]],6)," - ",MaterialsTable[[#This Row],[FramingSize]]," - R",MaterialsTable[[#This Row],[CavityInsulation (R-XX)]]," ins.")</f>
        <v>Wood Framed Attic Floor - 24inOC - 2x10 - R25 ins.</v>
      </c>
      <c r="AB1096" s="104" t="s">
        <v>3250</v>
      </c>
      <c r="AC1096" s="104" t="s">
        <v>4024</v>
      </c>
      <c r="AD1096" s="105" t="str">
        <f>MaterialsTable[[#This Row],[FramingMaterial]]&amp;" Framed "&amp;MaterialsTable[[#This Row],[Framing Configuration]]&amp;" "&amp;MaterialsTable[[#This Row],[Framing Depth]]&amp;" R-"&amp;MaterialsTable[[#This Row],[CavityInsulation (R-XX)]]&amp;" ins."</f>
        <v>Wood Framed Roof24inOC 9_25In R-25 ins.</v>
      </c>
      <c r="AE1096" s="104" t="s">
        <v>4021</v>
      </c>
      <c r="AF1096" s="104" t="s">
        <v>4019</v>
      </c>
      <c r="AG1096" s="98" t="s">
        <v>4015</v>
      </c>
      <c r="AH1096" s="100" t="s">
        <v>3949</v>
      </c>
      <c r="AI1096" s="106">
        <v>25</v>
      </c>
      <c r="AJ1096" s="98">
        <f>1/MaterialsTable[[#This Row],[Parallel Heat Flow Calc]]</f>
        <v>22.682687591956842</v>
      </c>
      <c r="AK1096" s="98">
        <v>9.25</v>
      </c>
      <c r="AL1096" s="110">
        <v>0.91</v>
      </c>
      <c r="AM1096" s="98">
        <v>7.0000000000000007E-2</v>
      </c>
      <c r="AN1096" s="98">
        <v>30</v>
      </c>
      <c r="AO1096" s="98">
        <f>1/(1/MIN(MaterialsTable[[#This Row],[CavityInsulation (R-XX)]],MaterialsTable[[#This Row],[Activty Cavity Max R]])*(1-MaterialsTable[[#This Row],[Framing Factor]])+MaterialsTable[[#This Row],[Framing Mat Conductivity]]*MaterialsTable[[#This Row],[Framing Factor]]/MaterialsTable[[#This Row],[Framing Thickness]])</f>
        <v>22.682687591956842</v>
      </c>
      <c r="AP109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6" s="98">
        <f>1/(MaterialsTable[[#This Row],[Attic Cavity Insulation Rvalue]]+MaterialsTable[[#This Row],[Attic Above Cavity Insulation Rvalue]])</f>
        <v>4.4086486486486484E-2</v>
      </c>
      <c r="AR1096" s="108" t="s">
        <v>4049</v>
      </c>
      <c r="AS1096" s="98">
        <f>1/(MaterialsTable[[#This Row],[Assembly R Value (h-ft2.F/Btu)]]+2.53)</f>
        <v>3.96625705352813E-2</v>
      </c>
      <c r="AT1096" s="112"/>
      <c r="AU1096" s="116"/>
      <c r="AV1096" s="113"/>
    </row>
    <row r="1097" spans="1:48" s="104" customFormat="1" x14ac:dyDescent="0.25">
      <c r="A1097" s="104" t="str">
        <f>CONCATENATE(MaterialsTable[[#This Row],[Code Category]]," - ",RIGHT(MaterialsTable[[#This Row],[Framing Configuration]],6)," - ",MaterialsTable[[#This Row],[FramingSize]]," - R",MaterialsTable[[#This Row],[CavityInsulation (R-XX)]]," ins.")</f>
        <v>Wood Framed Attic Floor - 24inOC - 2x10 - R30 ins.</v>
      </c>
      <c r="AB1097" s="104" t="s">
        <v>3250</v>
      </c>
      <c r="AC1097" s="104" t="s">
        <v>4024</v>
      </c>
      <c r="AD1097" s="105" t="str">
        <f>MaterialsTable[[#This Row],[FramingMaterial]]&amp;" Framed "&amp;MaterialsTable[[#This Row],[Framing Configuration]]&amp;" "&amp;MaterialsTable[[#This Row],[Framing Depth]]&amp;" R-"&amp;MaterialsTable[[#This Row],[CavityInsulation (R-XX)]]&amp;" ins."</f>
        <v>Wood Framed Roof24inOC 9_25In R-30 ins.</v>
      </c>
      <c r="AE1097" s="104" t="s">
        <v>4021</v>
      </c>
      <c r="AF1097" s="104" t="s">
        <v>4019</v>
      </c>
      <c r="AG1097" s="98" t="s">
        <v>4015</v>
      </c>
      <c r="AH1097" s="100" t="s">
        <v>3949</v>
      </c>
      <c r="AI1097" s="106">
        <v>30</v>
      </c>
      <c r="AJ1097" s="98">
        <f>1/MaterialsTable[[#This Row],[Parallel Heat Flow Calc]]</f>
        <v>26.39463546868312</v>
      </c>
      <c r="AK1097" s="98">
        <v>9.25</v>
      </c>
      <c r="AL1097" s="110">
        <v>0.91</v>
      </c>
      <c r="AM1097" s="98">
        <v>7.0000000000000007E-2</v>
      </c>
      <c r="AN1097" s="98">
        <v>30</v>
      </c>
      <c r="AO1097"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09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7" s="98">
        <f>1/(MaterialsTable[[#This Row],[Attic Cavity Insulation Rvalue]]+MaterialsTable[[#This Row],[Attic Above Cavity Insulation Rvalue]])</f>
        <v>3.7886486486486487E-2</v>
      </c>
      <c r="AR1097" s="108" t="s">
        <v>4049</v>
      </c>
      <c r="AS1097" s="98">
        <f>1/(MaterialsTable[[#This Row],[Assembly R Value (h-ft2.F/Btu)]]+2.53)</f>
        <v>3.4572605109672208E-2</v>
      </c>
      <c r="AT1097" s="112"/>
      <c r="AU1097" s="116"/>
      <c r="AV1097" s="113"/>
    </row>
    <row r="1098" spans="1:48" s="104" customFormat="1" x14ac:dyDescent="0.25">
      <c r="A1098" s="104" t="str">
        <f>CONCATENATE(MaterialsTable[[#This Row],[Code Category]]," - ",RIGHT(MaterialsTable[[#This Row],[Framing Configuration]],6)," - ",MaterialsTable[[#This Row],[FramingSize]]," - R",MaterialsTable[[#This Row],[CavityInsulation (R-XX)]]," ins.")</f>
        <v>Wood Framed Attic Floor - 24inOC - 2x10 - R38 ins.</v>
      </c>
      <c r="AB1098" s="104" t="s">
        <v>3250</v>
      </c>
      <c r="AC1098" s="104" t="s">
        <v>4024</v>
      </c>
      <c r="AD1098" s="105" t="str">
        <f>MaterialsTable[[#This Row],[FramingMaterial]]&amp;" Framed "&amp;MaterialsTable[[#This Row],[Framing Configuration]]&amp;" "&amp;MaterialsTable[[#This Row],[Framing Depth]]&amp;" R-"&amp;MaterialsTable[[#This Row],[CavityInsulation (R-XX)]]&amp;" ins."</f>
        <v>Wood Framed Roof24inOC 9_25In R-38 ins.</v>
      </c>
      <c r="AE1098" s="104" t="s">
        <v>4021</v>
      </c>
      <c r="AF1098" s="104" t="s">
        <v>4019</v>
      </c>
      <c r="AG1098" s="98" t="s">
        <v>4015</v>
      </c>
      <c r="AH1098" s="100" t="s">
        <v>3949</v>
      </c>
      <c r="AI1098" s="106">
        <v>38</v>
      </c>
      <c r="AJ1098" s="98">
        <f>1/MaterialsTable[[#This Row],[Parallel Heat Flow Calc]]</f>
        <v>33.836495933799398</v>
      </c>
      <c r="AK1098" s="98">
        <v>9.25</v>
      </c>
      <c r="AL1098" s="110">
        <v>0.91</v>
      </c>
      <c r="AM1098" s="98">
        <v>7.0000000000000007E-2</v>
      </c>
      <c r="AN1098" s="98">
        <v>30</v>
      </c>
      <c r="AO1098"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098"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098" s="98">
        <f>1/(MaterialsTable[[#This Row],[Attic Cavity Insulation Rvalue]]+MaterialsTable[[#This Row],[Attic Above Cavity Insulation Rvalue]])</f>
        <v>2.9553887670770791E-2</v>
      </c>
      <c r="AR1098" s="108" t="s">
        <v>4049</v>
      </c>
      <c r="AS1098" s="98">
        <f>1/(MaterialsTable[[#This Row],[Assembly R Value (h-ft2.F/Btu)]]+2.53)</f>
        <v>2.7497837620109822E-2</v>
      </c>
      <c r="AT1098" s="112"/>
      <c r="AU1098" s="116"/>
      <c r="AV1098" s="113"/>
    </row>
    <row r="1099" spans="1:48" s="104" customFormat="1" x14ac:dyDescent="0.25">
      <c r="A1099" s="104" t="str">
        <f>CONCATENATE(MaterialsTable[[#This Row],[Code Category]]," - ",RIGHT(MaterialsTable[[#This Row],[Framing Configuration]],6)," - ",MaterialsTable[[#This Row],[FramingSize]]," - R",MaterialsTable[[#This Row],[CavityInsulation (R-XX)]]," ins.")</f>
        <v>Wood Framed Attic Floor - 24inOC - 2x10 - R44 ins.</v>
      </c>
      <c r="AB1099" s="104" t="s">
        <v>3250</v>
      </c>
      <c r="AC1099" s="104" t="s">
        <v>4024</v>
      </c>
      <c r="AD1099" s="105" t="str">
        <f>MaterialsTable[[#This Row],[FramingMaterial]]&amp;" Framed "&amp;MaterialsTable[[#This Row],[Framing Configuration]]&amp;" "&amp;MaterialsTable[[#This Row],[Framing Depth]]&amp;" R-"&amp;MaterialsTable[[#This Row],[CavityInsulation (R-XX)]]&amp;" ins."</f>
        <v>Wood Framed Roof24inOC 9_25In R-44 ins.</v>
      </c>
      <c r="AE1099" s="104" t="s">
        <v>4021</v>
      </c>
      <c r="AF1099" s="104" t="s">
        <v>4019</v>
      </c>
      <c r="AG1099" s="98" t="s">
        <v>4015</v>
      </c>
      <c r="AH1099" s="100" t="s">
        <v>3949</v>
      </c>
      <c r="AI1099" s="106">
        <v>44</v>
      </c>
      <c r="AJ1099" s="98">
        <f>1/MaterialsTable[[#This Row],[Parallel Heat Flow Calc]]</f>
        <v>39.41789128263661</v>
      </c>
      <c r="AK1099" s="98">
        <v>9.25</v>
      </c>
      <c r="AL1099" s="110">
        <v>0.91</v>
      </c>
      <c r="AM1099" s="98">
        <v>7.0000000000000007E-2</v>
      </c>
      <c r="AN1099" s="98">
        <v>30</v>
      </c>
      <c r="AO1099"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099" s="98">
        <f>IF(MaterialsTable[[#This Row],[CavityInsulation (R-XX)]]&gt;MaterialsTable[[#This Row],[Activty Cavity Max R]],1/(0.075/((MaterialsTable[[#This Row],[CavityInsulation (R-XX)]]-MaterialsTable[[#This Row],[Activty Cavity Max R]])*0.5)+0.925/(MaterialsTable[[#This Row],[CavityInsulation (R-XX)]]-MaterialsTable[[#This Row],[Activty Cavity Max R]])),0)</f>
        <v>13.023255813953488</v>
      </c>
      <c r="AQ1099" s="98">
        <f>1/(MaterialsTable[[#This Row],[Attic Cavity Insulation Rvalue]]+MaterialsTable[[#This Row],[Attic Above Cavity Insulation Rvalue]])</f>
        <v>2.5369190676125669E-2</v>
      </c>
      <c r="AR1099" s="108" t="s">
        <v>4049</v>
      </c>
      <c r="AS1099" s="98">
        <f>1/(MaterialsTable[[#This Row],[Assembly R Value (h-ft2.F/Btu)]]+2.53)</f>
        <v>2.3839100594168067E-2</v>
      </c>
      <c r="AT1099" s="112"/>
      <c r="AU1099" s="116"/>
      <c r="AV1099" s="113"/>
    </row>
    <row r="1100" spans="1:48" s="104" customFormat="1" x14ac:dyDescent="0.25">
      <c r="A1100" s="104" t="str">
        <f>CONCATENATE(MaterialsTable[[#This Row],[Code Category]]," - ",RIGHT(MaterialsTable[[#This Row],[Framing Configuration]],6)," - ",MaterialsTable[[#This Row],[FramingSize]]," - R",MaterialsTable[[#This Row],[CavityInsulation (R-XX)]]," ins.")</f>
        <v>Wood Framed Attic Floor - 24inOC - 2x10 - R49 ins.</v>
      </c>
      <c r="AB1100" s="104" t="s">
        <v>3250</v>
      </c>
      <c r="AC1100" s="104" t="s">
        <v>4024</v>
      </c>
      <c r="AD1100" s="105" t="str">
        <f>MaterialsTable[[#This Row],[FramingMaterial]]&amp;" Framed "&amp;MaterialsTable[[#This Row],[Framing Configuration]]&amp;" "&amp;MaterialsTable[[#This Row],[Framing Depth]]&amp;" R-"&amp;MaterialsTable[[#This Row],[CavityInsulation (R-XX)]]&amp;" ins."</f>
        <v>Wood Framed Roof24inOC 9_25In R-49 ins.</v>
      </c>
      <c r="AE1100" s="104" t="s">
        <v>4021</v>
      </c>
      <c r="AF1100" s="104" t="s">
        <v>4019</v>
      </c>
      <c r="AG1100" s="98" t="s">
        <v>4015</v>
      </c>
      <c r="AH1100" s="100" t="s">
        <v>3949</v>
      </c>
      <c r="AI1100" s="106">
        <v>49</v>
      </c>
      <c r="AJ1100" s="98">
        <f>1/MaterialsTable[[#This Row],[Parallel Heat Flow Calc]]</f>
        <v>44.069054073334279</v>
      </c>
      <c r="AK1100" s="98">
        <v>9.25</v>
      </c>
      <c r="AL1100" s="110">
        <v>0.91</v>
      </c>
      <c r="AM1100" s="98">
        <v>7.0000000000000007E-2</v>
      </c>
      <c r="AN1100" s="98">
        <v>30</v>
      </c>
      <c r="AO1100"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00"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100" s="98">
        <f>1/(MaterialsTable[[#This Row],[Attic Cavity Insulation Rvalue]]+MaterialsTable[[#This Row],[Attic Above Cavity Insulation Rvalue]])</f>
        <v>2.2691660191660194E-2</v>
      </c>
      <c r="AR1100" s="108" t="s">
        <v>4049</v>
      </c>
      <c r="AS1100" s="98">
        <f>1/(MaterialsTable[[#This Row],[Assembly R Value (h-ft2.F/Btu)]]+2.53)</f>
        <v>2.1459663074410718E-2</v>
      </c>
      <c r="AT1100" s="112"/>
      <c r="AU1100" s="116"/>
      <c r="AV1100" s="113"/>
    </row>
    <row r="1101" spans="1:48" s="104" customFormat="1" x14ac:dyDescent="0.25">
      <c r="A1101" s="104" t="str">
        <f>CONCATENATE(MaterialsTable[[#This Row],[Code Category]]," - ",RIGHT(MaterialsTable[[#This Row],[Framing Configuration]],6)," - ",MaterialsTable[[#This Row],[FramingSize]]," - R",MaterialsTable[[#This Row],[CavityInsulation (R-XX)]]," ins.")</f>
        <v>Wood Framed Attic Floor - 24inOC - 2x10 - R60 ins.</v>
      </c>
      <c r="AB1101" s="104" t="s">
        <v>3250</v>
      </c>
      <c r="AC1101" s="104" t="s">
        <v>4024</v>
      </c>
      <c r="AD1101" s="105" t="str">
        <f>MaterialsTable[[#This Row],[FramingMaterial]]&amp;" Framed "&amp;MaterialsTable[[#This Row],[Framing Configuration]]&amp;" "&amp;MaterialsTable[[#This Row],[Framing Depth]]&amp;" R-"&amp;MaterialsTable[[#This Row],[CavityInsulation (R-XX)]]&amp;" ins."</f>
        <v>Wood Framed Roof24inOC 9_25In R-60 ins.</v>
      </c>
      <c r="AE1101" s="104" t="s">
        <v>4021</v>
      </c>
      <c r="AF1101" s="104" t="s">
        <v>4019</v>
      </c>
      <c r="AG1101" s="98" t="s">
        <v>4015</v>
      </c>
      <c r="AH1101" s="100" t="s">
        <v>3949</v>
      </c>
      <c r="AI1101" s="106">
        <v>60</v>
      </c>
      <c r="AJ1101" s="98">
        <f>1/MaterialsTable[[#This Row],[Parallel Heat Flow Calc]]</f>
        <v>54.301612212869166</v>
      </c>
      <c r="AK1101" s="98">
        <v>9.25</v>
      </c>
      <c r="AL1101" s="110">
        <v>0.91</v>
      </c>
      <c r="AM1101" s="98">
        <v>7.0000000000000007E-2</v>
      </c>
      <c r="AN1101" s="98">
        <v>30</v>
      </c>
      <c r="AO1101"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01"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101" s="98">
        <f>1/(MaterialsTable[[#This Row],[Attic Cavity Insulation Rvalue]]+MaterialsTable[[#This Row],[Attic Above Cavity Insulation Rvalue]])</f>
        <v>1.8415659485023647E-2</v>
      </c>
      <c r="AR1101" s="108" t="s">
        <v>4049</v>
      </c>
      <c r="AS1101" s="98">
        <f>1/(MaterialsTable[[#This Row],[Assembly R Value (h-ft2.F/Btu)]]+2.53)</f>
        <v>1.7595840784076087E-2</v>
      </c>
      <c r="AT1101" s="112"/>
      <c r="AU1101" s="116"/>
      <c r="AV1101" s="113"/>
    </row>
    <row r="1102" spans="1:48" s="104" customFormat="1" x14ac:dyDescent="0.25">
      <c r="A1102" s="104" t="str">
        <f>CONCATENATE(MaterialsTable[[#This Row],[Code Category]]," - ",RIGHT(MaterialsTable[[#This Row],[Framing Configuration]],6)," - ",MaterialsTable[[#This Row],[FramingSize]]," - R",MaterialsTable[[#This Row],[CavityInsulation (R-XX)]]," ins.")</f>
        <v>Wood Framed Attic Floor - 16inOC - 2x12 - R0 ins.</v>
      </c>
      <c r="AB1102" s="104" t="s">
        <v>3250</v>
      </c>
      <c r="AC1102" s="104" t="s">
        <v>4024</v>
      </c>
      <c r="AD1102" s="105" t="str">
        <f>MaterialsTable[[#This Row],[FramingMaterial]]&amp;" Framed "&amp;MaterialsTable[[#This Row],[Framing Configuration]]&amp;" "&amp;MaterialsTable[[#This Row],[Framing Depth]]&amp;" R-"&amp;MaterialsTable[[#This Row],[CavityInsulation (R-XX)]]&amp;" ins."</f>
        <v>Wood Framed Roof16inOC 11_25In R-0 ins.</v>
      </c>
      <c r="AE1102" s="104" t="s">
        <v>4021</v>
      </c>
      <c r="AF1102" s="104" t="s">
        <v>4011</v>
      </c>
      <c r="AG1102" s="98" t="s">
        <v>4016</v>
      </c>
      <c r="AH1102" s="100" t="s">
        <v>3951</v>
      </c>
      <c r="AI1102" s="106">
        <v>0</v>
      </c>
      <c r="AJ1102" s="106"/>
      <c r="AK1102" s="106"/>
      <c r="AL1102" s="106"/>
      <c r="AM1102" s="106"/>
      <c r="AN1102" s="106"/>
      <c r="AO1102" s="106"/>
      <c r="AP1102" s="106"/>
      <c r="AQ1102" s="106"/>
      <c r="AR1102" s="108" t="s">
        <v>4049</v>
      </c>
      <c r="AS1102" s="106"/>
      <c r="AT1102" s="112"/>
      <c r="AU1102" s="116"/>
      <c r="AV1102" s="113"/>
    </row>
    <row r="1103" spans="1:48" s="104" customFormat="1" x14ac:dyDescent="0.25">
      <c r="A1103" s="104" t="str">
        <f>CONCATENATE(MaterialsTable[[#This Row],[Code Category]]," - ",RIGHT(MaterialsTable[[#This Row],[Framing Configuration]],6)," - ",MaterialsTable[[#This Row],[FramingSize]]," - R",MaterialsTable[[#This Row],[CavityInsulation (R-XX)]]," ins.")</f>
        <v>Wood Framed Attic Floor - 16inOC - 2x12 - R11 ins.</v>
      </c>
      <c r="AB1103" s="104" t="s">
        <v>3250</v>
      </c>
      <c r="AC1103" s="104" t="s">
        <v>4024</v>
      </c>
      <c r="AD1103" s="105" t="str">
        <f>MaterialsTable[[#This Row],[FramingMaterial]]&amp;" Framed "&amp;MaterialsTable[[#This Row],[Framing Configuration]]&amp;" "&amp;MaterialsTable[[#This Row],[Framing Depth]]&amp;" R-"&amp;MaterialsTable[[#This Row],[CavityInsulation (R-XX)]]&amp;" ins."</f>
        <v>Wood Framed Roof16inOC 11_25In R-11 ins.</v>
      </c>
      <c r="AE1103" s="104" t="s">
        <v>4021</v>
      </c>
      <c r="AF1103" s="104" t="s">
        <v>4011</v>
      </c>
      <c r="AG1103" s="98" t="s">
        <v>4016</v>
      </c>
      <c r="AH1103" s="100" t="s">
        <v>3951</v>
      </c>
      <c r="AI1103" s="106">
        <v>11</v>
      </c>
      <c r="AJ1103" s="98">
        <f>1/MaterialsTable[[#This Row],[Parallel Heat Flow Calc]]</f>
        <v>11.122595721732877</v>
      </c>
      <c r="AK1103" s="98">
        <v>11.25</v>
      </c>
      <c r="AL1103" s="110">
        <v>0.91</v>
      </c>
      <c r="AM1103" s="98">
        <v>0.1</v>
      </c>
      <c r="AN1103" s="98">
        <v>38</v>
      </c>
      <c r="AO1103" s="98">
        <f>1/(1/MIN(MaterialsTable[[#This Row],[CavityInsulation (R-XX)]],MaterialsTable[[#This Row],[Activty Cavity Max R]])*(1-MaterialsTable[[#This Row],[Framing Factor]])+MaterialsTable[[#This Row],[Framing Mat Conductivity]]*MaterialsTable[[#This Row],[Framing Factor]]/MaterialsTable[[#This Row],[Framing Thickness]])</f>
        <v>11.122595721732877</v>
      </c>
      <c r="AP110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3" s="98">
        <f>1/(MaterialsTable[[#This Row],[Attic Cavity Insulation Rvalue]]+MaterialsTable[[#This Row],[Attic Above Cavity Insulation Rvalue]])</f>
        <v>8.9907070707070713E-2</v>
      </c>
      <c r="AR1103" s="108" t="s">
        <v>4049</v>
      </c>
      <c r="AS1103" s="98">
        <f>1/(MaterialsTable[[#This Row],[Assembly R Value (h-ft2.F/Btu)]]+2.53)</f>
        <v>7.3246144570746394E-2</v>
      </c>
      <c r="AT1103" s="112"/>
      <c r="AU1103" s="116"/>
      <c r="AV1103" s="113"/>
    </row>
    <row r="1104" spans="1:48" s="104" customFormat="1" x14ac:dyDescent="0.25">
      <c r="A1104" s="104" t="str">
        <f>CONCATENATE(MaterialsTable[[#This Row],[Code Category]]," - ",RIGHT(MaterialsTable[[#This Row],[Framing Configuration]],6)," - ",MaterialsTable[[#This Row],[FramingSize]]," - R",MaterialsTable[[#This Row],[CavityInsulation (R-XX)]]," ins.")</f>
        <v>Wood Framed Attic Floor - 16inOC - 2x12 - R13 ins.</v>
      </c>
      <c r="AB1104" s="104" t="s">
        <v>3250</v>
      </c>
      <c r="AC1104" s="104" t="s">
        <v>4024</v>
      </c>
      <c r="AD1104" s="105" t="str">
        <f>MaterialsTable[[#This Row],[FramingMaterial]]&amp;" Framed "&amp;MaterialsTable[[#This Row],[Framing Configuration]]&amp;" "&amp;MaterialsTable[[#This Row],[Framing Depth]]&amp;" R-"&amp;MaterialsTable[[#This Row],[CavityInsulation (R-XX)]]&amp;" ins."</f>
        <v>Wood Framed Roof16inOC 11_25In R-13 ins.</v>
      </c>
      <c r="AE1104" s="104" t="s">
        <v>4021</v>
      </c>
      <c r="AF1104" s="104" t="s">
        <v>4011</v>
      </c>
      <c r="AG1104" s="98" t="s">
        <v>4016</v>
      </c>
      <c r="AH1104" s="100" t="s">
        <v>3951</v>
      </c>
      <c r="AI1104" s="106">
        <v>13</v>
      </c>
      <c r="AJ1104" s="98">
        <f>1/MaterialsTable[[#This Row],[Parallel Heat Flow Calc]]</f>
        <v>12.933321542270956</v>
      </c>
      <c r="AK1104" s="98">
        <v>11.25</v>
      </c>
      <c r="AL1104" s="110">
        <v>0.91</v>
      </c>
      <c r="AM1104" s="98">
        <v>0.1</v>
      </c>
      <c r="AN1104" s="98">
        <v>38</v>
      </c>
      <c r="AO1104" s="98">
        <f>1/(1/MIN(MaterialsTable[[#This Row],[CavityInsulation (R-XX)]],MaterialsTable[[#This Row],[Activty Cavity Max R]])*(1-MaterialsTable[[#This Row],[Framing Factor]])+MaterialsTable[[#This Row],[Framing Mat Conductivity]]*MaterialsTable[[#This Row],[Framing Factor]]/MaterialsTable[[#This Row],[Framing Thickness]])</f>
        <v>12.933321542270956</v>
      </c>
      <c r="AP110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4" s="98">
        <f>1/(MaterialsTable[[#This Row],[Attic Cavity Insulation Rvalue]]+MaterialsTable[[#This Row],[Attic Above Cavity Insulation Rvalue]])</f>
        <v>7.731965811965813E-2</v>
      </c>
      <c r="AR1104" s="108" t="s">
        <v>4049</v>
      </c>
      <c r="AS1104" s="98">
        <f>1/(MaterialsTable[[#This Row],[Assembly R Value (h-ft2.F/Btu)]]+2.53)</f>
        <v>6.4669159033288737E-2</v>
      </c>
      <c r="AT1104" s="112"/>
      <c r="AU1104" s="116"/>
      <c r="AV1104" s="113"/>
    </row>
    <row r="1105" spans="1:48" s="104" customFormat="1" x14ac:dyDescent="0.25">
      <c r="A1105" s="104" t="str">
        <f>CONCATENATE(MaterialsTable[[#This Row],[Code Category]]," - ",RIGHT(MaterialsTable[[#This Row],[Framing Configuration]],6)," - ",MaterialsTable[[#This Row],[FramingSize]]," - R",MaterialsTable[[#This Row],[CavityInsulation (R-XX)]]," ins.")</f>
        <v>Wood Framed Attic Floor - 16inOC - 2x12 - R19 ins.</v>
      </c>
      <c r="AB1105" s="104" t="s">
        <v>3250</v>
      </c>
      <c r="AC1105" s="104" t="s">
        <v>4024</v>
      </c>
      <c r="AD1105" s="105" t="str">
        <f>MaterialsTable[[#This Row],[FramingMaterial]]&amp;" Framed "&amp;MaterialsTable[[#This Row],[Framing Configuration]]&amp;" "&amp;MaterialsTable[[#This Row],[Framing Depth]]&amp;" R-"&amp;MaterialsTable[[#This Row],[CavityInsulation (R-XX)]]&amp;" ins."</f>
        <v>Wood Framed Roof16inOC 11_25In R-19 ins.</v>
      </c>
      <c r="AE1105" s="104" t="s">
        <v>4021</v>
      </c>
      <c r="AF1105" s="104" t="s">
        <v>4011</v>
      </c>
      <c r="AG1105" s="98" t="s">
        <v>4016</v>
      </c>
      <c r="AH1105" s="100" t="s">
        <v>3951</v>
      </c>
      <c r="AI1105" s="106">
        <v>19</v>
      </c>
      <c r="AJ1105" s="98">
        <f>1/MaterialsTable[[#This Row],[Parallel Heat Flow Calc]]</f>
        <v>18.03188797030538</v>
      </c>
      <c r="AK1105" s="98">
        <v>11.25</v>
      </c>
      <c r="AL1105" s="110">
        <v>0.91</v>
      </c>
      <c r="AM1105" s="98">
        <v>0.1</v>
      </c>
      <c r="AN1105" s="98">
        <v>38</v>
      </c>
      <c r="AO1105" s="98">
        <f>1/(1/MIN(MaterialsTable[[#This Row],[CavityInsulation (R-XX)]],MaterialsTable[[#This Row],[Activty Cavity Max R]])*(1-MaterialsTable[[#This Row],[Framing Factor]])+MaterialsTable[[#This Row],[Framing Mat Conductivity]]*MaterialsTable[[#This Row],[Framing Factor]]/MaterialsTable[[#This Row],[Framing Thickness]])</f>
        <v>18.03188797030538</v>
      </c>
      <c r="AP110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5" s="98">
        <f>1/(MaterialsTable[[#This Row],[Attic Cavity Insulation Rvalue]]+MaterialsTable[[#This Row],[Attic Above Cavity Insulation Rvalue]])</f>
        <v>5.5457309941520476E-2</v>
      </c>
      <c r="AR1105" s="108" t="s">
        <v>4049</v>
      </c>
      <c r="AS1105" s="98">
        <f>1/(MaterialsTable[[#This Row],[Assembly R Value (h-ft2.F/Btu)]]+2.53)</f>
        <v>4.8633666395039118E-2</v>
      </c>
      <c r="AT1105" s="112"/>
      <c r="AU1105" s="116"/>
      <c r="AV1105" s="113"/>
    </row>
    <row r="1106" spans="1:48" s="104" customFormat="1" x14ac:dyDescent="0.25">
      <c r="A1106" s="104" t="str">
        <f>CONCATENATE(MaterialsTable[[#This Row],[Code Category]]," - ",RIGHT(MaterialsTable[[#This Row],[Framing Configuration]],6)," - ",MaterialsTable[[#This Row],[FramingSize]]," - R",MaterialsTable[[#This Row],[CavityInsulation (R-XX)]]," ins.")</f>
        <v>Wood Framed Attic Floor - 16inOC - 2x12 - R21 ins.</v>
      </c>
      <c r="AB1106" s="104" t="s">
        <v>3250</v>
      </c>
      <c r="AC1106" s="104" t="s">
        <v>4024</v>
      </c>
      <c r="AD1106" s="105" t="str">
        <f>MaterialsTable[[#This Row],[FramingMaterial]]&amp;" Framed "&amp;MaterialsTable[[#This Row],[Framing Configuration]]&amp;" "&amp;MaterialsTable[[#This Row],[Framing Depth]]&amp;" R-"&amp;MaterialsTable[[#This Row],[CavityInsulation (R-XX)]]&amp;" ins."</f>
        <v>Wood Framed Roof16inOC 11_25In R-21 ins.</v>
      </c>
      <c r="AE1106" s="104" t="s">
        <v>4021</v>
      </c>
      <c r="AF1106" s="104" t="s">
        <v>4011</v>
      </c>
      <c r="AG1106" s="98" t="s">
        <v>4016</v>
      </c>
      <c r="AH1106" s="100" t="s">
        <v>3951</v>
      </c>
      <c r="AI1106" s="106">
        <v>21</v>
      </c>
      <c r="AJ1106" s="98">
        <f>1/MaterialsTable[[#This Row],[Parallel Heat Flow Calc]]</f>
        <v>19.628614157527419</v>
      </c>
      <c r="AK1106" s="98">
        <v>11.25</v>
      </c>
      <c r="AL1106" s="110">
        <v>0.91</v>
      </c>
      <c r="AM1106" s="98">
        <v>0.1</v>
      </c>
      <c r="AN1106" s="98">
        <v>38</v>
      </c>
      <c r="AO1106" s="98">
        <f>1/(1/MIN(MaterialsTable[[#This Row],[CavityInsulation (R-XX)]],MaterialsTable[[#This Row],[Activty Cavity Max R]])*(1-MaterialsTable[[#This Row],[Framing Factor]])+MaterialsTable[[#This Row],[Framing Mat Conductivity]]*MaterialsTable[[#This Row],[Framing Factor]]/MaterialsTable[[#This Row],[Framing Thickness]])</f>
        <v>19.628614157527419</v>
      </c>
      <c r="AP110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6" s="98">
        <f>1/(MaterialsTable[[#This Row],[Attic Cavity Insulation Rvalue]]+MaterialsTable[[#This Row],[Attic Above Cavity Insulation Rvalue]])</f>
        <v>5.0946031746031739E-2</v>
      </c>
      <c r="AR1106" s="108" t="s">
        <v>4049</v>
      </c>
      <c r="AS1106" s="98">
        <f>1/(MaterialsTable[[#This Row],[Assembly R Value (h-ft2.F/Btu)]]+2.53)</f>
        <v>4.5129176079826895E-2</v>
      </c>
      <c r="AT1106" s="112"/>
      <c r="AU1106" s="116"/>
      <c r="AV1106" s="113"/>
    </row>
    <row r="1107" spans="1:48" s="104" customFormat="1" x14ac:dyDescent="0.25">
      <c r="A1107" s="104" t="str">
        <f>CONCATENATE(MaterialsTable[[#This Row],[Code Category]]," - ",RIGHT(MaterialsTable[[#This Row],[Framing Configuration]],6)," - ",MaterialsTable[[#This Row],[FramingSize]]," - R",MaterialsTable[[#This Row],[CavityInsulation (R-XX)]]," ins.")</f>
        <v>Wood Framed Attic Floor - 16inOC - 2x12 - R22 ins.</v>
      </c>
      <c r="AB1107" s="104" t="s">
        <v>3250</v>
      </c>
      <c r="AC1107" s="104" t="s">
        <v>4024</v>
      </c>
      <c r="AD1107" s="105" t="str">
        <f>MaterialsTable[[#This Row],[FramingMaterial]]&amp;" Framed "&amp;MaterialsTable[[#This Row],[Framing Configuration]]&amp;" "&amp;MaterialsTable[[#This Row],[Framing Depth]]&amp;" R-"&amp;MaterialsTable[[#This Row],[CavityInsulation (R-XX)]]&amp;" ins."</f>
        <v>Wood Framed Roof16inOC 11_25In R-22 ins.</v>
      </c>
      <c r="AE1107" s="104" t="s">
        <v>4021</v>
      </c>
      <c r="AF1107" s="104" t="s">
        <v>4011</v>
      </c>
      <c r="AG1107" s="98" t="s">
        <v>4016</v>
      </c>
      <c r="AH1107" s="100" t="s">
        <v>3951</v>
      </c>
      <c r="AI1107" s="106">
        <v>22</v>
      </c>
      <c r="AJ1107" s="98">
        <f>1/MaterialsTable[[#This Row],[Parallel Heat Flow Calc]]</f>
        <v>20.409004700255629</v>
      </c>
      <c r="AK1107" s="98">
        <v>11.25</v>
      </c>
      <c r="AL1107" s="110">
        <v>0.91</v>
      </c>
      <c r="AM1107" s="98">
        <v>0.1</v>
      </c>
      <c r="AN1107" s="98">
        <v>38</v>
      </c>
      <c r="AO1107" s="98">
        <f>1/(1/MIN(MaterialsTable[[#This Row],[CavityInsulation (R-XX)]],MaterialsTable[[#This Row],[Activty Cavity Max R]])*(1-MaterialsTable[[#This Row],[Framing Factor]])+MaterialsTable[[#This Row],[Framing Mat Conductivity]]*MaterialsTable[[#This Row],[Framing Factor]]/MaterialsTable[[#This Row],[Framing Thickness]])</f>
        <v>20.409004700255629</v>
      </c>
      <c r="AP110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7" s="98">
        <f>1/(MaterialsTable[[#This Row],[Attic Cavity Insulation Rvalue]]+MaterialsTable[[#This Row],[Attic Above Cavity Insulation Rvalue]])</f>
        <v>4.8997979797979797E-2</v>
      </c>
      <c r="AR1107" s="108" t="s">
        <v>4049</v>
      </c>
      <c r="AS1107" s="98">
        <f>1/(MaterialsTable[[#This Row],[Assembly R Value (h-ft2.F/Btu)]]+2.53)</f>
        <v>4.3593870486841831E-2</v>
      </c>
      <c r="AT1107" s="112"/>
      <c r="AU1107" s="116"/>
      <c r="AV1107" s="113"/>
    </row>
    <row r="1108" spans="1:48" s="104" customFormat="1" x14ac:dyDescent="0.25">
      <c r="A1108" s="104" t="str">
        <f>CONCATENATE(MaterialsTable[[#This Row],[Code Category]]," - ",RIGHT(MaterialsTable[[#This Row],[Framing Configuration]],6)," - ",MaterialsTable[[#This Row],[FramingSize]]," - R",MaterialsTable[[#This Row],[CavityInsulation (R-XX)]]," ins.")</f>
        <v>Wood Framed Attic Floor - 16inOC - 2x12 - R25 ins.</v>
      </c>
      <c r="AB1108" s="104" t="s">
        <v>3250</v>
      </c>
      <c r="AC1108" s="104" t="s">
        <v>4024</v>
      </c>
      <c r="AD1108" s="105" t="str">
        <f>MaterialsTable[[#This Row],[FramingMaterial]]&amp;" Framed "&amp;MaterialsTable[[#This Row],[Framing Configuration]]&amp;" "&amp;MaterialsTable[[#This Row],[Framing Depth]]&amp;" R-"&amp;MaterialsTable[[#This Row],[CavityInsulation (R-XX)]]&amp;" ins."</f>
        <v>Wood Framed Roof16inOC 11_25In R-25 ins.</v>
      </c>
      <c r="AE1108" s="104" t="s">
        <v>4021</v>
      </c>
      <c r="AF1108" s="104" t="s">
        <v>4011</v>
      </c>
      <c r="AG1108" s="98" t="s">
        <v>4016</v>
      </c>
      <c r="AH1108" s="100" t="s">
        <v>3951</v>
      </c>
      <c r="AI1108" s="106">
        <v>25</v>
      </c>
      <c r="AJ1108" s="98">
        <f>1/MaterialsTable[[#This Row],[Parallel Heat Flow Calc]]</f>
        <v>22.681451612903224</v>
      </c>
      <c r="AK1108" s="98">
        <v>11.25</v>
      </c>
      <c r="AL1108" s="110">
        <v>0.91</v>
      </c>
      <c r="AM1108" s="98">
        <v>0.1</v>
      </c>
      <c r="AN1108" s="98">
        <v>38</v>
      </c>
      <c r="AO1108" s="98">
        <f>1/(1/MIN(MaterialsTable[[#This Row],[CavityInsulation (R-XX)]],MaterialsTable[[#This Row],[Activty Cavity Max R]])*(1-MaterialsTable[[#This Row],[Framing Factor]])+MaterialsTable[[#This Row],[Framing Mat Conductivity]]*MaterialsTable[[#This Row],[Framing Factor]]/MaterialsTable[[#This Row],[Framing Thickness]])</f>
        <v>22.681451612903224</v>
      </c>
      <c r="AP110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8" s="98">
        <f>1/(MaterialsTable[[#This Row],[Attic Cavity Insulation Rvalue]]+MaterialsTable[[#This Row],[Attic Above Cavity Insulation Rvalue]])</f>
        <v>4.4088888888888893E-2</v>
      </c>
      <c r="AR1108" s="108" t="s">
        <v>4049</v>
      </c>
      <c r="AS1108" s="98">
        <f>1/(MaterialsTable[[#This Row],[Assembly R Value (h-ft2.F/Btu)]]+2.53)</f>
        <v>3.9664514973354402E-2</v>
      </c>
      <c r="AT1108" s="112"/>
      <c r="AU1108" s="116"/>
      <c r="AV1108" s="113"/>
    </row>
    <row r="1109" spans="1:48" s="104" customFormat="1" x14ac:dyDescent="0.25">
      <c r="A1109" s="104" t="str">
        <f>CONCATENATE(MaterialsTable[[#This Row],[Code Category]]," - ",RIGHT(MaterialsTable[[#This Row],[Framing Configuration]],6)," - ",MaterialsTable[[#This Row],[FramingSize]]," - R",MaterialsTable[[#This Row],[CavityInsulation (R-XX)]]," ins.")</f>
        <v>Wood Framed Attic Floor - 16inOC - 2x12 - R30 ins.</v>
      </c>
      <c r="AB1109" s="104" t="s">
        <v>3250</v>
      </c>
      <c r="AC1109" s="104" t="s">
        <v>4024</v>
      </c>
      <c r="AD1109" s="105" t="str">
        <f>MaterialsTable[[#This Row],[FramingMaterial]]&amp;" Framed "&amp;MaterialsTable[[#This Row],[Framing Configuration]]&amp;" "&amp;MaterialsTable[[#This Row],[Framing Depth]]&amp;" R-"&amp;MaterialsTable[[#This Row],[CavityInsulation (R-XX)]]&amp;" ins."</f>
        <v>Wood Framed Roof16inOC 11_25In R-30 ins.</v>
      </c>
      <c r="AE1109" s="104" t="s">
        <v>4021</v>
      </c>
      <c r="AF1109" s="104" t="s">
        <v>4011</v>
      </c>
      <c r="AG1109" s="98" t="s">
        <v>4016</v>
      </c>
      <c r="AH1109" s="100" t="s">
        <v>3951</v>
      </c>
      <c r="AI1109" s="106">
        <v>30</v>
      </c>
      <c r="AJ1109" s="98">
        <f>1/MaterialsTable[[#This Row],[Parallel Heat Flow Calc]]</f>
        <v>26.254375729288217</v>
      </c>
      <c r="AK1109" s="98">
        <v>11.25</v>
      </c>
      <c r="AL1109" s="110">
        <v>0.91</v>
      </c>
      <c r="AM1109" s="98">
        <v>0.1</v>
      </c>
      <c r="AN1109" s="98">
        <v>38</v>
      </c>
      <c r="AO1109" s="98">
        <f>1/(1/MIN(MaterialsTable[[#This Row],[CavityInsulation (R-XX)]],MaterialsTable[[#This Row],[Activty Cavity Max R]])*(1-MaterialsTable[[#This Row],[Framing Factor]])+MaterialsTable[[#This Row],[Framing Mat Conductivity]]*MaterialsTable[[#This Row],[Framing Factor]]/MaterialsTable[[#This Row],[Framing Thickness]])</f>
        <v>26.254375729288217</v>
      </c>
      <c r="AP110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9" s="98">
        <f>1/(MaterialsTable[[#This Row],[Attic Cavity Insulation Rvalue]]+MaterialsTable[[#This Row],[Attic Above Cavity Insulation Rvalue]])</f>
        <v>3.8088888888888887E-2</v>
      </c>
      <c r="AR1109" s="108" t="s">
        <v>4049</v>
      </c>
      <c r="AS1109" s="98">
        <f>1/(MaterialsTable[[#This Row],[Assembly R Value (h-ft2.F/Btu)]]+2.53)</f>
        <v>3.4741069579024987E-2</v>
      </c>
      <c r="AT1109" s="112"/>
      <c r="AU1109" s="116"/>
      <c r="AV1109" s="113"/>
    </row>
    <row r="1110" spans="1:48" s="104" customFormat="1" x14ac:dyDescent="0.25">
      <c r="A1110" s="104" t="str">
        <f>CONCATENATE(MaterialsTable[[#This Row],[Code Category]]," - ",RIGHT(MaterialsTable[[#This Row],[Framing Configuration]],6)," - ",MaterialsTable[[#This Row],[FramingSize]]," - R",MaterialsTable[[#This Row],[CavityInsulation (R-XX)]]," ins.")</f>
        <v>Wood Framed Attic Floor - 16inOC - 2x12 - R38 ins.</v>
      </c>
      <c r="AB1110" s="104" t="s">
        <v>3250</v>
      </c>
      <c r="AC1110" s="104" t="s">
        <v>4024</v>
      </c>
      <c r="AD1110" s="105" t="str">
        <f>MaterialsTable[[#This Row],[FramingMaterial]]&amp;" Framed "&amp;MaterialsTable[[#This Row],[Framing Configuration]]&amp;" "&amp;MaterialsTable[[#This Row],[Framing Depth]]&amp;" R-"&amp;MaterialsTable[[#This Row],[CavityInsulation (R-XX)]]&amp;" ins."</f>
        <v>Wood Framed Roof16inOC 11_25In R-38 ins.</v>
      </c>
      <c r="AE1110" s="104" t="s">
        <v>4021</v>
      </c>
      <c r="AF1110" s="104" t="s">
        <v>4011</v>
      </c>
      <c r="AG1110" s="98" t="s">
        <v>4016</v>
      </c>
      <c r="AH1110" s="100" t="s">
        <v>3951</v>
      </c>
      <c r="AI1110" s="106">
        <v>38</v>
      </c>
      <c r="AJ1110" s="98">
        <f>1/MaterialsTable[[#This Row],[Parallel Heat Flow Calc]]</f>
        <v>31.473164985643816</v>
      </c>
      <c r="AK1110" s="98">
        <v>11.25</v>
      </c>
      <c r="AL1110" s="110">
        <v>0.91</v>
      </c>
      <c r="AM1110" s="98">
        <v>0.1</v>
      </c>
      <c r="AN1110" s="98">
        <v>38</v>
      </c>
      <c r="AO1110"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1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0" s="98">
        <f>1/(MaterialsTable[[#This Row],[Attic Cavity Insulation Rvalue]]+MaterialsTable[[#This Row],[Attic Above Cavity Insulation Rvalue]])</f>
        <v>3.1773099415204682E-2</v>
      </c>
      <c r="AR1110" s="108" t="s">
        <v>4049</v>
      </c>
      <c r="AS1110" s="98">
        <f>1/(MaterialsTable[[#This Row],[Assembly R Value (h-ft2.F/Btu)]]+2.53)</f>
        <v>2.9409027083867088E-2</v>
      </c>
      <c r="AT1110" s="112"/>
      <c r="AU1110" s="116"/>
      <c r="AV1110" s="113"/>
    </row>
    <row r="1111" spans="1:48" s="104" customFormat="1" x14ac:dyDescent="0.25">
      <c r="A1111" s="104" t="str">
        <f>CONCATENATE(MaterialsTable[[#This Row],[Code Category]]," - ",RIGHT(MaterialsTable[[#This Row],[Framing Configuration]],6)," - ",MaterialsTable[[#This Row],[FramingSize]]," - R",MaterialsTable[[#This Row],[CavityInsulation (R-XX)]]," ins.")</f>
        <v>Wood Framed Attic Floor - 16inOC - 2x12 - R44 ins.</v>
      </c>
      <c r="AB1111" s="104" t="s">
        <v>3250</v>
      </c>
      <c r="AC1111" s="104" t="s">
        <v>4024</v>
      </c>
      <c r="AD1111" s="105" t="str">
        <f>MaterialsTable[[#This Row],[FramingMaterial]]&amp;" Framed "&amp;MaterialsTable[[#This Row],[Framing Configuration]]&amp;" "&amp;MaterialsTable[[#This Row],[Framing Depth]]&amp;" R-"&amp;MaterialsTable[[#This Row],[CavityInsulation (R-XX)]]&amp;" ins."</f>
        <v>Wood Framed Roof16inOC 11_25In R-44 ins.</v>
      </c>
      <c r="AE1111" s="104" t="s">
        <v>4021</v>
      </c>
      <c r="AF1111" s="104" t="s">
        <v>4011</v>
      </c>
      <c r="AG1111" s="98" t="s">
        <v>4016</v>
      </c>
      <c r="AH1111" s="100" t="s">
        <v>3951</v>
      </c>
      <c r="AI1111" s="106">
        <v>44</v>
      </c>
      <c r="AJ1111" s="98">
        <f>1/MaterialsTable[[#This Row],[Parallel Heat Flow Calc]]</f>
        <v>37.054560334481025</v>
      </c>
      <c r="AK1111" s="98">
        <v>11.25</v>
      </c>
      <c r="AL1111" s="110">
        <v>0.91</v>
      </c>
      <c r="AM1111" s="98">
        <v>0.1</v>
      </c>
      <c r="AN1111" s="98">
        <v>38</v>
      </c>
      <c r="AO1111"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11"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111" s="98">
        <f>1/(MaterialsTable[[#This Row],[Attic Cavity Insulation Rvalue]]+MaterialsTable[[#This Row],[Attic Above Cavity Insulation Rvalue]])</f>
        <v>2.6987231557284261E-2</v>
      </c>
      <c r="AR1111" s="108" t="s">
        <v>4049</v>
      </c>
      <c r="AS1111" s="98">
        <f>1/(MaterialsTable[[#This Row],[Assembly R Value (h-ft2.F/Btu)]]+2.53)</f>
        <v>2.5262374813569102E-2</v>
      </c>
      <c r="AT1111" s="112"/>
      <c r="AU1111" s="116"/>
      <c r="AV1111" s="113"/>
    </row>
    <row r="1112" spans="1:48" s="104" customFormat="1" x14ac:dyDescent="0.25">
      <c r="A1112" s="104" t="str">
        <f>CONCATENATE(MaterialsTable[[#This Row],[Code Category]]," - ",RIGHT(MaterialsTable[[#This Row],[Framing Configuration]],6)," - ",MaterialsTable[[#This Row],[FramingSize]]," - R",MaterialsTable[[#This Row],[CavityInsulation (R-XX)]]," ins.")</f>
        <v>Wood Framed Attic Floor - 16inOC - 2x12 - R49 ins.</v>
      </c>
      <c r="AB1112" s="104" t="s">
        <v>3250</v>
      </c>
      <c r="AC1112" s="104" t="s">
        <v>4024</v>
      </c>
      <c r="AD1112" s="105" t="str">
        <f>MaterialsTable[[#This Row],[FramingMaterial]]&amp;" Framed "&amp;MaterialsTable[[#This Row],[Framing Configuration]]&amp;" "&amp;MaterialsTable[[#This Row],[Framing Depth]]&amp;" R-"&amp;MaterialsTable[[#This Row],[CavityInsulation (R-XX)]]&amp;" ins."</f>
        <v>Wood Framed Roof16inOC 11_25In R-49 ins.</v>
      </c>
      <c r="AE1112" s="104" t="s">
        <v>4021</v>
      </c>
      <c r="AF1112" s="104" t="s">
        <v>4011</v>
      </c>
      <c r="AG1112" s="98" t="s">
        <v>4016</v>
      </c>
      <c r="AH1112" s="100" t="s">
        <v>3951</v>
      </c>
      <c r="AI1112" s="106">
        <v>49</v>
      </c>
      <c r="AJ1112" s="98">
        <f>1/MaterialsTable[[#This Row],[Parallel Heat Flow Calc]]</f>
        <v>41.7057231251787</v>
      </c>
      <c r="AK1112" s="98">
        <v>11.25</v>
      </c>
      <c r="AL1112" s="110">
        <v>0.91</v>
      </c>
      <c r="AM1112" s="98">
        <v>0.1</v>
      </c>
      <c r="AN1112" s="98">
        <v>38</v>
      </c>
      <c r="AO1112"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12"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112" s="98">
        <f>1/(MaterialsTable[[#This Row],[Attic Cavity Insulation Rvalue]]+MaterialsTable[[#This Row],[Attic Above Cavity Insulation Rvalue]])</f>
        <v>2.3977524547375062E-2</v>
      </c>
      <c r="AR1112" s="108" t="s">
        <v>4049</v>
      </c>
      <c r="AS1112" s="98">
        <f>1/(MaterialsTable[[#This Row],[Assembly R Value (h-ft2.F/Btu)]]+2.53)</f>
        <v>2.26061637371721E-2</v>
      </c>
      <c r="AT1112" s="112"/>
      <c r="AU1112" s="116"/>
      <c r="AV1112" s="113"/>
    </row>
    <row r="1113" spans="1:48" s="104" customFormat="1" x14ac:dyDescent="0.25">
      <c r="A1113" s="104" t="str">
        <f>CONCATENATE(MaterialsTable[[#This Row],[Code Category]]," - ",RIGHT(MaterialsTable[[#This Row],[Framing Configuration]],6)," - ",MaterialsTable[[#This Row],[FramingSize]]," - R",MaterialsTable[[#This Row],[CavityInsulation (R-XX)]]," ins.")</f>
        <v>Wood Framed Attic Floor - 16inOC - 2x12 - R60 ins.</v>
      </c>
      <c r="AB1113" s="104" t="s">
        <v>3250</v>
      </c>
      <c r="AC1113" s="104" t="s">
        <v>4024</v>
      </c>
      <c r="AD1113" s="105" t="str">
        <f>MaterialsTable[[#This Row],[FramingMaterial]]&amp;" Framed "&amp;MaterialsTable[[#This Row],[Framing Configuration]]&amp;" "&amp;MaterialsTable[[#This Row],[Framing Depth]]&amp;" R-"&amp;MaterialsTable[[#This Row],[CavityInsulation (R-XX)]]&amp;" ins."</f>
        <v>Wood Framed Roof16inOC 11_25In R-60 ins.</v>
      </c>
      <c r="AE1113" s="104" t="s">
        <v>4021</v>
      </c>
      <c r="AF1113" s="104" t="s">
        <v>4011</v>
      </c>
      <c r="AG1113" s="98" t="s">
        <v>4016</v>
      </c>
      <c r="AH1113" s="100" t="s">
        <v>3951</v>
      </c>
      <c r="AI1113" s="106">
        <v>60</v>
      </c>
      <c r="AJ1113" s="98">
        <f>1/MaterialsTable[[#This Row],[Parallel Heat Flow Calc]]</f>
        <v>51.938281264713581</v>
      </c>
      <c r="AK1113" s="98">
        <v>11.25</v>
      </c>
      <c r="AL1113" s="110">
        <v>0.91</v>
      </c>
      <c r="AM1113" s="98">
        <v>0.1</v>
      </c>
      <c r="AN1113" s="98">
        <v>38</v>
      </c>
      <c r="AO1113"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13" s="98">
        <f>IF(MaterialsTable[[#This Row],[CavityInsulation (R-XX)]]&gt;MaterialsTable[[#This Row],[Activty Cavity Max R]],1/(0.075/((MaterialsTable[[#This Row],[CavityInsulation (R-XX)]]-MaterialsTable[[#This Row],[Activty Cavity Max R]])*0.5)+0.925/(MaterialsTable[[#This Row],[CavityInsulation (R-XX)]]-MaterialsTable[[#This Row],[Activty Cavity Max R]])),0)</f>
        <v>20.465116279069765</v>
      </c>
      <c r="AQ1113" s="98">
        <f>1/(MaterialsTable[[#This Row],[Attic Cavity Insulation Rvalue]]+MaterialsTable[[#This Row],[Attic Above Cavity Insulation Rvalue]])</f>
        <v>1.925362132996479E-2</v>
      </c>
      <c r="AR1113" s="108" t="s">
        <v>4049</v>
      </c>
      <c r="AS1113" s="98">
        <f>1/(MaterialsTable[[#This Row],[Assembly R Value (h-ft2.F/Btu)]]+2.53)</f>
        <v>1.8359308881806671E-2</v>
      </c>
      <c r="AT1113" s="112"/>
      <c r="AU1113" s="116"/>
      <c r="AV1113" s="113"/>
    </row>
    <row r="1114" spans="1:48" s="104" customFormat="1" x14ac:dyDescent="0.25">
      <c r="A1114" s="104" t="str">
        <f>CONCATENATE(MaterialsTable[[#This Row],[Code Category]]," - ",RIGHT(MaterialsTable[[#This Row],[Framing Configuration]],6)," - ",MaterialsTable[[#This Row],[FramingSize]]," - R",MaterialsTable[[#This Row],[CavityInsulation (R-XX)]]," ins.")</f>
        <v>Wood Framed Attic Floor - 24inOC - 2x12 - R0 ins.</v>
      </c>
      <c r="AB1114" s="104" t="s">
        <v>3250</v>
      </c>
      <c r="AC1114" s="104" t="s">
        <v>4024</v>
      </c>
      <c r="AD1114" s="105" t="str">
        <f>MaterialsTable[[#This Row],[FramingMaterial]]&amp;" Framed "&amp;MaterialsTable[[#This Row],[Framing Configuration]]&amp;" "&amp;MaterialsTable[[#This Row],[Framing Depth]]&amp;" R-"&amp;MaterialsTable[[#This Row],[CavityInsulation (R-XX)]]&amp;" ins."</f>
        <v>Wood Framed Roof24inOC 11_25In R-0 ins.</v>
      </c>
      <c r="AE1114" s="104" t="s">
        <v>4021</v>
      </c>
      <c r="AF1114" s="104" t="s">
        <v>4019</v>
      </c>
      <c r="AG1114" s="98" t="s">
        <v>4016</v>
      </c>
      <c r="AH1114" s="100" t="s">
        <v>3951</v>
      </c>
      <c r="AI1114" s="106">
        <v>0</v>
      </c>
      <c r="AJ1114" s="106"/>
      <c r="AK1114" s="106"/>
      <c r="AL1114" s="106"/>
      <c r="AM1114" s="106"/>
      <c r="AN1114" s="106"/>
      <c r="AO1114" s="106"/>
      <c r="AP1114" s="106"/>
      <c r="AQ1114" s="106"/>
      <c r="AR1114" s="108" t="s">
        <v>4049</v>
      </c>
      <c r="AS1114" s="106"/>
      <c r="AT1114" s="112"/>
      <c r="AU1114" s="116"/>
      <c r="AV1114" s="113"/>
    </row>
    <row r="1115" spans="1:48" s="104" customFormat="1" x14ac:dyDescent="0.25">
      <c r="A1115" s="104" t="str">
        <f>CONCATENATE(MaterialsTable[[#This Row],[Code Category]]," - ",RIGHT(MaterialsTable[[#This Row],[Framing Configuration]],6)," - ",MaterialsTable[[#This Row],[FramingSize]]," - R",MaterialsTable[[#This Row],[CavityInsulation (R-XX)]]," ins.")</f>
        <v>Wood Framed Attic Floor - 24inOC - 2x12 - R11 ins.</v>
      </c>
      <c r="AB1115" s="104" t="s">
        <v>3250</v>
      </c>
      <c r="AC1115" s="104" t="s">
        <v>4024</v>
      </c>
      <c r="AD1115" s="105" t="str">
        <f>MaterialsTable[[#This Row],[FramingMaterial]]&amp;" Framed "&amp;MaterialsTable[[#This Row],[Framing Configuration]]&amp;" "&amp;MaterialsTable[[#This Row],[Framing Depth]]&amp;" R-"&amp;MaterialsTable[[#This Row],[CavityInsulation (R-XX)]]&amp;" ins."</f>
        <v>Wood Framed Roof24inOC 11_25In R-11 ins.</v>
      </c>
      <c r="AE1115" s="104" t="s">
        <v>4021</v>
      </c>
      <c r="AF1115" s="104" t="s">
        <v>4019</v>
      </c>
      <c r="AG1115" s="98" t="s">
        <v>4016</v>
      </c>
      <c r="AH1115" s="100" t="s">
        <v>3951</v>
      </c>
      <c r="AI1115" s="106">
        <v>11</v>
      </c>
      <c r="AJ1115" s="98">
        <f>1/MaterialsTable[[#This Row],[Parallel Heat Flow Calc]]</f>
        <v>11.08553103052888</v>
      </c>
      <c r="AK1115" s="98">
        <v>11.25</v>
      </c>
      <c r="AL1115" s="110">
        <v>0.91</v>
      </c>
      <c r="AM1115" s="98">
        <v>7.0000000000000007E-2</v>
      </c>
      <c r="AN1115" s="98">
        <v>38</v>
      </c>
      <c r="AO1115" s="98">
        <f>1/(1/MIN(MaterialsTable[[#This Row],[CavityInsulation (R-XX)]],MaterialsTable[[#This Row],[Activty Cavity Max R]])*(1-MaterialsTable[[#This Row],[Framing Factor]])+MaterialsTable[[#This Row],[Framing Mat Conductivity]]*MaterialsTable[[#This Row],[Framing Factor]]/MaterialsTable[[#This Row],[Framing Thickness]])</f>
        <v>11.08553103052888</v>
      </c>
      <c r="AP111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5" s="98">
        <f>1/(MaterialsTable[[#This Row],[Attic Cavity Insulation Rvalue]]+MaterialsTable[[#This Row],[Attic Above Cavity Insulation Rvalue]])</f>
        <v>9.020767676767677E-2</v>
      </c>
      <c r="AR1115" s="108" t="s">
        <v>4049</v>
      </c>
      <c r="AS1115" s="98">
        <f>1/(MaterialsTable[[#This Row],[Assembly R Value (h-ft2.F/Btu)]]+2.53)</f>
        <v>7.3445537875664935E-2</v>
      </c>
      <c r="AT1115" s="112"/>
      <c r="AU1115" s="116"/>
      <c r="AV1115" s="113"/>
    </row>
    <row r="1116" spans="1:48" s="104" customFormat="1" x14ac:dyDescent="0.25">
      <c r="A1116" s="104" t="str">
        <f>CONCATENATE(MaterialsTable[[#This Row],[Code Category]]," - ",RIGHT(MaterialsTable[[#This Row],[Framing Configuration]],6)," - ",MaterialsTable[[#This Row],[FramingSize]]," - R",MaterialsTable[[#This Row],[CavityInsulation (R-XX)]]," ins.")</f>
        <v>Wood Framed Attic Floor - 24inOC - 2x12 - R13 ins.</v>
      </c>
      <c r="AB1116" s="104" t="s">
        <v>3250</v>
      </c>
      <c r="AC1116" s="104" t="s">
        <v>4024</v>
      </c>
      <c r="AD1116" s="105" t="str">
        <f>MaterialsTable[[#This Row],[FramingMaterial]]&amp;" Framed "&amp;MaterialsTable[[#This Row],[Framing Configuration]]&amp;" "&amp;MaterialsTable[[#This Row],[Framing Depth]]&amp;" R-"&amp;MaterialsTable[[#This Row],[CavityInsulation (R-XX)]]&amp;" ins."</f>
        <v>Wood Framed Roof24inOC 11_25In R-13 ins.</v>
      </c>
      <c r="AE1116" s="104" t="s">
        <v>4021</v>
      </c>
      <c r="AF1116" s="104" t="s">
        <v>4019</v>
      </c>
      <c r="AG1116" s="98" t="s">
        <v>4016</v>
      </c>
      <c r="AH1116" s="100" t="s">
        <v>3951</v>
      </c>
      <c r="AI1116" s="106">
        <v>13</v>
      </c>
      <c r="AJ1116" s="98">
        <f>1/MaterialsTable[[#This Row],[Parallel Heat Flow Calc]]</f>
        <v>12.95325314863692</v>
      </c>
      <c r="AK1116" s="98">
        <v>11.25</v>
      </c>
      <c r="AL1116" s="110">
        <v>0.91</v>
      </c>
      <c r="AM1116" s="98">
        <v>7.0000000000000007E-2</v>
      </c>
      <c r="AN1116" s="98">
        <v>38</v>
      </c>
      <c r="AO1116" s="98">
        <f>1/(1/MIN(MaterialsTable[[#This Row],[CavityInsulation (R-XX)]],MaterialsTable[[#This Row],[Activty Cavity Max R]])*(1-MaterialsTable[[#This Row],[Framing Factor]])+MaterialsTable[[#This Row],[Framing Mat Conductivity]]*MaterialsTable[[#This Row],[Framing Factor]]/MaterialsTable[[#This Row],[Framing Thickness]])</f>
        <v>12.95325314863692</v>
      </c>
      <c r="AP111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6" s="98">
        <f>1/(MaterialsTable[[#This Row],[Attic Cavity Insulation Rvalue]]+MaterialsTable[[#This Row],[Attic Above Cavity Insulation Rvalue]])</f>
        <v>7.7200683760683758E-2</v>
      </c>
      <c r="AR1116" s="108" t="s">
        <v>4049</v>
      </c>
      <c r="AS1116" s="98">
        <f>1/(MaterialsTable[[#This Row],[Assembly R Value (h-ft2.F/Btu)]]+2.53)</f>
        <v>6.4585910363936391E-2</v>
      </c>
      <c r="AT1116" s="112"/>
      <c r="AU1116" s="116"/>
      <c r="AV1116" s="113"/>
    </row>
    <row r="1117" spans="1:48" s="104" customFormat="1" x14ac:dyDescent="0.25">
      <c r="A1117" s="104" t="str">
        <f>CONCATENATE(MaterialsTable[[#This Row],[Code Category]]," - ",RIGHT(MaterialsTable[[#This Row],[Framing Configuration]],6)," - ",MaterialsTable[[#This Row],[FramingSize]]," - R",MaterialsTable[[#This Row],[CavityInsulation (R-XX)]]," ins.")</f>
        <v>Wood Framed Attic Floor - 24inOC - 2x12 - R19 ins.</v>
      </c>
      <c r="AB1117" s="104" t="s">
        <v>3250</v>
      </c>
      <c r="AC1117" s="104" t="s">
        <v>4024</v>
      </c>
      <c r="AD1117" s="105" t="str">
        <f>MaterialsTable[[#This Row],[FramingMaterial]]&amp;" Framed "&amp;MaterialsTable[[#This Row],[Framing Configuration]]&amp;" "&amp;MaterialsTable[[#This Row],[Framing Depth]]&amp;" R-"&amp;MaterialsTable[[#This Row],[CavityInsulation (R-XX)]]&amp;" ins."</f>
        <v>Wood Framed Roof24inOC 11_25In R-19 ins.</v>
      </c>
      <c r="AE1117" s="104" t="s">
        <v>4021</v>
      </c>
      <c r="AF1117" s="104" t="s">
        <v>4019</v>
      </c>
      <c r="AG1117" s="98" t="s">
        <v>4016</v>
      </c>
      <c r="AH1117" s="100" t="s">
        <v>3951</v>
      </c>
      <c r="AI1117" s="106">
        <v>19</v>
      </c>
      <c r="AJ1117" s="98">
        <f>1/MaterialsTable[[#This Row],[Parallel Heat Flow Calc]]</f>
        <v>18.311801795627442</v>
      </c>
      <c r="AK1117" s="98">
        <v>11.25</v>
      </c>
      <c r="AL1117" s="110">
        <v>0.91</v>
      </c>
      <c r="AM1117" s="98">
        <v>7.0000000000000007E-2</v>
      </c>
      <c r="AN1117" s="98">
        <v>38</v>
      </c>
      <c r="AO1117" s="98">
        <f>1/(1/MIN(MaterialsTable[[#This Row],[CavityInsulation (R-XX)]],MaterialsTable[[#This Row],[Activty Cavity Max R]])*(1-MaterialsTable[[#This Row],[Framing Factor]])+MaterialsTable[[#This Row],[Framing Mat Conductivity]]*MaterialsTable[[#This Row],[Framing Factor]]/MaterialsTable[[#This Row],[Framing Thickness]])</f>
        <v>18.311801795627442</v>
      </c>
      <c r="AP111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7" s="98">
        <f>1/(MaterialsTable[[#This Row],[Attic Cavity Insulation Rvalue]]+MaterialsTable[[#This Row],[Attic Above Cavity Insulation Rvalue]])</f>
        <v>5.460959064327485E-2</v>
      </c>
      <c r="AR1117" s="108" t="s">
        <v>4049</v>
      </c>
      <c r="AS1117" s="98">
        <f>1/(MaterialsTable[[#This Row],[Assembly R Value (h-ft2.F/Btu)]]+2.53)</f>
        <v>4.7980496590740898E-2</v>
      </c>
      <c r="AT1117" s="112"/>
      <c r="AU1117" s="116"/>
      <c r="AV1117" s="113"/>
    </row>
    <row r="1118" spans="1:48" s="104" customFormat="1" x14ac:dyDescent="0.25">
      <c r="A1118" s="104" t="str">
        <f>CONCATENATE(MaterialsTable[[#This Row],[Code Category]]," - ",RIGHT(MaterialsTable[[#This Row],[Framing Configuration]],6)," - ",MaterialsTable[[#This Row],[FramingSize]]," - R",MaterialsTable[[#This Row],[CavityInsulation (R-XX)]]," ins.")</f>
        <v>Wood Framed Attic Floor - 24inOC - 2x12 - R21 ins.</v>
      </c>
      <c r="AB1118" s="104" t="s">
        <v>3250</v>
      </c>
      <c r="AC1118" s="104" t="s">
        <v>4024</v>
      </c>
      <c r="AD1118" s="105" t="str">
        <f>MaterialsTable[[#This Row],[FramingMaterial]]&amp;" Framed "&amp;MaterialsTable[[#This Row],[Framing Configuration]]&amp;" "&amp;MaterialsTable[[#This Row],[Framing Depth]]&amp;" R-"&amp;MaterialsTable[[#This Row],[CavityInsulation (R-XX)]]&amp;" ins."</f>
        <v>Wood Framed Roof24inOC 11_25In R-21 ins.</v>
      </c>
      <c r="AE1118" s="104" t="s">
        <v>4021</v>
      </c>
      <c r="AF1118" s="104" t="s">
        <v>4019</v>
      </c>
      <c r="AG1118" s="98" t="s">
        <v>4016</v>
      </c>
      <c r="AH1118" s="100" t="s">
        <v>3951</v>
      </c>
      <c r="AI1118" s="106">
        <v>21</v>
      </c>
      <c r="AJ1118" s="98">
        <f>1/MaterialsTable[[#This Row],[Parallel Heat Flow Calc]]</f>
        <v>20.020847104286371</v>
      </c>
      <c r="AK1118" s="98">
        <v>11.25</v>
      </c>
      <c r="AL1118" s="110">
        <v>0.91</v>
      </c>
      <c r="AM1118" s="98">
        <v>7.0000000000000007E-2</v>
      </c>
      <c r="AN1118" s="98">
        <v>38</v>
      </c>
      <c r="AO1118" s="98">
        <f>1/(1/MIN(MaterialsTable[[#This Row],[CavityInsulation (R-XX)]],MaterialsTable[[#This Row],[Activty Cavity Max R]])*(1-MaterialsTable[[#This Row],[Framing Factor]])+MaterialsTable[[#This Row],[Framing Mat Conductivity]]*MaterialsTable[[#This Row],[Framing Factor]]/MaterialsTable[[#This Row],[Framing Thickness]])</f>
        <v>20.020847104286371</v>
      </c>
      <c r="AP111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8" s="98">
        <f>1/(MaterialsTable[[#This Row],[Attic Cavity Insulation Rvalue]]+MaterialsTable[[#This Row],[Attic Above Cavity Insulation Rvalue]])</f>
        <v>4.9947936507936497E-2</v>
      </c>
      <c r="AR1118" s="108" t="s">
        <v>4049</v>
      </c>
      <c r="AS1118" s="98">
        <f>1/(MaterialsTable[[#This Row],[Assembly R Value (h-ft2.F/Btu)]]+2.53)</f>
        <v>4.4344232186733425E-2</v>
      </c>
      <c r="AT1118" s="112"/>
      <c r="AU1118" s="116"/>
      <c r="AV1118" s="113"/>
    </row>
    <row r="1119" spans="1:48" s="104" customFormat="1" x14ac:dyDescent="0.25">
      <c r="A1119" s="104" t="str">
        <f>CONCATENATE(MaterialsTable[[#This Row],[Code Category]]," - ",RIGHT(MaterialsTable[[#This Row],[Framing Configuration]],6)," - ",MaterialsTable[[#This Row],[FramingSize]]," - R",MaterialsTable[[#This Row],[CavityInsulation (R-XX)]]," ins.")</f>
        <v>Wood Framed Attic Floor - 24inOC - 2x12 - R22 ins.</v>
      </c>
      <c r="AB1119" s="104" t="s">
        <v>3250</v>
      </c>
      <c r="AC1119" s="104" t="s">
        <v>4024</v>
      </c>
      <c r="AD1119" s="105" t="str">
        <f>MaterialsTable[[#This Row],[FramingMaterial]]&amp;" Framed "&amp;MaterialsTable[[#This Row],[Framing Configuration]]&amp;" "&amp;MaterialsTable[[#This Row],[Framing Depth]]&amp;" R-"&amp;MaterialsTable[[#This Row],[CavityInsulation (R-XX)]]&amp;" ins."</f>
        <v>Wood Framed Roof24inOC 11_25In R-22 ins.</v>
      </c>
      <c r="AE1119" s="104" t="s">
        <v>4021</v>
      </c>
      <c r="AF1119" s="104" t="s">
        <v>4019</v>
      </c>
      <c r="AG1119" s="98" t="s">
        <v>4016</v>
      </c>
      <c r="AH1119" s="100" t="s">
        <v>3951</v>
      </c>
      <c r="AI1119" s="106">
        <v>22</v>
      </c>
      <c r="AJ1119" s="98">
        <f>1/MaterialsTable[[#This Row],[Parallel Heat Flow Calc]]</f>
        <v>20.8616053742867</v>
      </c>
      <c r="AK1119" s="98">
        <v>11.25</v>
      </c>
      <c r="AL1119" s="110">
        <v>0.91</v>
      </c>
      <c r="AM1119" s="98">
        <v>7.0000000000000007E-2</v>
      </c>
      <c r="AN1119" s="98">
        <v>38</v>
      </c>
      <c r="AO1119" s="98">
        <f>1/(1/MIN(MaterialsTable[[#This Row],[CavityInsulation (R-XX)]],MaterialsTable[[#This Row],[Activty Cavity Max R]])*(1-MaterialsTable[[#This Row],[Framing Factor]])+MaterialsTable[[#This Row],[Framing Mat Conductivity]]*MaterialsTable[[#This Row],[Framing Factor]]/MaterialsTable[[#This Row],[Framing Thickness]])</f>
        <v>20.8616053742867</v>
      </c>
      <c r="AP111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9" s="98">
        <f>1/(MaterialsTable[[#This Row],[Attic Cavity Insulation Rvalue]]+MaterialsTable[[#This Row],[Attic Above Cavity Insulation Rvalue]])</f>
        <v>4.7934949494949496E-2</v>
      </c>
      <c r="AR1119" s="108" t="s">
        <v>4049</v>
      </c>
      <c r="AS1119" s="98">
        <f>1/(MaterialsTable[[#This Row],[Assembly R Value (h-ft2.F/Btu)]]+2.53)</f>
        <v>4.2750379206518814E-2</v>
      </c>
      <c r="AT1119" s="112"/>
      <c r="AU1119" s="116"/>
      <c r="AV1119" s="113"/>
    </row>
    <row r="1120" spans="1:48" s="104" customFormat="1" x14ac:dyDescent="0.25">
      <c r="A1120" s="104" t="str">
        <f>CONCATENATE(MaterialsTable[[#This Row],[Code Category]]," - ",RIGHT(MaterialsTable[[#This Row],[Framing Configuration]],6)," - ",MaterialsTable[[#This Row],[FramingSize]]," - R",MaterialsTable[[#This Row],[CavityInsulation (R-XX)]]," ins.")</f>
        <v>Wood Framed Attic Floor - 24inOC - 2x12 - R25 ins.</v>
      </c>
      <c r="AB1120" s="104" t="s">
        <v>3250</v>
      </c>
      <c r="AC1120" s="104" t="s">
        <v>4024</v>
      </c>
      <c r="AD1120" s="105" t="str">
        <f>MaterialsTable[[#This Row],[FramingMaterial]]&amp;" Framed "&amp;MaterialsTable[[#This Row],[Framing Configuration]]&amp;" "&amp;MaterialsTable[[#This Row],[Framing Depth]]&amp;" R-"&amp;MaterialsTable[[#This Row],[CavityInsulation (R-XX)]]&amp;" ins."</f>
        <v>Wood Framed Roof24inOC 11_25In R-25 ins.</v>
      </c>
      <c r="AE1120" s="104" t="s">
        <v>4021</v>
      </c>
      <c r="AF1120" s="104" t="s">
        <v>4019</v>
      </c>
      <c r="AG1120" s="98" t="s">
        <v>4016</v>
      </c>
      <c r="AH1120" s="100" t="s">
        <v>3951</v>
      </c>
      <c r="AI1120" s="106">
        <v>25</v>
      </c>
      <c r="AJ1120" s="98">
        <f>1/MaterialsTable[[#This Row],[Parallel Heat Flow Calc]]</f>
        <v>23.330568228950646</v>
      </c>
      <c r="AK1120" s="98">
        <v>11.25</v>
      </c>
      <c r="AL1120" s="110">
        <v>0.91</v>
      </c>
      <c r="AM1120" s="98">
        <v>7.0000000000000007E-2</v>
      </c>
      <c r="AN1120" s="98">
        <v>38</v>
      </c>
      <c r="AO1120" s="98">
        <f>1/(1/MIN(MaterialsTable[[#This Row],[CavityInsulation (R-XX)]],MaterialsTable[[#This Row],[Activty Cavity Max R]])*(1-MaterialsTable[[#This Row],[Framing Factor]])+MaterialsTable[[#This Row],[Framing Mat Conductivity]]*MaterialsTable[[#This Row],[Framing Factor]]/MaterialsTable[[#This Row],[Framing Thickness]])</f>
        <v>23.330568228950646</v>
      </c>
      <c r="AP112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0" s="98">
        <f>1/(MaterialsTable[[#This Row],[Attic Cavity Insulation Rvalue]]+MaterialsTable[[#This Row],[Attic Above Cavity Insulation Rvalue]])</f>
        <v>4.2862222222222218E-2</v>
      </c>
      <c r="AR1120" s="108" t="s">
        <v>4049</v>
      </c>
      <c r="AS1120" s="98">
        <f>1/(MaterialsTable[[#This Row],[Assembly R Value (h-ft2.F/Btu)]]+2.53)</f>
        <v>3.8668910564792228E-2</v>
      </c>
      <c r="AT1120" s="112"/>
      <c r="AU1120" s="116"/>
      <c r="AV1120" s="113"/>
    </row>
    <row r="1121" spans="1:48" s="104" customFormat="1" x14ac:dyDescent="0.25">
      <c r="A1121" s="104" t="str">
        <f>CONCATENATE(MaterialsTable[[#This Row],[Code Category]]," - ",RIGHT(MaterialsTable[[#This Row],[Framing Configuration]],6)," - ",MaterialsTable[[#This Row],[FramingSize]]," - R",MaterialsTable[[#This Row],[CavityInsulation (R-XX)]]," ins.")</f>
        <v>Wood Framed Attic Floor - 24inOC - 2x12 - R30 ins.</v>
      </c>
      <c r="AB1121" s="104" t="s">
        <v>3250</v>
      </c>
      <c r="AC1121" s="104" t="s">
        <v>4024</v>
      </c>
      <c r="AD1121" s="105" t="str">
        <f>MaterialsTable[[#This Row],[FramingMaterial]]&amp;" Framed "&amp;MaterialsTable[[#This Row],[Framing Configuration]]&amp;" "&amp;MaterialsTable[[#This Row],[Framing Depth]]&amp;" R-"&amp;MaterialsTable[[#This Row],[CavityInsulation (R-XX)]]&amp;" ins."</f>
        <v>Wood Framed Roof24inOC 11_25In R-30 ins.</v>
      </c>
      <c r="AE1121" s="104" t="s">
        <v>4021</v>
      </c>
      <c r="AF1121" s="104" t="s">
        <v>4019</v>
      </c>
      <c r="AG1121" s="98" t="s">
        <v>4016</v>
      </c>
      <c r="AH1121" s="100" t="s">
        <v>3951</v>
      </c>
      <c r="AI1121" s="106">
        <v>30</v>
      </c>
      <c r="AJ1121" s="98">
        <f>1/MaterialsTable[[#This Row],[Parallel Heat Flow Calc]]</f>
        <v>27.276033458601045</v>
      </c>
      <c r="AK1121" s="98">
        <v>11.25</v>
      </c>
      <c r="AL1121" s="110">
        <v>0.91</v>
      </c>
      <c r="AM1121" s="98">
        <v>7.0000000000000007E-2</v>
      </c>
      <c r="AN1121" s="98">
        <v>38</v>
      </c>
      <c r="AO1121" s="98">
        <f>1/(1/MIN(MaterialsTable[[#This Row],[CavityInsulation (R-XX)]],MaterialsTable[[#This Row],[Activty Cavity Max R]])*(1-MaterialsTable[[#This Row],[Framing Factor]])+MaterialsTable[[#This Row],[Framing Mat Conductivity]]*MaterialsTable[[#This Row],[Framing Factor]]/MaterialsTable[[#This Row],[Framing Thickness]])</f>
        <v>27.276033458601045</v>
      </c>
      <c r="AP112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1" s="98">
        <f>1/(MaterialsTable[[#This Row],[Attic Cavity Insulation Rvalue]]+MaterialsTable[[#This Row],[Attic Above Cavity Insulation Rvalue]])</f>
        <v>3.6662222222222221E-2</v>
      </c>
      <c r="AR1121" s="108" t="s">
        <v>4049</v>
      </c>
      <c r="AS1121" s="98">
        <f>1/(MaterialsTable[[#This Row],[Assembly R Value (h-ft2.F/Btu)]]+2.53)</f>
        <v>3.3550254225841403E-2</v>
      </c>
      <c r="AT1121" s="112"/>
      <c r="AU1121" s="116"/>
      <c r="AV1121" s="113"/>
    </row>
    <row r="1122" spans="1:48" s="104" customFormat="1" x14ac:dyDescent="0.25">
      <c r="A1122" s="104" t="str">
        <f>CONCATENATE(MaterialsTable[[#This Row],[Code Category]]," - ",RIGHT(MaterialsTable[[#This Row],[Framing Configuration]],6)," - ",MaterialsTable[[#This Row],[FramingSize]]," - R",MaterialsTable[[#This Row],[CavityInsulation (R-XX)]]," ins.")</f>
        <v>Wood Framed Attic Floor - 24inOC - 2x12 - R38 ins.</v>
      </c>
      <c r="AB1122" s="104" t="s">
        <v>3250</v>
      </c>
      <c r="AC1122" s="104" t="s">
        <v>4024</v>
      </c>
      <c r="AD1122" s="105" t="str">
        <f>MaterialsTable[[#This Row],[FramingMaterial]]&amp;" Framed "&amp;MaterialsTable[[#This Row],[Framing Configuration]]&amp;" "&amp;MaterialsTable[[#This Row],[Framing Depth]]&amp;" R-"&amp;MaterialsTable[[#This Row],[CavityInsulation (R-XX)]]&amp;" ins."</f>
        <v>Wood Framed Roof24inOC 11_25In R-38 ins.</v>
      </c>
      <c r="AE1122" s="104" t="s">
        <v>4021</v>
      </c>
      <c r="AF1122" s="104" t="s">
        <v>4019</v>
      </c>
      <c r="AG1122" s="98" t="s">
        <v>4016</v>
      </c>
      <c r="AH1122" s="100" t="s">
        <v>3951</v>
      </c>
      <c r="AI1122" s="106">
        <v>38</v>
      </c>
      <c r="AJ1122" s="98">
        <f>1/MaterialsTable[[#This Row],[Parallel Heat Flow Calc]]</f>
        <v>33.183007195473145</v>
      </c>
      <c r="AK1122" s="98">
        <v>11.25</v>
      </c>
      <c r="AL1122" s="110">
        <v>0.91</v>
      </c>
      <c r="AM1122" s="98">
        <v>7.0000000000000007E-2</v>
      </c>
      <c r="AN1122" s="98">
        <v>38</v>
      </c>
      <c r="AO1122"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2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2" s="98">
        <f>1/(MaterialsTable[[#This Row],[Attic Cavity Insulation Rvalue]]+MaterialsTable[[#This Row],[Attic Above Cavity Insulation Rvalue]])</f>
        <v>3.0135906432748532E-2</v>
      </c>
      <c r="AR1122" s="108" t="s">
        <v>4049</v>
      </c>
      <c r="AS1122" s="98">
        <f>1/(MaterialsTable[[#This Row],[Assembly R Value (h-ft2.F/Btu)]]+2.53)</f>
        <v>2.8001002394633306E-2</v>
      </c>
      <c r="AT1122" s="112"/>
      <c r="AU1122" s="116"/>
      <c r="AV1122" s="113"/>
    </row>
    <row r="1123" spans="1:48" s="104" customFormat="1" x14ac:dyDescent="0.25">
      <c r="A1123" s="104" t="str">
        <f>CONCATENATE(MaterialsTable[[#This Row],[Code Category]]," - ",RIGHT(MaterialsTable[[#This Row],[Framing Configuration]],6)," - ",MaterialsTable[[#This Row],[FramingSize]]," - R",MaterialsTable[[#This Row],[CavityInsulation (R-XX)]]," ins.")</f>
        <v>Wood Framed Attic Floor - 24inOC - 2x12 - R44 ins.</v>
      </c>
      <c r="AB1123" s="104" t="s">
        <v>3250</v>
      </c>
      <c r="AC1123" s="104" t="s">
        <v>4024</v>
      </c>
      <c r="AD1123" s="105" t="str">
        <f>MaterialsTable[[#This Row],[FramingMaterial]]&amp;" Framed "&amp;MaterialsTable[[#This Row],[Framing Configuration]]&amp;" "&amp;MaterialsTable[[#This Row],[Framing Depth]]&amp;" R-"&amp;MaterialsTable[[#This Row],[CavityInsulation (R-XX)]]&amp;" ins."</f>
        <v>Wood Framed Roof24inOC 11_25In R-44 ins.</v>
      </c>
      <c r="AE1123" s="104" t="s">
        <v>4021</v>
      </c>
      <c r="AF1123" s="104" t="s">
        <v>4019</v>
      </c>
      <c r="AG1123" s="98" t="s">
        <v>4016</v>
      </c>
      <c r="AH1123" s="100" t="s">
        <v>3951</v>
      </c>
      <c r="AI1123" s="106">
        <v>44</v>
      </c>
      <c r="AJ1123" s="98">
        <f>1/MaterialsTable[[#This Row],[Parallel Heat Flow Calc]]</f>
        <v>38.764402544310357</v>
      </c>
      <c r="AK1123" s="98">
        <v>11.25</v>
      </c>
      <c r="AL1123" s="110">
        <v>0.91</v>
      </c>
      <c r="AM1123" s="98">
        <v>7.0000000000000007E-2</v>
      </c>
      <c r="AN1123" s="98">
        <v>38</v>
      </c>
      <c r="AO1123"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23"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123" s="98">
        <f>1/(MaterialsTable[[#This Row],[Attic Cavity Insulation Rvalue]]+MaterialsTable[[#This Row],[Attic Above Cavity Insulation Rvalue]])</f>
        <v>2.5796863471762056E-2</v>
      </c>
      <c r="AR1123" s="108" t="s">
        <v>4049</v>
      </c>
      <c r="AS1123" s="98">
        <f>1/(MaterialsTable[[#This Row],[Assembly R Value (h-ft2.F/Btu)]]+2.53)</f>
        <v>2.4216357142519851E-2</v>
      </c>
      <c r="AT1123" s="112"/>
      <c r="AU1123" s="116"/>
      <c r="AV1123" s="113"/>
    </row>
    <row r="1124" spans="1:48" s="104" customFormat="1" x14ac:dyDescent="0.25">
      <c r="A1124" s="104" t="str">
        <f>CONCATENATE(MaterialsTable[[#This Row],[Code Category]]," - ",RIGHT(MaterialsTable[[#This Row],[Framing Configuration]],6)," - ",MaterialsTable[[#This Row],[FramingSize]]," - R",MaterialsTable[[#This Row],[CavityInsulation (R-XX)]]," ins.")</f>
        <v>Wood Framed Attic Floor - 24inOC - 2x12 - R49 ins.</v>
      </c>
      <c r="AB1124" s="104" t="s">
        <v>3250</v>
      </c>
      <c r="AC1124" s="104" t="s">
        <v>4024</v>
      </c>
      <c r="AD1124" s="105" t="str">
        <f>MaterialsTable[[#This Row],[FramingMaterial]]&amp;" Framed "&amp;MaterialsTable[[#This Row],[Framing Configuration]]&amp;" "&amp;MaterialsTable[[#This Row],[Framing Depth]]&amp;" R-"&amp;MaterialsTable[[#This Row],[CavityInsulation (R-XX)]]&amp;" ins."</f>
        <v>Wood Framed Roof24inOC 11_25In R-49 ins.</v>
      </c>
      <c r="AE1124" s="104" t="s">
        <v>4021</v>
      </c>
      <c r="AF1124" s="104" t="s">
        <v>4019</v>
      </c>
      <c r="AG1124" s="98" t="s">
        <v>4016</v>
      </c>
      <c r="AH1124" s="100" t="s">
        <v>3951</v>
      </c>
      <c r="AI1124" s="106">
        <v>49</v>
      </c>
      <c r="AJ1124" s="98">
        <f>1/MaterialsTable[[#This Row],[Parallel Heat Flow Calc]]</f>
        <v>43.415565335008026</v>
      </c>
      <c r="AK1124" s="98">
        <v>11.25</v>
      </c>
      <c r="AL1124" s="110">
        <v>0.91</v>
      </c>
      <c r="AM1124" s="98">
        <v>7.0000000000000007E-2</v>
      </c>
      <c r="AN1124" s="98">
        <v>38</v>
      </c>
      <c r="AO1124"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24"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124" s="98">
        <f>1/(MaterialsTable[[#This Row],[Attic Cavity Insulation Rvalue]]+MaterialsTable[[#This Row],[Attic Above Cavity Insulation Rvalue]])</f>
        <v>2.30332138320367E-2</v>
      </c>
      <c r="AR1124" s="108" t="s">
        <v>4049</v>
      </c>
      <c r="AS1124" s="98">
        <f>1/(MaterialsTable[[#This Row],[Assembly R Value (h-ft2.F/Btu)]]+2.53)</f>
        <v>2.1764886180169696E-2</v>
      </c>
      <c r="AT1124" s="112"/>
      <c r="AU1124" s="116"/>
      <c r="AV1124" s="113"/>
    </row>
    <row r="1125" spans="1:48" s="104" customFormat="1" x14ac:dyDescent="0.25">
      <c r="A1125" s="104" t="str">
        <f>CONCATENATE(MaterialsTable[[#This Row],[Code Category]]," - ",RIGHT(MaterialsTable[[#This Row],[Framing Configuration]],6)," - ",MaterialsTable[[#This Row],[FramingSize]]," - R",MaterialsTable[[#This Row],[CavityInsulation (R-XX)]]," ins.")</f>
        <v>Wood Framed Attic Floor - 24inOC - 2x12 - R60 ins.</v>
      </c>
      <c r="AB1125" s="104" t="s">
        <v>3250</v>
      </c>
      <c r="AC1125" s="104" t="s">
        <v>4024</v>
      </c>
      <c r="AD1125" s="105" t="str">
        <f>MaterialsTable[[#This Row],[FramingMaterial]]&amp;" Framed "&amp;MaterialsTable[[#This Row],[Framing Configuration]]&amp;" "&amp;MaterialsTable[[#This Row],[Framing Depth]]&amp;" R-"&amp;MaterialsTable[[#This Row],[CavityInsulation (R-XX)]]&amp;" ins."</f>
        <v>Wood Framed Roof24inOC 11_25In R-60 ins.</v>
      </c>
      <c r="AE1125" s="104" t="s">
        <v>4021</v>
      </c>
      <c r="AF1125" s="104" t="s">
        <v>4019</v>
      </c>
      <c r="AG1125" s="98" t="s">
        <v>4016</v>
      </c>
      <c r="AH1125" s="100" t="s">
        <v>3951</v>
      </c>
      <c r="AI1125" s="106">
        <v>60</v>
      </c>
      <c r="AJ1125" s="98">
        <f>1/MaterialsTable[[#This Row],[Parallel Heat Flow Calc]]</f>
        <v>53.648123474542921</v>
      </c>
      <c r="AK1125" s="98">
        <v>11.25</v>
      </c>
      <c r="AL1125" s="110">
        <v>0.91</v>
      </c>
      <c r="AM1125" s="98">
        <v>7.0000000000000007E-2</v>
      </c>
      <c r="AN1125" s="98">
        <v>38</v>
      </c>
      <c r="AO1125"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25" s="98">
        <f>IF(MaterialsTable[[#This Row],[CavityInsulation (R-XX)]]&gt;MaterialsTable[[#This Row],[Activty Cavity Max R]],1/(0.075/((MaterialsTable[[#This Row],[CavityInsulation (R-XX)]]-MaterialsTable[[#This Row],[Activty Cavity Max R]])*0.5)+0.925/(MaterialsTable[[#This Row],[CavityInsulation (R-XX)]]-MaterialsTable[[#This Row],[Activty Cavity Max R]])),0)</f>
        <v>20.465116279069765</v>
      </c>
      <c r="AQ1125" s="98">
        <f>1/(MaterialsTable[[#This Row],[Attic Cavity Insulation Rvalue]]+MaterialsTable[[#This Row],[Attic Above Cavity Insulation Rvalue]])</f>
        <v>1.8639980958038906E-2</v>
      </c>
      <c r="AR1125" s="108" t="s">
        <v>4049</v>
      </c>
      <c r="AS1125" s="98">
        <f>1/(MaterialsTable[[#This Row],[Assembly R Value (h-ft2.F/Btu)]]+2.53)</f>
        <v>1.7800523373714135E-2</v>
      </c>
      <c r="AT1125" s="112"/>
      <c r="AU1125" s="116"/>
      <c r="AV1125" s="113"/>
    </row>
    <row r="1126" spans="1:48" x14ac:dyDescent="0.25">
      <c r="A1126" s="97" t="str">
        <f>CONCATENATE(MaterialsTable[[#This Row],[Code Category]]," - ",RIGHT(MaterialsTable[[#This Row],[Framing Configuration]],6)," - ",MaterialsTable[[#This Row],[FramingSize]]," - R",MaterialsTable[[#This Row],[CavityInsulation (R-XX)]]," ins.")</f>
        <v>Wood Frame Rafter Roof - 16inOC - 2x4 - R0 ins.</v>
      </c>
      <c r="B1126" s="70"/>
      <c r="C1126" s="70"/>
      <c r="D1126" s="70"/>
      <c r="E1126" s="70"/>
      <c r="F1126" s="70"/>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7" t="s">
        <v>3250</v>
      </c>
      <c r="AC1126" s="70" t="s">
        <v>4023</v>
      </c>
      <c r="AD1126" s="102" t="str">
        <f>MaterialsTable[[#This Row],[FramingMaterial]]&amp;" Framed "&amp;MaterialsTable[[#This Row],[Framing Configuration]]&amp;" "&amp;MaterialsTable[[#This Row],[Framing Depth]]&amp;" R-"&amp;MaterialsTable[[#This Row],[CavityInsulation (R-XX)]]&amp;" ins."</f>
        <v>Wood Framed Roof16inOC 3_5In R-0 ins.</v>
      </c>
      <c r="AE1126" s="97" t="s">
        <v>4021</v>
      </c>
      <c r="AF1126" s="97" t="s">
        <v>4011</v>
      </c>
      <c r="AG1126" s="98" t="s">
        <v>4012</v>
      </c>
      <c r="AH1126" s="100" t="s">
        <v>3924</v>
      </c>
      <c r="AI1126" s="98">
        <v>0</v>
      </c>
      <c r="AR1126" s="99" t="s">
        <v>4050</v>
      </c>
      <c r="AT1126" s="112"/>
      <c r="AU1126" s="116"/>
      <c r="AV1126" s="113"/>
    </row>
    <row r="1127" spans="1:48" x14ac:dyDescent="0.25">
      <c r="A1127" s="97" t="str">
        <f>CONCATENATE(MaterialsTable[[#This Row],[Code Category]]," - ",RIGHT(MaterialsTable[[#This Row],[Framing Configuration]],6)," - ",MaterialsTable[[#This Row],[FramingSize]]," - R",MaterialsTable[[#This Row],[CavityInsulation (R-XX)]]," ins.")</f>
        <v>Wood Frame Rafter Roof - 16inOC - 2x4 - R11 ins.</v>
      </c>
      <c r="B1127" s="70"/>
      <c r="C1127" s="70"/>
      <c r="D1127" s="70"/>
      <c r="E1127" s="70"/>
      <c r="F1127" s="70"/>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7" t="s">
        <v>3250</v>
      </c>
      <c r="AC1127" s="97" t="s">
        <v>4023</v>
      </c>
      <c r="AD1127" s="102" t="str">
        <f>MaterialsTable[[#This Row],[FramingMaterial]]&amp;" Framed "&amp;MaterialsTable[[#This Row],[Framing Configuration]]&amp;" "&amp;MaterialsTable[[#This Row],[Framing Depth]]&amp;" R-"&amp;MaterialsTable[[#This Row],[CavityInsulation (R-XX)]]&amp;" ins."</f>
        <v>Wood Framed Roof16inOC 3_5In R-11 ins.</v>
      </c>
      <c r="AE1127" s="97" t="s">
        <v>4021</v>
      </c>
      <c r="AF1127" s="97" t="s">
        <v>4011</v>
      </c>
      <c r="AG1127" s="98" t="s">
        <v>4012</v>
      </c>
      <c r="AH1127" s="100" t="s">
        <v>3924</v>
      </c>
      <c r="AI1127" s="98">
        <v>11</v>
      </c>
      <c r="AJ1127" s="98">
        <f>1/MaterialsTable[[#This Row],[Parallel Heat Flow Calc]]</f>
        <v>9.2748735244519391</v>
      </c>
      <c r="AK1127" s="98">
        <v>3.5</v>
      </c>
      <c r="AL1127" s="110">
        <v>0.91</v>
      </c>
      <c r="AM1127" s="98">
        <v>0.1</v>
      </c>
      <c r="AQ1127" s="98">
        <f>1/MaterialsTable[[#This Row],[CavityInsulation (R-XX)]]*(1-MaterialsTable[[#This Row],[Framing Factor]])+MaterialsTable[[#This Row],[Framing Mat Conductivity]]*MaterialsTable[[#This Row],[Framing Factor]]/MaterialsTable[[#This Row],[Framing Thickness]]</f>
        <v>0.10781818181818181</v>
      </c>
      <c r="AR1127" s="99" t="s">
        <v>4050</v>
      </c>
      <c r="AS1127" s="98">
        <f>1/(MaterialsTable[[#This Row],[Assembly R Value (h-ft2.F/Btu)]]+2.5)</f>
        <v>8.4926602219835307E-2</v>
      </c>
      <c r="AT1127" s="112">
        <v>8.4000000000000005E-2</v>
      </c>
      <c r="AU1127" s="116">
        <f>(MaterialsTable[[#This Row],[Const Value per Table method]]-MaterialsTable[[#This Row],[Value in Table]])/MaterialsTable[[#This Row],[Value in Table]]</f>
        <v>1.103097880756311E-2</v>
      </c>
      <c r="AV1127" s="113">
        <f>ABS(MaterialsTable[[#This Row],[Error]])</f>
        <v>1.103097880756311E-2</v>
      </c>
    </row>
    <row r="1128" spans="1:48" x14ac:dyDescent="0.25">
      <c r="A1128" s="97" t="str">
        <f>CONCATENATE(MaterialsTable[[#This Row],[Code Category]]," - ",RIGHT(MaterialsTable[[#This Row],[Framing Configuration]],6)," - ",MaterialsTable[[#This Row],[FramingSize]]," - R",MaterialsTable[[#This Row],[CavityInsulation (R-XX)]]," ins.")</f>
        <v>Wood Frame Rafter Roof - 16inOC - 2x4 - R13 ins.</v>
      </c>
      <c r="B1128" s="70"/>
      <c r="C1128" s="70"/>
      <c r="D1128" s="70"/>
      <c r="E1128" s="70"/>
      <c r="F1128" s="70"/>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7" t="s">
        <v>3250</v>
      </c>
      <c r="AC1128" s="97" t="s">
        <v>4023</v>
      </c>
      <c r="AD1128" s="102" t="str">
        <f>MaterialsTable[[#This Row],[FramingMaterial]]&amp;" Framed "&amp;MaterialsTable[[#This Row],[Framing Configuration]]&amp;" "&amp;MaterialsTable[[#This Row],[Framing Depth]]&amp;" R-"&amp;MaterialsTable[[#This Row],[CavityInsulation (R-XX)]]&amp;" ins."</f>
        <v>Wood Framed Roof16inOC 3_5In R-13 ins.</v>
      </c>
      <c r="AE1128" s="97" t="s">
        <v>4021</v>
      </c>
      <c r="AF1128" s="97" t="s">
        <v>4011</v>
      </c>
      <c r="AG1128" s="98" t="s">
        <v>4012</v>
      </c>
      <c r="AH1128" s="100" t="s">
        <v>3924</v>
      </c>
      <c r="AI1128" s="98">
        <v>13</v>
      </c>
      <c r="AJ1128" s="98">
        <f>1/MaterialsTable[[#This Row],[Parallel Heat Flow Calc]]</f>
        <v>10.500807754442649</v>
      </c>
      <c r="AK1128" s="98">
        <v>3.5</v>
      </c>
      <c r="AL1128" s="110">
        <v>0.91</v>
      </c>
      <c r="AM1128" s="98">
        <v>0.1</v>
      </c>
      <c r="AQ1128" s="98">
        <f>1/MaterialsTable[[#This Row],[CavityInsulation (R-XX)]]*(1-MaterialsTable[[#This Row],[Framing Factor]])+MaterialsTable[[#This Row],[Framing Mat Conductivity]]*MaterialsTable[[#This Row],[Framing Factor]]/MaterialsTable[[#This Row],[Framing Thickness]]</f>
        <v>9.523076923076923E-2</v>
      </c>
      <c r="AR1128" s="99" t="s">
        <v>4050</v>
      </c>
      <c r="AS1128" s="98">
        <f>1/(MaterialsTable[[#This Row],[Assembly R Value (h-ft2.F/Btu)]]+2.5)</f>
        <v>7.6918297607952782E-2</v>
      </c>
      <c r="AT1128" s="112">
        <v>7.4999999999999997E-2</v>
      </c>
      <c r="AU1128" s="116">
        <f>(MaterialsTable[[#This Row],[Const Value per Table method]]-MaterialsTable[[#This Row],[Value in Table]])/MaterialsTable[[#This Row],[Value in Table]]</f>
        <v>2.5577301439370464E-2</v>
      </c>
      <c r="AV1128" s="113">
        <f>ABS(MaterialsTable[[#This Row],[Error]])</f>
        <v>2.5577301439370464E-2</v>
      </c>
    </row>
    <row r="1129" spans="1:48" x14ac:dyDescent="0.25">
      <c r="A1129" s="97" t="str">
        <f>CONCATENATE(MaterialsTable[[#This Row],[Code Category]]," - ",RIGHT(MaterialsTable[[#This Row],[Framing Configuration]],6)," - ",MaterialsTable[[#This Row],[FramingSize]]," - R",MaterialsTable[[#This Row],[CavityInsulation (R-XX)]]," ins.")</f>
        <v>Wood Frame Rafter Roof - 16inOC - 2x4 - R15 ins.</v>
      </c>
      <c r="B1129" s="70"/>
      <c r="C1129" s="70"/>
      <c r="D1129" s="70"/>
      <c r="E1129" s="70"/>
      <c r="F1129" s="70"/>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7" t="s">
        <v>3250</v>
      </c>
      <c r="AC1129" s="97" t="s">
        <v>4023</v>
      </c>
      <c r="AD1129" s="102" t="str">
        <f>MaterialsTable[[#This Row],[FramingMaterial]]&amp;" Framed "&amp;MaterialsTable[[#This Row],[Framing Configuration]]&amp;" "&amp;MaterialsTable[[#This Row],[Framing Depth]]&amp;" R-"&amp;MaterialsTable[[#This Row],[CavityInsulation (R-XX)]]&amp;" ins."</f>
        <v>Wood Framed Roof16inOC 3_5In R-15 ins.</v>
      </c>
      <c r="AE1129" s="97" t="s">
        <v>4021</v>
      </c>
      <c r="AF1129" s="97" t="s">
        <v>4011</v>
      </c>
      <c r="AG1129" s="98" t="s">
        <v>4012</v>
      </c>
      <c r="AH1129" s="100" t="s">
        <v>3924</v>
      </c>
      <c r="AI1129" s="98">
        <v>15</v>
      </c>
      <c r="AJ1129" s="98">
        <f>1/MaterialsTable[[#This Row],[Parallel Heat Flow Calc]]</f>
        <v>11.627906976744187</v>
      </c>
      <c r="AK1129" s="98">
        <v>3.5</v>
      </c>
      <c r="AL1129" s="110">
        <v>0.91</v>
      </c>
      <c r="AM1129" s="98">
        <v>0.1</v>
      </c>
      <c r="AQ1129" s="98">
        <f>1/MaterialsTable[[#This Row],[CavityInsulation (R-XX)]]*(1-MaterialsTable[[#This Row],[Framing Factor]])+MaterialsTable[[#This Row],[Framing Mat Conductivity]]*MaterialsTable[[#This Row],[Framing Factor]]/MaterialsTable[[#This Row],[Framing Thickness]]</f>
        <v>8.5999999999999993E-2</v>
      </c>
      <c r="AR1129" s="99" t="s">
        <v>4050</v>
      </c>
      <c r="AS1129" s="98">
        <f>1/(MaterialsTable[[#This Row],[Assembly R Value (h-ft2.F/Btu)]]+2.5)</f>
        <v>7.0781893004115221E-2</v>
      </c>
      <c r="AT1129" s="112">
        <v>6.8000000000000005E-2</v>
      </c>
      <c r="AU1129" s="116">
        <f>(MaterialsTable[[#This Row],[Const Value per Table method]]-MaterialsTable[[#This Row],[Value in Table]])/MaterialsTable[[#This Row],[Value in Table]]</f>
        <v>4.0910191236988462E-2</v>
      </c>
      <c r="AV1129" s="113">
        <f>ABS(MaterialsTable[[#This Row],[Error]])</f>
        <v>4.0910191236988462E-2</v>
      </c>
    </row>
    <row r="1130" spans="1:48" x14ac:dyDescent="0.25">
      <c r="A1130" s="97" t="str">
        <f>CONCATENATE(MaterialsTable[[#This Row],[Code Category]]," - ",RIGHT(MaterialsTable[[#This Row],[Framing Configuration]],6)," - ",MaterialsTable[[#This Row],[FramingSize]]," - R",MaterialsTable[[#This Row],[CavityInsulation (R-XX)]]," ins.")</f>
        <v>Wood Frame Rafter Roof - 16inOC - 2x4 - R19 ins.</v>
      </c>
      <c r="B1130" s="70"/>
      <c r="C1130" s="70"/>
      <c r="D1130" s="70"/>
      <c r="E1130" s="70"/>
      <c r="F1130" s="70"/>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7" t="s">
        <v>3250</v>
      </c>
      <c r="AC1130" s="97" t="s">
        <v>4023</v>
      </c>
      <c r="AD1130" s="102" t="str">
        <f>MaterialsTable[[#This Row],[FramingMaterial]]&amp;" Framed "&amp;MaterialsTable[[#This Row],[Framing Configuration]]&amp;" "&amp;MaterialsTable[[#This Row],[Framing Depth]]&amp;" R-"&amp;MaterialsTable[[#This Row],[CavityInsulation (R-XX)]]&amp;" ins."</f>
        <v>Wood Framed Roof16inOC 3_5In R-19 ins.</v>
      </c>
      <c r="AE1130" s="97" t="s">
        <v>4021</v>
      </c>
      <c r="AF1130" s="97" t="s">
        <v>4011</v>
      </c>
      <c r="AG1130" s="98" t="s">
        <v>4012</v>
      </c>
      <c r="AH1130" s="100" t="s">
        <v>3924</v>
      </c>
      <c r="AI1130" s="98">
        <v>19</v>
      </c>
      <c r="AJ1130" s="98">
        <f>1/MaterialsTable[[#This Row],[Parallel Heat Flow Calc]]</f>
        <v>13.629842180774748</v>
      </c>
      <c r="AK1130" s="98">
        <v>3.5</v>
      </c>
      <c r="AL1130" s="110">
        <v>0.91</v>
      </c>
      <c r="AM1130" s="98">
        <v>0.1</v>
      </c>
      <c r="AQ1130" s="98">
        <f>1/MaterialsTable[[#This Row],[CavityInsulation (R-XX)]]*(1-MaterialsTable[[#This Row],[Framing Factor]])+MaterialsTable[[#This Row],[Framing Mat Conductivity]]*MaterialsTable[[#This Row],[Framing Factor]]/MaterialsTable[[#This Row],[Framing Thickness]]</f>
        <v>7.3368421052631583E-2</v>
      </c>
      <c r="AR1130" s="99" t="s">
        <v>4050</v>
      </c>
      <c r="AS1130" s="98">
        <f>1/(MaterialsTable[[#This Row],[Assembly R Value (h-ft2.F/Btu)]]+2.5)</f>
        <v>6.1996886813431178E-2</v>
      </c>
      <c r="AT1130" s="112">
        <v>6.2E-2</v>
      </c>
      <c r="AU1130" s="116">
        <f>(MaterialsTable[[#This Row],[Const Value per Table method]]-MaterialsTable[[#This Row],[Value in Table]])/MaterialsTable[[#This Row],[Value in Table]]</f>
        <v>-5.0212686593901999E-5</v>
      </c>
      <c r="AV1130" s="113">
        <f>ABS(MaterialsTable[[#This Row],[Error]])</f>
        <v>5.0212686593901999E-5</v>
      </c>
    </row>
    <row r="1131" spans="1:48" x14ac:dyDescent="0.25">
      <c r="A1131" s="97" t="str">
        <f>CONCATENATE(MaterialsTable[[#This Row],[Code Category]]," - ",RIGHT(MaterialsTable[[#This Row],[Framing Configuration]],6)," - ",MaterialsTable[[#This Row],[FramingSize]]," - R",MaterialsTable[[#This Row],[CavityInsulation (R-XX)]]," ins.")</f>
        <v>Wood Frame Rafter Roof - 16inOC - 2x6 - R11 ins.</v>
      </c>
      <c r="B1131" s="70"/>
      <c r="C1131" s="70"/>
      <c r="D1131" s="70"/>
      <c r="E1131" s="70"/>
      <c r="F1131" s="70"/>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7" t="s">
        <v>3250</v>
      </c>
      <c r="AC1131" s="97" t="s">
        <v>4023</v>
      </c>
      <c r="AD1131" s="102" t="str">
        <f>MaterialsTable[[#This Row],[FramingMaterial]]&amp;" Framed "&amp;MaterialsTable[[#This Row],[Framing Configuration]]&amp;" "&amp;MaterialsTable[[#This Row],[Framing Depth]]&amp;" R-"&amp;MaterialsTable[[#This Row],[CavityInsulation (R-XX)]]&amp;" ins."</f>
        <v>Wood Framed Roof16inOC 5_5In R-11 ins.</v>
      </c>
      <c r="AE1131" s="97" t="s">
        <v>4021</v>
      </c>
      <c r="AF1131" s="97" t="s">
        <v>4011</v>
      </c>
      <c r="AG1131" s="98" t="s">
        <v>4013</v>
      </c>
      <c r="AH1131" s="100" t="s">
        <v>3926</v>
      </c>
      <c r="AI1131" s="98">
        <v>11</v>
      </c>
      <c r="AJ1131" s="98">
        <f>1/MaterialsTable[[#This Row],[Parallel Heat Flow Calc]]</f>
        <v>10.166358595194085</v>
      </c>
      <c r="AK1131" s="98">
        <v>5.5</v>
      </c>
      <c r="AL1131" s="110">
        <v>0.91</v>
      </c>
      <c r="AM1131" s="98">
        <v>0.1</v>
      </c>
      <c r="AQ1131" s="98">
        <f>1/MaterialsTable[[#This Row],[CavityInsulation (R-XX)]]*(1-MaterialsTable[[#This Row],[Framing Factor]])+MaterialsTable[[#This Row],[Framing Mat Conductivity]]*MaterialsTable[[#This Row],[Framing Factor]]/MaterialsTable[[#This Row],[Framing Thickness]]</f>
        <v>9.8363636363636361E-2</v>
      </c>
      <c r="AR1131" s="99" t="s">
        <v>4050</v>
      </c>
      <c r="AS1131" s="98">
        <f>1/(MaterialsTable[[#This Row],[Assembly R Value (h-ft2.F/Btu)]]+2.5)</f>
        <v>7.894928858080992E-2</v>
      </c>
      <c r="AT1131" s="113">
        <v>7.5999999999999998E-2</v>
      </c>
      <c r="AU1131" s="116">
        <f>(MaterialsTable[[#This Row],[Const Value per Table method]]-MaterialsTable[[#This Row],[Value in Table]])/MaterialsTable[[#This Row],[Value in Table]]</f>
        <v>3.8806428694867397E-2</v>
      </c>
      <c r="AV1131" s="113">
        <f>ABS(MaterialsTable[[#This Row],[Error]])</f>
        <v>3.8806428694867397E-2</v>
      </c>
    </row>
    <row r="1132" spans="1:48" x14ac:dyDescent="0.25">
      <c r="A1132" s="97" t="str">
        <f>CONCATENATE(MaterialsTable[[#This Row],[Code Category]]," - ",RIGHT(MaterialsTable[[#This Row],[Framing Configuration]],6)," - ",MaterialsTable[[#This Row],[FramingSize]]," - R",MaterialsTable[[#This Row],[CavityInsulation (R-XX)]]," ins.")</f>
        <v>Wood Frame Rafter Roof - 16inOC - 2x6 - R13 ins.</v>
      </c>
      <c r="B1132" s="70"/>
      <c r="C1132" s="70"/>
      <c r="D1132" s="70"/>
      <c r="E1132" s="70"/>
      <c r="F1132" s="70"/>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7" t="s">
        <v>3250</v>
      </c>
      <c r="AC1132" s="97" t="s">
        <v>4023</v>
      </c>
      <c r="AD1132" s="102" t="str">
        <f>MaterialsTable[[#This Row],[FramingMaterial]]&amp;" Framed "&amp;MaterialsTable[[#This Row],[Framing Configuration]]&amp;" "&amp;MaterialsTable[[#This Row],[Framing Depth]]&amp;" R-"&amp;MaterialsTable[[#This Row],[CavityInsulation (R-XX)]]&amp;" ins."</f>
        <v>Wood Framed Roof16inOC 5_5In R-13 ins.</v>
      </c>
      <c r="AE1132" s="97" t="s">
        <v>4021</v>
      </c>
      <c r="AF1132" s="97" t="s">
        <v>4011</v>
      </c>
      <c r="AG1132" s="98" t="s">
        <v>4013</v>
      </c>
      <c r="AH1132" s="100" t="s">
        <v>3926</v>
      </c>
      <c r="AI1132" s="98">
        <v>13</v>
      </c>
      <c r="AJ1132" s="98">
        <f>1/MaterialsTable[[#This Row],[Parallel Heat Flow Calc]]</f>
        <v>11.658242295776944</v>
      </c>
      <c r="AK1132" s="98">
        <v>5.5</v>
      </c>
      <c r="AL1132" s="110">
        <v>0.91</v>
      </c>
      <c r="AM1132" s="98">
        <v>0.1</v>
      </c>
      <c r="AQ1132" s="98">
        <f>1/MaterialsTable[[#This Row],[CavityInsulation (R-XX)]]*(1-MaterialsTable[[#This Row],[Framing Factor]])+MaterialsTable[[#This Row],[Framing Mat Conductivity]]*MaterialsTable[[#This Row],[Framing Factor]]/MaterialsTable[[#This Row],[Framing Thickness]]</f>
        <v>8.5776223776223778E-2</v>
      </c>
      <c r="AR1132" s="99" t="s">
        <v>4050</v>
      </c>
      <c r="AS1132" s="98">
        <f>1/(MaterialsTable[[#This Row],[Assembly R Value (h-ft2.F/Btu)]]+2.5)</f>
        <v>7.0630236374629313E-2</v>
      </c>
      <c r="AT1132" s="113">
        <v>6.9000000000000006E-2</v>
      </c>
      <c r="AU1132" s="116">
        <f>(MaterialsTable[[#This Row],[Const Value per Table method]]-MaterialsTable[[#This Row],[Value in Table]])/MaterialsTable[[#This Row],[Value in Table]]</f>
        <v>2.3626614125062416E-2</v>
      </c>
      <c r="AV1132" s="113">
        <f>ABS(MaterialsTable[[#This Row],[Error]])</f>
        <v>2.3626614125062416E-2</v>
      </c>
    </row>
    <row r="1133" spans="1:48" x14ac:dyDescent="0.25">
      <c r="A1133" s="97" t="str">
        <f>CONCATENATE(MaterialsTable[[#This Row],[Code Category]]," - ",RIGHT(MaterialsTable[[#This Row],[Framing Configuration]],6)," - ",MaterialsTable[[#This Row],[FramingSize]]," - R",MaterialsTable[[#This Row],[CavityInsulation (R-XX)]]," ins.")</f>
        <v>Wood Frame Rafter Roof - 16inOC - 2x6 - R15 ins.</v>
      </c>
      <c r="B1133" s="70"/>
      <c r="C1133" s="70"/>
      <c r="D1133" s="70"/>
      <c r="E1133" s="70"/>
      <c r="F1133" s="70"/>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7" t="s">
        <v>3250</v>
      </c>
      <c r="AC1133" s="97" t="s">
        <v>4023</v>
      </c>
      <c r="AD1133" s="102" t="str">
        <f>MaterialsTable[[#This Row],[FramingMaterial]]&amp;" Framed "&amp;MaterialsTable[[#This Row],[Framing Configuration]]&amp;" "&amp;MaterialsTable[[#This Row],[Framing Depth]]&amp;" R-"&amp;MaterialsTable[[#This Row],[CavityInsulation (R-XX)]]&amp;" ins."</f>
        <v>Wood Framed Roof16inOC 5_5In R-15 ins.</v>
      </c>
      <c r="AE1133" s="97" t="s">
        <v>4021</v>
      </c>
      <c r="AF1133" s="97" t="s">
        <v>4011</v>
      </c>
      <c r="AG1133" s="98" t="s">
        <v>4013</v>
      </c>
      <c r="AH1133" s="100" t="s">
        <v>3926</v>
      </c>
      <c r="AI1133" s="98">
        <v>15</v>
      </c>
      <c r="AJ1133" s="98">
        <f>1/MaterialsTable[[#This Row],[Parallel Heat Flow Calc]]</f>
        <v>13.064133016627078</v>
      </c>
      <c r="AK1133" s="98">
        <v>5.5</v>
      </c>
      <c r="AL1133" s="110">
        <v>0.91</v>
      </c>
      <c r="AM1133" s="98">
        <v>0.1</v>
      </c>
      <c r="AQ1133" s="98">
        <f>1/MaterialsTable[[#This Row],[CavityInsulation (R-XX)]]*(1-MaterialsTable[[#This Row],[Framing Factor]])+MaterialsTable[[#This Row],[Framing Mat Conductivity]]*MaterialsTable[[#This Row],[Framing Factor]]/MaterialsTable[[#This Row],[Framing Thickness]]</f>
        <v>7.6545454545454542E-2</v>
      </c>
      <c r="AR1133" s="99" t="s">
        <v>4050</v>
      </c>
      <c r="AS1133" s="98">
        <f>1/(MaterialsTable[[#This Row],[Assembly R Value (h-ft2.F/Btu)]]+2.5)</f>
        <v>6.4250286150324298E-2</v>
      </c>
      <c r="AT1133" s="113">
        <v>6.2E-2</v>
      </c>
      <c r="AU1133" s="116">
        <f>(MaterialsTable[[#This Row],[Const Value per Table method]]-MaterialsTable[[#This Row],[Value in Table]])/MaterialsTable[[#This Row],[Value in Table]]</f>
        <v>3.6294937908456434E-2</v>
      </c>
      <c r="AV1133" s="113">
        <f>ABS(MaterialsTable[[#This Row],[Error]])</f>
        <v>3.6294937908456434E-2</v>
      </c>
    </row>
    <row r="1134" spans="1:48" x14ac:dyDescent="0.25">
      <c r="A1134" s="97" t="str">
        <f>CONCATENATE(MaterialsTable[[#This Row],[Code Category]]," - ",RIGHT(MaterialsTable[[#This Row],[Framing Configuration]],6)," - ",MaterialsTable[[#This Row],[FramingSize]]," - R",MaterialsTable[[#This Row],[CavityInsulation (R-XX)]]," ins.")</f>
        <v>Wood Frame Rafter Roof - 16inOC - 2x6 - R19 ins.</v>
      </c>
      <c r="B1134" s="70"/>
      <c r="C1134" s="70"/>
      <c r="D1134" s="70"/>
      <c r="E1134" s="70"/>
      <c r="F1134" s="70"/>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7" t="s">
        <v>3250</v>
      </c>
      <c r="AC1134" s="97" t="s">
        <v>4023</v>
      </c>
      <c r="AD1134" s="102" t="str">
        <f>MaterialsTable[[#This Row],[FramingMaterial]]&amp;" Framed "&amp;MaterialsTable[[#This Row],[Framing Configuration]]&amp;" "&amp;MaterialsTable[[#This Row],[Framing Depth]]&amp;" R-"&amp;MaterialsTable[[#This Row],[CavityInsulation (R-XX)]]&amp;" ins."</f>
        <v>Wood Framed Roof16inOC 5_5In R-19 ins.</v>
      </c>
      <c r="AE1134" s="97" t="s">
        <v>4021</v>
      </c>
      <c r="AF1134" s="97" t="s">
        <v>4011</v>
      </c>
      <c r="AG1134" s="98" t="s">
        <v>4013</v>
      </c>
      <c r="AH1134" s="100" t="s">
        <v>3926</v>
      </c>
      <c r="AI1134" s="98">
        <v>19</v>
      </c>
      <c r="AJ1134" s="98">
        <f>1/MaterialsTable[[#This Row],[Parallel Heat Flow Calc]]</f>
        <v>15.646054798622547</v>
      </c>
      <c r="AK1134" s="98">
        <v>5.5</v>
      </c>
      <c r="AL1134" s="110">
        <v>0.91</v>
      </c>
      <c r="AM1134" s="98">
        <v>0.1</v>
      </c>
      <c r="AQ1134" s="98">
        <f>1/MaterialsTable[[#This Row],[CavityInsulation (R-XX)]]*(1-MaterialsTable[[#This Row],[Framing Factor]])+MaterialsTable[[#This Row],[Framing Mat Conductivity]]*MaterialsTable[[#This Row],[Framing Factor]]/MaterialsTable[[#This Row],[Framing Thickness]]</f>
        <v>6.3913875598086131E-2</v>
      </c>
      <c r="AR1134" s="99" t="s">
        <v>4050</v>
      </c>
      <c r="AS1134" s="98">
        <f>1/(MaterialsTable[[#This Row],[Assembly R Value (h-ft2.F/Btu)]]+2.5)</f>
        <v>5.5108397450442465E-2</v>
      </c>
      <c r="AT1134" s="113">
        <v>5.6000000000000001E-2</v>
      </c>
      <c r="AU1134" s="116">
        <f>(MaterialsTable[[#This Row],[Const Value per Table method]]-MaterialsTable[[#This Row],[Value in Table]])/MaterialsTable[[#This Row],[Value in Table]]</f>
        <v>-1.5921474099241724E-2</v>
      </c>
      <c r="AV1134" s="113">
        <f>ABS(MaterialsTable[[#This Row],[Error]])</f>
        <v>1.5921474099241724E-2</v>
      </c>
    </row>
    <row r="1135" spans="1:48" x14ac:dyDescent="0.25">
      <c r="A1135" s="97" t="str">
        <f>CONCATENATE(MaterialsTable[[#This Row],[Code Category]]," - ",RIGHT(MaterialsTable[[#This Row],[Framing Configuration]],6)," - ",MaterialsTable[[#This Row],[FramingSize]]," - R",MaterialsTable[[#This Row],[CavityInsulation (R-XX)]]," ins.")</f>
        <v>Wood Frame Rafter Roof - 16inOC - 2x6 - R21 ins.</v>
      </c>
      <c r="B1135" s="70"/>
      <c r="C1135" s="70"/>
      <c r="D1135" s="70"/>
      <c r="E1135" s="70"/>
      <c r="F1135" s="70"/>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7" t="s">
        <v>3250</v>
      </c>
      <c r="AC1135" s="97" t="s">
        <v>4023</v>
      </c>
      <c r="AD1135" s="102" t="str">
        <f>MaterialsTable[[#This Row],[FramingMaterial]]&amp;" Framed "&amp;MaterialsTable[[#This Row],[Framing Configuration]]&amp;" "&amp;MaterialsTable[[#This Row],[Framing Depth]]&amp;" R-"&amp;MaterialsTable[[#This Row],[CavityInsulation (R-XX)]]&amp;" ins."</f>
        <v>Wood Framed Roof16inOC 5_5In R-21 ins.</v>
      </c>
      <c r="AE1135" s="97" t="s">
        <v>4021</v>
      </c>
      <c r="AF1135" s="97" t="s">
        <v>4011</v>
      </c>
      <c r="AG1135" s="98" t="s">
        <v>4013</v>
      </c>
      <c r="AH1135" s="100" t="s">
        <v>3926</v>
      </c>
      <c r="AI1135" s="98">
        <v>21</v>
      </c>
      <c r="AJ1135" s="98">
        <f>1/MaterialsTable[[#This Row],[Parallel Heat Flow Calc]]</f>
        <v>16.834280717096632</v>
      </c>
      <c r="AK1135" s="98">
        <v>5.5</v>
      </c>
      <c r="AL1135" s="110">
        <v>0.91</v>
      </c>
      <c r="AM1135" s="98">
        <v>0.1</v>
      </c>
      <c r="AQ1135" s="98">
        <f>1/MaterialsTable[[#This Row],[CavityInsulation (R-XX)]]*(1-MaterialsTable[[#This Row],[Framing Factor]])+MaterialsTable[[#This Row],[Framing Mat Conductivity]]*MaterialsTable[[#This Row],[Framing Factor]]/MaterialsTable[[#This Row],[Framing Thickness]]</f>
        <v>5.9402597402597401E-2</v>
      </c>
      <c r="AR1135" s="99" t="s">
        <v>4050</v>
      </c>
      <c r="AS1135" s="98">
        <f>1/(MaterialsTable[[#This Row],[Assembly R Value (h-ft2.F/Btu)]]+2.5)</f>
        <v>5.1721603437553006E-2</v>
      </c>
      <c r="AT1135" s="113">
        <v>5.1999999999999998E-2</v>
      </c>
      <c r="AU1135" s="116">
        <f>(MaterialsTable[[#This Row],[Const Value per Table method]]-MaterialsTable[[#This Row],[Value in Table]])/MaterialsTable[[#This Row],[Value in Table]]</f>
        <v>-5.3537800470575382E-3</v>
      </c>
      <c r="AV1135" s="113">
        <f>ABS(MaterialsTable[[#This Row],[Error]])</f>
        <v>5.3537800470575382E-3</v>
      </c>
    </row>
    <row r="1136" spans="1:48" x14ac:dyDescent="0.25">
      <c r="A1136" s="97" t="str">
        <f>CONCATENATE(MaterialsTable[[#This Row],[Code Category]]," - ",RIGHT(MaterialsTable[[#This Row],[Framing Configuration]],6)," - ",MaterialsTable[[#This Row],[FramingSize]]," - R",MaterialsTable[[#This Row],[CavityInsulation (R-XX)]]," ins.")</f>
        <v>Wood Frame Rafter Roof - 16inOC - 2x8 - R19 ins.</v>
      </c>
      <c r="B1136" s="70"/>
      <c r="C1136" s="70"/>
      <c r="D1136" s="70"/>
      <c r="E1136" s="70"/>
      <c r="F1136" s="70"/>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7" t="s">
        <v>3250</v>
      </c>
      <c r="AC1136" s="97" t="s">
        <v>4023</v>
      </c>
      <c r="AD1136" s="102" t="str">
        <f>MaterialsTable[[#This Row],[FramingMaterial]]&amp;" Framed "&amp;MaterialsTable[[#This Row],[Framing Configuration]]&amp;" "&amp;MaterialsTable[[#This Row],[Framing Depth]]&amp;" R-"&amp;MaterialsTable[[#This Row],[CavityInsulation (R-XX)]]&amp;" ins."</f>
        <v>Wood Framed Roof16inOC 7_25In R-19 ins.</v>
      </c>
      <c r="AE1136" s="97" t="s">
        <v>4021</v>
      </c>
      <c r="AF1136" s="97" t="s">
        <v>4011</v>
      </c>
      <c r="AG1136" s="98" t="s">
        <v>4014</v>
      </c>
      <c r="AH1136" s="100" t="s">
        <v>3928</v>
      </c>
      <c r="AI1136" s="98">
        <v>19</v>
      </c>
      <c r="AJ1136" s="98">
        <f>1/MaterialsTable[[#This Row],[Parallel Heat Flow Calc]]</f>
        <v>16.688878119699538</v>
      </c>
      <c r="AK1136" s="98">
        <v>7.25</v>
      </c>
      <c r="AL1136" s="110">
        <v>0.91</v>
      </c>
      <c r="AM1136" s="98">
        <v>0.1</v>
      </c>
      <c r="AQ1136" s="98">
        <f>1/MaterialsTable[[#This Row],[CavityInsulation (R-XX)]]*(1-MaterialsTable[[#This Row],[Framing Factor]])+MaterialsTable[[#This Row],[Framing Mat Conductivity]]*MaterialsTable[[#This Row],[Framing Factor]]/MaterialsTable[[#This Row],[Framing Thickness]]</f>
        <v>5.9920145190562615E-2</v>
      </c>
      <c r="AR1136" s="99" t="s">
        <v>4050</v>
      </c>
      <c r="AS1136" s="98">
        <f>1/(MaterialsTable[[#This Row],[Assembly R Value (h-ft2.F/Btu)]]+2.5)</f>
        <v>5.2113520851090701E-2</v>
      </c>
      <c r="AT1136" s="113">
        <v>5.0999999999999997E-2</v>
      </c>
      <c r="AU1136" s="116">
        <f>(MaterialsTable[[#This Row],[Const Value per Table method]]-MaterialsTable[[#This Row],[Value in Table]])/MaterialsTable[[#This Row],[Value in Table]]</f>
        <v>2.1833742178249113E-2</v>
      </c>
      <c r="AV1136" s="113">
        <f>ABS(MaterialsTable[[#This Row],[Error]])</f>
        <v>2.1833742178249113E-2</v>
      </c>
    </row>
    <row r="1137" spans="1:48" x14ac:dyDescent="0.25">
      <c r="A1137" s="97" t="str">
        <f>CONCATENATE(MaterialsTable[[#This Row],[Code Category]]," - ",RIGHT(MaterialsTable[[#This Row],[Framing Configuration]],6)," - ",MaterialsTable[[#This Row],[FramingSize]]," - R",MaterialsTable[[#This Row],[CavityInsulation (R-XX)]]," ins.")</f>
        <v>Wood Frame Rafter Roof - 16inOC - 2x8 - R21 ins.</v>
      </c>
      <c r="B1137" s="70"/>
      <c r="C1137" s="70"/>
      <c r="D1137" s="70"/>
      <c r="E1137" s="70"/>
      <c r="F1137" s="70"/>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7" t="s">
        <v>3250</v>
      </c>
      <c r="AC1137" s="97" t="s">
        <v>4023</v>
      </c>
      <c r="AD1137" s="102" t="str">
        <f>MaterialsTable[[#This Row],[FramingMaterial]]&amp;" Framed "&amp;MaterialsTable[[#This Row],[Framing Configuration]]&amp;" "&amp;MaterialsTable[[#This Row],[Framing Depth]]&amp;" R-"&amp;MaterialsTable[[#This Row],[CavityInsulation (R-XX)]]&amp;" ins."</f>
        <v>Wood Framed Roof16inOC 7_25In R-21 ins.</v>
      </c>
      <c r="AE1137" s="97" t="s">
        <v>4021</v>
      </c>
      <c r="AF1137" s="97" t="s">
        <v>4011</v>
      </c>
      <c r="AG1137" s="98" t="s">
        <v>4014</v>
      </c>
      <c r="AH1137" s="100" t="s">
        <v>3928</v>
      </c>
      <c r="AI1137" s="98">
        <v>21</v>
      </c>
      <c r="AJ1137" s="98">
        <f>1/MaterialsTable[[#This Row],[Parallel Heat Flow Calc]]</f>
        <v>18.047652916073968</v>
      </c>
      <c r="AK1137" s="98">
        <v>7.25</v>
      </c>
      <c r="AL1137" s="110">
        <v>0.91</v>
      </c>
      <c r="AM1137" s="98">
        <v>0.1</v>
      </c>
      <c r="AQ1137" s="98">
        <f>1/MaterialsTable[[#This Row],[CavityInsulation (R-XX)]]*(1-MaterialsTable[[#This Row],[Framing Factor]])+MaterialsTable[[#This Row],[Framing Mat Conductivity]]*MaterialsTable[[#This Row],[Framing Factor]]/MaterialsTable[[#This Row],[Framing Thickness]]</f>
        <v>5.5408866995073892E-2</v>
      </c>
      <c r="AR1137" s="99" t="s">
        <v>4050</v>
      </c>
      <c r="AS1137" s="98">
        <f>1/(MaterialsTable[[#This Row],[Assembly R Value (h-ft2.F/Btu)]]+2.5)</f>
        <v>4.8667358947732782E-2</v>
      </c>
      <c r="AT1137" s="113">
        <v>4.8000000000000001E-2</v>
      </c>
      <c r="AU1137" s="116">
        <f>(MaterialsTable[[#This Row],[Const Value per Table method]]-MaterialsTable[[#This Row],[Value in Table]])/MaterialsTable[[#This Row],[Value in Table]]</f>
        <v>1.3903311411099604E-2</v>
      </c>
      <c r="AV1137" s="113">
        <f>ABS(MaterialsTable[[#This Row],[Error]])</f>
        <v>1.3903311411099604E-2</v>
      </c>
    </row>
    <row r="1138" spans="1:48" x14ac:dyDescent="0.25">
      <c r="A1138" s="97" t="str">
        <f>CONCATENATE(MaterialsTable[[#This Row],[Code Category]]," - ",RIGHT(MaterialsTable[[#This Row],[Framing Configuration]],6)," - ",MaterialsTable[[#This Row],[FramingSize]]," - R",MaterialsTable[[#This Row],[CavityInsulation (R-XX)]]," ins.")</f>
        <v>Wood Frame Rafter Roof - 16inOC - 2x10 - R22 ins.</v>
      </c>
      <c r="B1138" s="70"/>
      <c r="C1138" s="70"/>
      <c r="D1138" s="70"/>
      <c r="E1138" s="70"/>
      <c r="F1138" s="70"/>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7" t="s">
        <v>3250</v>
      </c>
      <c r="AC1138" s="97" t="s">
        <v>4023</v>
      </c>
      <c r="AD1138" s="102" t="str">
        <f>MaterialsTable[[#This Row],[FramingMaterial]]&amp;" Framed "&amp;MaterialsTable[[#This Row],[Framing Configuration]]&amp;" "&amp;MaterialsTable[[#This Row],[Framing Depth]]&amp;" R-"&amp;MaterialsTable[[#This Row],[CavityInsulation (R-XX)]]&amp;" ins."</f>
        <v>Wood Framed Roof16inOC 9_25In R-22 ins.</v>
      </c>
      <c r="AE1138" s="97" t="s">
        <v>4021</v>
      </c>
      <c r="AF1138" s="97" t="s">
        <v>4011</v>
      </c>
      <c r="AG1138" s="98" t="s">
        <v>4015</v>
      </c>
      <c r="AH1138" s="100" t="s">
        <v>3949</v>
      </c>
      <c r="AI1138" s="98">
        <v>22</v>
      </c>
      <c r="AJ1138" s="98">
        <f>1/MaterialsTable[[#This Row],[Parallel Heat Flow Calc]]</f>
        <v>19.705626028856393</v>
      </c>
      <c r="AK1138" s="98">
        <v>9.25</v>
      </c>
      <c r="AL1138" s="110">
        <v>0.91</v>
      </c>
      <c r="AM1138" s="98">
        <v>0.1</v>
      </c>
      <c r="AQ1138" s="98">
        <f>1/MaterialsTable[[#This Row],[CavityInsulation (R-XX)]]*(1-MaterialsTable[[#This Row],[Framing Factor]])+MaterialsTable[[#This Row],[Framing Mat Conductivity]]*MaterialsTable[[#This Row],[Framing Factor]]/MaterialsTable[[#This Row],[Framing Thickness]]</f>
        <v>5.0746928746928752E-2</v>
      </c>
      <c r="AR1138" s="99" t="s">
        <v>4050</v>
      </c>
      <c r="AS1138" s="98">
        <f>1/(MaterialsTable[[#This Row],[Assembly R Value (h-ft2.F/Btu)]]+2.5)</f>
        <v>4.5033632409214305E-2</v>
      </c>
      <c r="AT1138" s="113">
        <v>4.3999999999999997E-2</v>
      </c>
      <c r="AU1138" s="116">
        <f>(MaterialsTable[[#This Row],[Const Value per Table method]]-MaterialsTable[[#This Row],[Value in Table]])/MaterialsTable[[#This Row],[Value in Table]]</f>
        <v>2.3491645663961544E-2</v>
      </c>
      <c r="AV1138" s="113">
        <f>ABS(MaterialsTable[[#This Row],[Error]])</f>
        <v>2.3491645663961544E-2</v>
      </c>
    </row>
    <row r="1139" spans="1:48" x14ac:dyDescent="0.25">
      <c r="A1139" s="97" t="str">
        <f>CONCATENATE(MaterialsTable[[#This Row],[Code Category]]," - ",RIGHT(MaterialsTable[[#This Row],[Framing Configuration]],6)," - ",MaterialsTable[[#This Row],[FramingSize]]," - R",MaterialsTable[[#This Row],[CavityInsulation (R-XX)]]," ins.")</f>
        <v>Wood Frame Rafter Roof - 16inOC - 2x10 - R25 ins.</v>
      </c>
      <c r="B1139" s="70"/>
      <c r="C1139" s="70"/>
      <c r="D1139" s="70"/>
      <c r="E1139" s="70"/>
      <c r="F1139" s="70"/>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7" t="s">
        <v>3250</v>
      </c>
      <c r="AC1139" s="97" t="s">
        <v>4023</v>
      </c>
      <c r="AD1139" s="102" t="str">
        <f>MaterialsTable[[#This Row],[FramingMaterial]]&amp;" Framed "&amp;MaterialsTable[[#This Row],[Framing Configuration]]&amp;" "&amp;MaterialsTable[[#This Row],[Framing Depth]]&amp;" R-"&amp;MaterialsTable[[#This Row],[CavityInsulation (R-XX)]]&amp;" ins."</f>
        <v>Wood Framed Roof16inOC 9_25In R-25 ins.</v>
      </c>
      <c r="AE1139" s="97" t="s">
        <v>4021</v>
      </c>
      <c r="AF1139" s="97" t="s">
        <v>4011</v>
      </c>
      <c r="AG1139" s="98" t="s">
        <v>4015</v>
      </c>
      <c r="AH1139" s="100" t="s">
        <v>3949</v>
      </c>
      <c r="AI1139" s="98">
        <v>25</v>
      </c>
      <c r="AJ1139" s="98">
        <f>1/MaterialsTable[[#This Row],[Parallel Heat Flow Calc]]</f>
        <v>21.816037735849051</v>
      </c>
      <c r="AK1139" s="98">
        <v>9.25</v>
      </c>
      <c r="AL1139" s="110">
        <v>0.91</v>
      </c>
      <c r="AM1139" s="98">
        <v>0.1</v>
      </c>
      <c r="AQ1139" s="98">
        <f>1/MaterialsTable[[#This Row],[CavityInsulation (R-XX)]]*(1-MaterialsTable[[#This Row],[Framing Factor]])+MaterialsTable[[#This Row],[Framing Mat Conductivity]]*MaterialsTable[[#This Row],[Framing Factor]]/MaterialsTable[[#This Row],[Framing Thickness]]</f>
        <v>4.5837837837837847E-2</v>
      </c>
      <c r="AR1139" s="99" t="s">
        <v>4050</v>
      </c>
      <c r="AS1139" s="98">
        <f>1/(MaterialsTable[[#This Row],[Assembly R Value (h-ft2.F/Btu)]]+2.5)</f>
        <v>4.1125121241513102E-2</v>
      </c>
      <c r="AT1139" s="113">
        <v>4.1000000000000002E-2</v>
      </c>
      <c r="AU1139" s="116">
        <f>(MaterialsTable[[#This Row],[Const Value per Table method]]-MaterialsTable[[#This Row],[Value in Table]])/MaterialsTable[[#This Row],[Value in Table]]</f>
        <v>3.0517375978804892E-3</v>
      </c>
      <c r="AV1139" s="113">
        <f>ABS(MaterialsTable[[#This Row],[Error]])</f>
        <v>3.0517375978804892E-3</v>
      </c>
    </row>
    <row r="1140" spans="1:48" x14ac:dyDescent="0.25">
      <c r="A1140" s="97" t="str">
        <f>CONCATENATE(MaterialsTable[[#This Row],[Code Category]]," - ",RIGHT(MaterialsTable[[#This Row],[Framing Configuration]],6)," - ",MaterialsTable[[#This Row],[FramingSize]]," - R",MaterialsTable[[#This Row],[CavityInsulation (R-XX)]]," ins.")</f>
        <v>Wood Frame Rafter Roof - 16inOC - 2x10 - R30 ins.</v>
      </c>
      <c r="B1140" s="70"/>
      <c r="C1140" s="70"/>
      <c r="D1140" s="70"/>
      <c r="E1140" s="70"/>
      <c r="F1140" s="70"/>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7" t="s">
        <v>3250</v>
      </c>
      <c r="AC1140" s="97" t="s">
        <v>4023</v>
      </c>
      <c r="AD1140" s="102" t="str">
        <f>MaterialsTable[[#This Row],[FramingMaterial]]&amp;" Framed "&amp;MaterialsTable[[#This Row],[Framing Configuration]]&amp;" "&amp;MaterialsTable[[#This Row],[Framing Depth]]&amp;" R-"&amp;MaterialsTable[[#This Row],[CavityInsulation (R-XX)]]&amp;" ins."</f>
        <v>Wood Framed Roof16inOC 9_25In R-30 ins.</v>
      </c>
      <c r="AE1140" s="97" t="s">
        <v>4021</v>
      </c>
      <c r="AF1140" s="97" t="s">
        <v>4011</v>
      </c>
      <c r="AG1140" s="98" t="s">
        <v>4015</v>
      </c>
      <c r="AH1140" s="100" t="s">
        <v>3949</v>
      </c>
      <c r="AI1140" s="98">
        <v>30</v>
      </c>
      <c r="AJ1140" s="98">
        <f>1/MaterialsTable[[#This Row],[Parallel Heat Flow Calc]]</f>
        <v>25.101763907734053</v>
      </c>
      <c r="AK1140" s="98">
        <v>9.25</v>
      </c>
      <c r="AL1140" s="110">
        <v>0.91</v>
      </c>
      <c r="AM1140" s="98">
        <v>0.1</v>
      </c>
      <c r="AQ1140" s="98">
        <f>1/MaterialsTable[[#This Row],[CavityInsulation (R-XX)]]*(1-MaterialsTable[[#This Row],[Framing Factor]])+MaterialsTable[[#This Row],[Framing Mat Conductivity]]*MaterialsTable[[#This Row],[Framing Factor]]/MaterialsTable[[#This Row],[Framing Thickness]]</f>
        <v>3.9837837837837842E-2</v>
      </c>
      <c r="AR1140" s="99" t="s">
        <v>4050</v>
      </c>
      <c r="AS1140" s="98">
        <f>1/(MaterialsTable[[#This Row],[Assembly R Value (h-ft2.F/Btu)]]+2.5)</f>
        <v>3.6229568637089843E-2</v>
      </c>
      <c r="AT1140" s="113">
        <v>3.5999999999999997E-2</v>
      </c>
      <c r="AU1140" s="116">
        <f>(MaterialsTable[[#This Row],[Const Value per Table method]]-MaterialsTable[[#This Row],[Value in Table]])/MaterialsTable[[#This Row],[Value in Table]]</f>
        <v>6.3769065858290449E-3</v>
      </c>
      <c r="AV1140" s="113">
        <f>ABS(MaterialsTable[[#This Row],[Error]])</f>
        <v>6.3769065858290449E-3</v>
      </c>
    </row>
    <row r="1141" spans="1:48" x14ac:dyDescent="0.25">
      <c r="A1141" s="97" t="str">
        <f>CONCATENATE(MaterialsTable[[#This Row],[Code Category]]," - ",RIGHT(MaterialsTable[[#This Row],[Framing Configuration]],6)," - ",MaterialsTable[[#This Row],[FramingSize]]," - R",MaterialsTable[[#This Row],[CavityInsulation (R-XX)]]," ins.")</f>
        <v>Wood Frame Rafter Roof - 16inOC - 2x12 - R30 ins.</v>
      </c>
      <c r="B1141" s="70"/>
      <c r="C1141" s="70"/>
      <c r="D1141" s="70"/>
      <c r="E1141" s="70"/>
      <c r="F1141" s="70"/>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7" t="s">
        <v>3250</v>
      </c>
      <c r="AC1141" s="97" t="s">
        <v>4023</v>
      </c>
      <c r="AD1141" s="102" t="str">
        <f>MaterialsTable[[#This Row],[FramingMaterial]]&amp;" Framed "&amp;MaterialsTable[[#This Row],[Framing Configuration]]&amp;" "&amp;MaterialsTable[[#This Row],[Framing Depth]]&amp;" R-"&amp;MaterialsTable[[#This Row],[CavityInsulation (R-XX)]]&amp;" ins."</f>
        <v>Wood Framed Roof16inOC 11_25In R-30 ins.</v>
      </c>
      <c r="AE1141" s="97" t="s">
        <v>4021</v>
      </c>
      <c r="AF1141" s="97" t="s">
        <v>4011</v>
      </c>
      <c r="AG1141" s="98" t="s">
        <v>4016</v>
      </c>
      <c r="AH1141" s="100" t="s">
        <v>3951</v>
      </c>
      <c r="AI1141" s="98">
        <v>30</v>
      </c>
      <c r="AJ1141" s="98">
        <f>1/MaterialsTable[[#This Row],[Parallel Heat Flow Calc]]</f>
        <v>26.254375729288217</v>
      </c>
      <c r="AK1141" s="98">
        <v>11.25</v>
      </c>
      <c r="AL1141" s="110">
        <v>0.91</v>
      </c>
      <c r="AM1141" s="98">
        <v>0.1</v>
      </c>
      <c r="AQ1141" s="98">
        <f>1/MaterialsTable[[#This Row],[CavityInsulation (R-XX)]]*(1-MaterialsTable[[#This Row],[Framing Factor]])+MaterialsTable[[#This Row],[Framing Mat Conductivity]]*MaterialsTable[[#This Row],[Framing Factor]]/MaterialsTable[[#This Row],[Framing Thickness]]</f>
        <v>3.8088888888888887E-2</v>
      </c>
      <c r="AR1141" s="99" t="s">
        <v>4050</v>
      </c>
      <c r="AS1141" s="98">
        <f>1/(MaterialsTable[[#This Row],[Assembly R Value (h-ft2.F/Btu)]]+2.5)</f>
        <v>3.4777315613269758E-2</v>
      </c>
      <c r="AT1141" s="113">
        <v>3.5000000000000003E-2</v>
      </c>
      <c r="AU1141" s="116">
        <f>(MaterialsTable[[#This Row],[Const Value per Table method]]-MaterialsTable[[#This Row],[Value in Table]])/MaterialsTable[[#This Row],[Value in Table]]</f>
        <v>-6.3624110494355946E-3</v>
      </c>
      <c r="AV1141" s="113">
        <f>ABS(MaterialsTable[[#This Row],[Error]])</f>
        <v>6.3624110494355946E-3</v>
      </c>
    </row>
    <row r="1142" spans="1:48" x14ac:dyDescent="0.25">
      <c r="A1142" s="97" t="str">
        <f>CONCATENATE(MaterialsTable[[#This Row],[Code Category]]," - ",RIGHT(MaterialsTable[[#This Row],[Framing Configuration]],6)," - ",MaterialsTable[[#This Row],[FramingSize]]," - R",MaterialsTable[[#This Row],[CavityInsulation (R-XX)]]," ins.")</f>
        <v>Wood Frame Rafter Roof - 16inOC - 2x12 - R38 ins.</v>
      </c>
      <c r="B1142" s="70"/>
      <c r="C1142" s="70"/>
      <c r="D1142" s="70"/>
      <c r="E1142" s="70"/>
      <c r="F1142" s="70"/>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7" t="s">
        <v>3250</v>
      </c>
      <c r="AC1142" s="97" t="s">
        <v>4023</v>
      </c>
      <c r="AD1142" s="102" t="str">
        <f>MaterialsTable[[#This Row],[FramingMaterial]]&amp;" Framed "&amp;MaterialsTable[[#This Row],[Framing Configuration]]&amp;" "&amp;MaterialsTable[[#This Row],[Framing Depth]]&amp;" R-"&amp;MaterialsTable[[#This Row],[CavityInsulation (R-XX)]]&amp;" ins."</f>
        <v>Wood Framed Roof16inOC 11_25In R-38 ins.</v>
      </c>
      <c r="AE1142" s="97" t="s">
        <v>4021</v>
      </c>
      <c r="AF1142" s="97" t="s">
        <v>4011</v>
      </c>
      <c r="AG1142" s="98" t="s">
        <v>4016</v>
      </c>
      <c r="AH1142" s="100" t="s">
        <v>3951</v>
      </c>
      <c r="AI1142" s="98">
        <v>38</v>
      </c>
      <c r="AJ1142" s="98">
        <f>1/MaterialsTable[[#This Row],[Parallel Heat Flow Calc]]</f>
        <v>31.473164985643816</v>
      </c>
      <c r="AK1142" s="98">
        <v>11.25</v>
      </c>
      <c r="AL1142" s="110">
        <v>0.91</v>
      </c>
      <c r="AM1142" s="98">
        <v>0.1</v>
      </c>
      <c r="AQ1142" s="98">
        <f>1/MaterialsTable[[#This Row],[CavityInsulation (R-XX)]]*(1-MaterialsTable[[#This Row],[Framing Factor]])+MaterialsTable[[#This Row],[Framing Mat Conductivity]]*MaterialsTable[[#This Row],[Framing Factor]]/MaterialsTable[[#This Row],[Framing Thickness]]</f>
        <v>3.1773099415204682E-2</v>
      </c>
      <c r="AR1142" s="99" t="s">
        <v>4050</v>
      </c>
      <c r="AS1142" s="98">
        <f>1/(MaterialsTable[[#This Row],[Assembly R Value (h-ft2.F/Btu)]]+2.5)</f>
        <v>2.9434996722341712E-2</v>
      </c>
      <c r="AT1142" s="113">
        <v>2.9000000000000001E-2</v>
      </c>
      <c r="AU1142" s="116">
        <f>(MaterialsTable[[#This Row],[Const Value per Table method]]-MaterialsTable[[#This Row],[Value in Table]])/MaterialsTable[[#This Row],[Value in Table]]</f>
        <v>1.499988697730037E-2</v>
      </c>
      <c r="AV1142" s="113">
        <f>ABS(MaterialsTable[[#This Row],[Error]])</f>
        <v>1.499988697730037E-2</v>
      </c>
    </row>
    <row r="1143" spans="1:48" x14ac:dyDescent="0.25">
      <c r="A1143" s="97" t="str">
        <f>CONCATENATE(MaterialsTable[[#This Row],[Code Category]]," - ",RIGHT(MaterialsTable[[#This Row],[Framing Configuration]],6)," - ",MaterialsTable[[#This Row],[FramingSize]]," - R",MaterialsTable[[#This Row],[CavityInsulation (R-XX)]]," ins.")</f>
        <v>Wood Frame Rafter Roof - 16inOC - 2x14 - R38 ins.</v>
      </c>
      <c r="B1143" s="70"/>
      <c r="C1143" s="70"/>
      <c r="D1143" s="70"/>
      <c r="E1143" s="70"/>
      <c r="F1143" s="70"/>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7" t="s">
        <v>3250</v>
      </c>
      <c r="AC1143" s="97" t="s">
        <v>4023</v>
      </c>
      <c r="AD1143" s="102" t="str">
        <f>MaterialsTable[[#This Row],[FramingMaterial]]&amp;" Framed "&amp;MaterialsTable[[#This Row],[Framing Configuration]]&amp;" "&amp;MaterialsTable[[#This Row],[Framing Depth]]&amp;" R-"&amp;MaterialsTable[[#This Row],[CavityInsulation (R-XX)]]&amp;" ins."</f>
        <v>Wood Framed Roof16inOC 13_25In R-38 ins.</v>
      </c>
      <c r="AE1143" s="97" t="s">
        <v>4021</v>
      </c>
      <c r="AF1143" s="97" t="s">
        <v>4011</v>
      </c>
      <c r="AG1143" s="98" t="s">
        <v>4017</v>
      </c>
      <c r="AH1143" s="97" t="s">
        <v>4018</v>
      </c>
      <c r="AI1143" s="98">
        <v>38</v>
      </c>
      <c r="AJ1143" s="98">
        <f>1/MaterialsTable[[#This Row],[Parallel Heat Flow Calc]]</f>
        <v>32.730936748358573</v>
      </c>
      <c r="AK1143" s="98">
        <v>13.25</v>
      </c>
      <c r="AL1143" s="110">
        <v>0.91</v>
      </c>
      <c r="AM1143" s="98">
        <v>0.1</v>
      </c>
      <c r="AQ1143" s="98">
        <f>1/MaterialsTable[[#This Row],[CavityInsulation (R-XX)]]*(1-MaterialsTable[[#This Row],[Framing Factor]])+MaterialsTable[[#This Row],[Framing Mat Conductivity]]*MaterialsTable[[#This Row],[Framing Factor]]/MaterialsTable[[#This Row],[Framing Thickness]]</f>
        <v>3.055213505461768E-2</v>
      </c>
      <c r="AR1143" s="99" t="s">
        <v>4050</v>
      </c>
      <c r="AS1143" s="98">
        <f>1/(MaterialsTable[[#This Row],[Assembly R Value (h-ft2.F/Btu)]]+2.5)</f>
        <v>2.8384144513176775E-2</v>
      </c>
      <c r="AT1143" s="113">
        <v>2.8000000000000001E-2</v>
      </c>
      <c r="AU1143" s="116">
        <f>(MaterialsTable[[#This Row],[Const Value per Table method]]-MaterialsTable[[#This Row],[Value in Table]])/MaterialsTable[[#This Row],[Value in Table]]</f>
        <v>1.3719446899170529E-2</v>
      </c>
      <c r="AV1143" s="113">
        <f>ABS(MaterialsTable[[#This Row],[Error]])</f>
        <v>1.3719446899170529E-2</v>
      </c>
    </row>
    <row r="1144" spans="1:48" x14ac:dyDescent="0.25">
      <c r="A1144" s="97" t="str">
        <f>CONCATENATE(MaterialsTable[[#This Row],[Code Category]]," - ",RIGHT(MaterialsTable[[#This Row],[Framing Configuration]],6)," - ",MaterialsTable[[#This Row],[FramingSize]]," - R",MaterialsTable[[#This Row],[CavityInsulation (R-XX)]]," ins.")</f>
        <v>Wood Frame Rafter Roof - 24inOC - 2x4 - R0 ins.</v>
      </c>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97" t="s">
        <v>3250</v>
      </c>
      <c r="AC1144" s="97" t="s">
        <v>4023</v>
      </c>
      <c r="AD1144" s="102" t="str">
        <f>MaterialsTable[[#This Row],[FramingMaterial]]&amp;" Framed "&amp;MaterialsTable[[#This Row],[Framing Configuration]]&amp;" "&amp;MaterialsTable[[#This Row],[Framing Depth]]&amp;" R-"&amp;MaterialsTable[[#This Row],[CavityInsulation (R-XX)]]&amp;" ins."</f>
        <v>Wood Framed Roof24inOC 3_5In R-0 ins.</v>
      </c>
      <c r="AE1144" s="97" t="s">
        <v>4021</v>
      </c>
      <c r="AF1144" s="97" t="s">
        <v>4019</v>
      </c>
      <c r="AG1144" s="98" t="s">
        <v>4012</v>
      </c>
      <c r="AH1144" s="100" t="s">
        <v>3924</v>
      </c>
      <c r="AI1144" s="98">
        <v>0</v>
      </c>
      <c r="AR1144" s="99" t="s">
        <v>4050</v>
      </c>
      <c r="AT1144" s="113"/>
      <c r="AU1144" s="116"/>
      <c r="AV1144" s="113"/>
    </row>
    <row r="1145" spans="1:48" x14ac:dyDescent="0.25">
      <c r="A1145" s="97" t="str">
        <f>CONCATENATE(MaterialsTable[[#This Row],[Code Category]]," - ",RIGHT(MaterialsTable[[#This Row],[Framing Configuration]],6)," - ",MaterialsTable[[#This Row],[FramingSize]]," - R",MaterialsTable[[#This Row],[CavityInsulation (R-XX)]]," ins.")</f>
        <v>Wood Frame Rafter Roof - 24inOC - 2x4 - R11 ins.</v>
      </c>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97" t="s">
        <v>3250</v>
      </c>
      <c r="AC1145" s="97" t="s">
        <v>4023</v>
      </c>
      <c r="AD1145" s="102" t="str">
        <f>MaterialsTable[[#This Row],[FramingMaterial]]&amp;" Framed "&amp;MaterialsTable[[#This Row],[Framing Configuration]]&amp;" "&amp;MaterialsTable[[#This Row],[Framing Depth]]&amp;" R-"&amp;MaterialsTable[[#This Row],[CavityInsulation (R-XX)]]&amp;" ins."</f>
        <v>Wood Framed Roof24inOC 3_5In R-11 ins.</v>
      </c>
      <c r="AE1145" s="97" t="s">
        <v>4021</v>
      </c>
      <c r="AF1145" s="97" t="s">
        <v>4019</v>
      </c>
      <c r="AG1145" s="98" t="s">
        <v>4012</v>
      </c>
      <c r="AH1145" s="100" t="s">
        <v>3924</v>
      </c>
      <c r="AI1145" s="98">
        <v>11</v>
      </c>
      <c r="AJ1145" s="98">
        <f>1/MaterialsTable[[#This Row],[Parallel Heat Flow Calc]]</f>
        <v>9.7327906565209688</v>
      </c>
      <c r="AK1145" s="98">
        <v>3.5</v>
      </c>
      <c r="AL1145" s="110">
        <v>0.91</v>
      </c>
      <c r="AM1145" s="98">
        <v>7.0000000000000007E-2</v>
      </c>
      <c r="AQ1145" s="98">
        <f>1/MaterialsTable[[#This Row],[CavityInsulation (R-XX)]]*(1-MaterialsTable[[#This Row],[Framing Factor]])+MaterialsTable[[#This Row],[Framing Mat Conductivity]]*MaterialsTable[[#This Row],[Framing Factor]]/MaterialsTable[[#This Row],[Framing Thickness]]</f>
        <v>0.10274545454545456</v>
      </c>
      <c r="AR1145" s="99" t="s">
        <v>4050</v>
      </c>
      <c r="AS1145" s="98">
        <f>1/(MaterialsTable[[#This Row],[Assembly R Value (h-ft2.F/Btu)]]+2.5)</f>
        <v>8.174749556978049E-2</v>
      </c>
      <c r="AT1145" s="112">
        <v>8.1000000000000003E-2</v>
      </c>
      <c r="AU1145" s="116">
        <f>(MaterialsTable[[#This Row],[Const Value per Table method]]-MaterialsTable[[#This Row],[Value in Table]])/MaterialsTable[[#This Row],[Value in Table]]</f>
        <v>9.2283403676603395E-3</v>
      </c>
      <c r="AV1145" s="113">
        <f>ABS(MaterialsTable[[#This Row],[Error]])</f>
        <v>9.2283403676603395E-3</v>
      </c>
    </row>
    <row r="1146" spans="1:48" x14ac:dyDescent="0.25">
      <c r="A1146" s="97" t="str">
        <f>CONCATENATE(MaterialsTable[[#This Row],[Code Category]]," - ",RIGHT(MaterialsTable[[#This Row],[Framing Configuration]],6)," - ",MaterialsTable[[#This Row],[FramingSize]]," - R",MaterialsTable[[#This Row],[CavityInsulation (R-XX)]]," ins.")</f>
        <v>Wood Frame Rafter Roof - 24inOC - 2x4 - R13 ins.</v>
      </c>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97" t="s">
        <v>3250</v>
      </c>
      <c r="AC1146" s="97" t="s">
        <v>4023</v>
      </c>
      <c r="AD1146" s="102" t="str">
        <f>MaterialsTable[[#This Row],[FramingMaterial]]&amp;" Framed "&amp;MaterialsTable[[#This Row],[Framing Configuration]]&amp;" "&amp;MaterialsTable[[#This Row],[Framing Depth]]&amp;" R-"&amp;MaterialsTable[[#This Row],[CavityInsulation (R-XX)]]&amp;" ins."</f>
        <v>Wood Framed Roof24inOC 3_5In R-13 ins.</v>
      </c>
      <c r="AE1146" s="97" t="s">
        <v>4021</v>
      </c>
      <c r="AF1146" s="97" t="s">
        <v>4019</v>
      </c>
      <c r="AG1146" s="98" t="s">
        <v>4012</v>
      </c>
      <c r="AH1146" s="100" t="s">
        <v>3924</v>
      </c>
      <c r="AI1146" s="98">
        <v>13</v>
      </c>
      <c r="AJ1146" s="98">
        <f>1/MaterialsTable[[#This Row],[Parallel Heat Flow Calc]]</f>
        <v>11.143493913937938</v>
      </c>
      <c r="AK1146" s="98">
        <v>3.5</v>
      </c>
      <c r="AL1146" s="110">
        <v>0.91</v>
      </c>
      <c r="AM1146" s="98">
        <v>7.0000000000000007E-2</v>
      </c>
      <c r="AQ1146" s="98">
        <f>1/MaterialsTable[[#This Row],[CavityInsulation (R-XX)]]*(1-MaterialsTable[[#This Row],[Framing Factor]])+MaterialsTable[[#This Row],[Framing Mat Conductivity]]*MaterialsTable[[#This Row],[Framing Factor]]/MaterialsTable[[#This Row],[Framing Thickness]]</f>
        <v>8.9738461538461545E-2</v>
      </c>
      <c r="AR1146" s="99" t="s">
        <v>4050</v>
      </c>
      <c r="AS1146" s="98">
        <f>1/(MaterialsTable[[#This Row],[Assembly R Value (h-ft2.F/Btu)]]+2.5)</f>
        <v>7.3295008324694502E-2</v>
      </c>
      <c r="AT1146" s="112">
        <v>7.1999999999999995E-2</v>
      </c>
      <c r="AU1146" s="116">
        <f>(MaterialsTable[[#This Row],[Const Value per Table method]]-MaterialsTable[[#This Row],[Value in Table]])/MaterialsTable[[#This Row],[Value in Table]]</f>
        <v>1.7986226731868164E-2</v>
      </c>
      <c r="AV1146" s="113">
        <f>ABS(MaterialsTable[[#This Row],[Error]])</f>
        <v>1.7986226731868164E-2</v>
      </c>
    </row>
    <row r="1147" spans="1:48" x14ac:dyDescent="0.25">
      <c r="A1147" s="97" t="str">
        <f>CONCATENATE(MaterialsTable[[#This Row],[Code Category]]," - ",RIGHT(MaterialsTable[[#This Row],[Framing Configuration]],6)," - ",MaterialsTable[[#This Row],[FramingSize]]," - R",MaterialsTable[[#This Row],[CavityInsulation (R-XX)]]," ins.")</f>
        <v>Wood Frame Rafter Roof - 24inOC - 2x4 - R15 ins.</v>
      </c>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97" t="s">
        <v>3250</v>
      </c>
      <c r="AC1147" s="97" t="s">
        <v>4023</v>
      </c>
      <c r="AD1147" s="102" t="str">
        <f>MaterialsTable[[#This Row],[FramingMaterial]]&amp;" Framed "&amp;MaterialsTable[[#This Row],[Framing Configuration]]&amp;" "&amp;MaterialsTable[[#This Row],[Framing Depth]]&amp;" R-"&amp;MaterialsTable[[#This Row],[CavityInsulation (R-XX)]]&amp;" ins."</f>
        <v>Wood Framed Roof24inOC 3_5In R-15 ins.</v>
      </c>
      <c r="AE1147" s="97" t="s">
        <v>4021</v>
      </c>
      <c r="AF1147" s="97" t="s">
        <v>4019</v>
      </c>
      <c r="AG1147" s="98" t="s">
        <v>4012</v>
      </c>
      <c r="AH1147" s="100" t="s">
        <v>3924</v>
      </c>
      <c r="AI1147" s="98">
        <v>15</v>
      </c>
      <c r="AJ1147" s="98">
        <f>1/MaterialsTable[[#This Row],[Parallel Heat Flow Calc]]</f>
        <v>12.468827930174564</v>
      </c>
      <c r="AK1147" s="98">
        <v>3.5</v>
      </c>
      <c r="AL1147" s="110">
        <v>0.91</v>
      </c>
      <c r="AM1147" s="98">
        <v>7.0000000000000007E-2</v>
      </c>
      <c r="AQ1147" s="98">
        <f>1/MaterialsTable[[#This Row],[CavityInsulation (R-XX)]]*(1-MaterialsTable[[#This Row],[Framing Factor]])+MaterialsTable[[#This Row],[Framing Mat Conductivity]]*MaterialsTable[[#This Row],[Framing Factor]]/MaterialsTable[[#This Row],[Framing Thickness]]</f>
        <v>8.0199999999999994E-2</v>
      </c>
      <c r="AR1147" s="99" t="s">
        <v>4050</v>
      </c>
      <c r="AS1147" s="98">
        <f>1/(MaterialsTable[[#This Row],[Assembly R Value (h-ft2.F/Btu)]]+2.5)</f>
        <v>6.6805497709287801E-2</v>
      </c>
      <c r="AT1147" s="112">
        <v>6.5000000000000002E-2</v>
      </c>
      <c r="AU1147" s="116">
        <f>(MaterialsTable[[#This Row],[Const Value per Table method]]-MaterialsTable[[#This Row],[Value in Table]])/MaterialsTable[[#This Row],[Value in Table]]</f>
        <v>2.7776887835196894E-2</v>
      </c>
      <c r="AV1147" s="113">
        <f>ABS(MaterialsTable[[#This Row],[Error]])</f>
        <v>2.7776887835196894E-2</v>
      </c>
    </row>
    <row r="1148" spans="1:48" x14ac:dyDescent="0.25">
      <c r="A1148" s="97" t="str">
        <f>CONCATENATE(MaterialsTable[[#This Row],[Code Category]]," - ",RIGHT(MaterialsTable[[#This Row],[Framing Configuration]],6)," - ",MaterialsTable[[#This Row],[FramingSize]]," - R",MaterialsTable[[#This Row],[CavityInsulation (R-XX)]]," ins.")</f>
        <v>Wood Frame Rafter Roof - 24inOC - 2x4 - R19 ins.</v>
      </c>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97" t="s">
        <v>3250</v>
      </c>
      <c r="AC1148" s="97" t="s">
        <v>4023</v>
      </c>
      <c r="AD1148" s="102" t="str">
        <f>MaterialsTable[[#This Row],[FramingMaterial]]&amp;" Framed "&amp;MaterialsTable[[#This Row],[Framing Configuration]]&amp;" "&amp;MaterialsTable[[#This Row],[Framing Depth]]&amp;" R-"&amp;MaterialsTable[[#This Row],[CavityInsulation (R-XX)]]&amp;" ins."</f>
        <v>Wood Framed Roof24inOC 3_5In R-19 ins.</v>
      </c>
      <c r="AE1148" s="97" t="s">
        <v>4021</v>
      </c>
      <c r="AF1148" s="97" t="s">
        <v>4019</v>
      </c>
      <c r="AG1148" s="98" t="s">
        <v>4012</v>
      </c>
      <c r="AH1148" s="100" t="s">
        <v>3924</v>
      </c>
      <c r="AI1148" s="98">
        <v>19</v>
      </c>
      <c r="AJ1148" s="98">
        <f>1/MaterialsTable[[#This Row],[Parallel Heat Flow Calc]]</f>
        <v>14.892616397554479</v>
      </c>
      <c r="AK1148" s="98">
        <v>3.5</v>
      </c>
      <c r="AL1148" s="110">
        <v>0.91</v>
      </c>
      <c r="AM1148" s="98">
        <v>7.0000000000000007E-2</v>
      </c>
      <c r="AQ1148" s="98">
        <f>1/MaterialsTable[[#This Row],[CavityInsulation (R-XX)]]*(1-MaterialsTable[[#This Row],[Framing Factor]])+MaterialsTable[[#This Row],[Framing Mat Conductivity]]*MaterialsTable[[#This Row],[Framing Factor]]/MaterialsTable[[#This Row],[Framing Thickness]]</f>
        <v>6.7147368421052622E-2</v>
      </c>
      <c r="AR1148" s="99" t="s">
        <v>4050</v>
      </c>
      <c r="AS1148" s="98">
        <f>1/(MaterialsTable[[#This Row],[Assembly R Value (h-ft2.F/Btu)]]+2.5)</f>
        <v>5.7495662362829263E-2</v>
      </c>
      <c r="AT1148" s="112">
        <v>5.8999999999999997E-2</v>
      </c>
      <c r="AU1148" s="116">
        <f>(MaterialsTable[[#This Row],[Const Value per Table method]]-MaterialsTable[[#This Row],[Value in Table]])/MaterialsTable[[#This Row],[Value in Table]]</f>
        <v>-2.5497248087639566E-2</v>
      </c>
      <c r="AV1148" s="113">
        <f>ABS(MaterialsTable[[#This Row],[Error]])</f>
        <v>2.5497248087639566E-2</v>
      </c>
    </row>
    <row r="1149" spans="1:48" x14ac:dyDescent="0.25">
      <c r="A1149" s="97" t="str">
        <f>CONCATENATE(MaterialsTable[[#This Row],[Code Category]]," - ",RIGHT(MaterialsTable[[#This Row],[Framing Configuration]],6)," - ",MaterialsTable[[#This Row],[FramingSize]]," - R",MaterialsTable[[#This Row],[CavityInsulation (R-XX)]]," ins.")</f>
        <v>Wood Frame Rafter Roof - 24inOC - 2x6 - R11 ins.</v>
      </c>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97" t="s">
        <v>3250</v>
      </c>
      <c r="AC1149" s="97" t="s">
        <v>4023</v>
      </c>
      <c r="AD1149" s="102" t="str">
        <f>MaterialsTable[[#This Row],[FramingMaterial]]&amp;" Framed "&amp;MaterialsTable[[#This Row],[Framing Configuration]]&amp;" "&amp;MaterialsTable[[#This Row],[Framing Depth]]&amp;" R-"&amp;MaterialsTable[[#This Row],[CavityInsulation (R-XX)]]&amp;" ins."</f>
        <v>Wood Framed Roof24inOC 5_5In R-11 ins.</v>
      </c>
      <c r="AE1149" s="97" t="s">
        <v>4021</v>
      </c>
      <c r="AF1149" s="97" t="s">
        <v>4019</v>
      </c>
      <c r="AG1149" s="98" t="s">
        <v>4013</v>
      </c>
      <c r="AH1149" s="100" t="s">
        <v>3926</v>
      </c>
      <c r="AI1149" s="98">
        <v>11</v>
      </c>
      <c r="AJ1149" s="98">
        <f>1/MaterialsTable[[#This Row],[Parallel Heat Flow Calc]]</f>
        <v>10.402874976357102</v>
      </c>
      <c r="AK1149" s="98">
        <v>5.5</v>
      </c>
      <c r="AL1149" s="110">
        <v>0.91</v>
      </c>
      <c r="AM1149" s="98">
        <v>7.0000000000000007E-2</v>
      </c>
      <c r="AQ1149" s="98">
        <f>1/MaterialsTable[[#This Row],[CavityInsulation (R-XX)]]*(1-MaterialsTable[[#This Row],[Framing Factor]])+MaterialsTable[[#This Row],[Framing Mat Conductivity]]*MaterialsTable[[#This Row],[Framing Factor]]/MaterialsTable[[#This Row],[Framing Thickness]]</f>
        <v>9.6127272727272728E-2</v>
      </c>
      <c r="AR1149" s="99" t="s">
        <v>4050</v>
      </c>
      <c r="AS1149" s="98">
        <f>1/(MaterialsTable[[#This Row],[Assembly R Value (h-ft2.F/Btu)]]+2.5)</f>
        <v>7.7502107230549344E-2</v>
      </c>
      <c r="AT1149" s="112">
        <v>7.4999999999999997E-2</v>
      </c>
      <c r="AU1149" s="116">
        <f>(MaterialsTable[[#This Row],[Const Value per Table method]]-MaterialsTable[[#This Row],[Value in Table]])/MaterialsTable[[#This Row],[Value in Table]]</f>
        <v>3.3361429740657964E-2</v>
      </c>
      <c r="AV1149" s="113">
        <f>ABS(MaterialsTable[[#This Row],[Error]])</f>
        <v>3.3361429740657964E-2</v>
      </c>
    </row>
    <row r="1150" spans="1:48" x14ac:dyDescent="0.25">
      <c r="A1150" s="97" t="str">
        <f>CONCATENATE(MaterialsTable[[#This Row],[Code Category]]," - ",RIGHT(MaterialsTable[[#This Row],[Framing Configuration]],6)," - ",MaterialsTable[[#This Row],[FramingSize]]," - R",MaterialsTable[[#This Row],[CavityInsulation (R-XX)]]," ins.")</f>
        <v>Wood Frame Rafter Roof - 24inOC - 2x6 - R13 ins.</v>
      </c>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97" t="s">
        <v>3250</v>
      </c>
      <c r="AC1150" s="97" t="s">
        <v>4023</v>
      </c>
      <c r="AD1150" s="102" t="str">
        <f>MaterialsTable[[#This Row],[FramingMaterial]]&amp;" Framed "&amp;MaterialsTable[[#This Row],[Framing Configuration]]&amp;" "&amp;MaterialsTable[[#This Row],[Framing Depth]]&amp;" R-"&amp;MaterialsTable[[#This Row],[CavityInsulation (R-XX)]]&amp;" ins."</f>
        <v>Wood Framed Roof24inOC 5_5In R-13 ins.</v>
      </c>
      <c r="AE1150" s="97" t="s">
        <v>4021</v>
      </c>
      <c r="AF1150" s="97" t="s">
        <v>4019</v>
      </c>
      <c r="AG1150" s="98" t="s">
        <v>4013</v>
      </c>
      <c r="AH1150" s="100" t="s">
        <v>3926</v>
      </c>
      <c r="AI1150" s="98">
        <v>13</v>
      </c>
      <c r="AJ1150" s="98">
        <f>1/MaterialsTable[[#This Row],[Parallel Heat Flow Calc]]</f>
        <v>12.030758358432468</v>
      </c>
      <c r="AK1150" s="98">
        <v>5.5</v>
      </c>
      <c r="AL1150" s="110">
        <v>0.91</v>
      </c>
      <c r="AM1150" s="98">
        <v>7.0000000000000007E-2</v>
      </c>
      <c r="AQ1150" s="98">
        <f>1/MaterialsTable[[#This Row],[CavityInsulation (R-XX)]]*(1-MaterialsTable[[#This Row],[Framing Factor]])+MaterialsTable[[#This Row],[Framing Mat Conductivity]]*MaterialsTable[[#This Row],[Framing Factor]]/MaterialsTable[[#This Row],[Framing Thickness]]</f>
        <v>8.3120279720279716E-2</v>
      </c>
      <c r="AR1150" s="99" t="s">
        <v>4050</v>
      </c>
      <c r="AS1150" s="98">
        <f>1/(MaterialsTable[[#This Row],[Assembly R Value (h-ft2.F/Btu)]]+2.5)</f>
        <v>6.881953269972875E-2</v>
      </c>
      <c r="AT1150" s="112">
        <v>6.7000000000000004E-2</v>
      </c>
      <c r="AU1150" s="116">
        <f>(MaterialsTable[[#This Row],[Const Value per Table method]]-MaterialsTable[[#This Row],[Value in Table]])/MaterialsTable[[#This Row],[Value in Table]]</f>
        <v>2.715720447356337E-2</v>
      </c>
      <c r="AV1150" s="113">
        <f>ABS(MaterialsTable[[#This Row],[Error]])</f>
        <v>2.715720447356337E-2</v>
      </c>
    </row>
    <row r="1151" spans="1:48" x14ac:dyDescent="0.25">
      <c r="A1151" s="97" t="str">
        <f>CONCATENATE(MaterialsTable[[#This Row],[Code Category]]," - ",RIGHT(MaterialsTable[[#This Row],[Framing Configuration]],6)," - ",MaterialsTable[[#This Row],[FramingSize]]," - R",MaterialsTable[[#This Row],[CavityInsulation (R-XX)]]," ins.")</f>
        <v>Wood Frame Rafter Roof - 24inOC - 2x6 - R15 ins.</v>
      </c>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97" t="s">
        <v>3250</v>
      </c>
      <c r="AC1151" s="97" t="s">
        <v>4023</v>
      </c>
      <c r="AD1151" s="102" t="str">
        <f>MaterialsTable[[#This Row],[FramingMaterial]]&amp;" Framed "&amp;MaterialsTable[[#This Row],[Framing Configuration]]&amp;" "&amp;MaterialsTable[[#This Row],[Framing Depth]]&amp;" R-"&amp;MaterialsTable[[#This Row],[CavityInsulation (R-XX)]]&amp;" ins."</f>
        <v>Wood Framed Roof24inOC 5_5In R-15 ins.</v>
      </c>
      <c r="AE1151" s="97" t="s">
        <v>4021</v>
      </c>
      <c r="AF1151" s="97" t="s">
        <v>4019</v>
      </c>
      <c r="AG1151" s="98" t="s">
        <v>4013</v>
      </c>
      <c r="AH1151" s="100" t="s">
        <v>3926</v>
      </c>
      <c r="AI1151" s="98">
        <v>15</v>
      </c>
      <c r="AJ1151" s="98">
        <f>1/MaterialsTable[[#This Row],[Parallel Heat Flow Calc]]</f>
        <v>13.590313812700767</v>
      </c>
      <c r="AK1151" s="98">
        <v>5.5</v>
      </c>
      <c r="AL1151" s="110">
        <v>0.91</v>
      </c>
      <c r="AM1151" s="98">
        <v>7.0000000000000007E-2</v>
      </c>
      <c r="AQ1151" s="98">
        <f>1/MaterialsTable[[#This Row],[CavityInsulation (R-XX)]]*(1-MaterialsTable[[#This Row],[Framing Factor]])+MaterialsTable[[#This Row],[Framing Mat Conductivity]]*MaterialsTable[[#This Row],[Framing Factor]]/MaterialsTable[[#This Row],[Framing Thickness]]</f>
        <v>7.3581818181818179E-2</v>
      </c>
      <c r="AR1151" s="99" t="s">
        <v>4050</v>
      </c>
      <c r="AS1151" s="98">
        <f>1/(MaterialsTable[[#This Row],[Assembly R Value (h-ft2.F/Btu)]]+2.5)</f>
        <v>6.2149191845510036E-2</v>
      </c>
      <c r="AT1151" s="112">
        <v>0.06</v>
      </c>
      <c r="AU1151" s="116">
        <f>(MaterialsTable[[#This Row],[Const Value per Table method]]-MaterialsTable[[#This Row],[Value in Table]])/MaterialsTable[[#This Row],[Value in Table]]</f>
        <v>3.5819864091833978E-2</v>
      </c>
      <c r="AV1151" s="113">
        <f>ABS(MaterialsTable[[#This Row],[Error]])</f>
        <v>3.5819864091833978E-2</v>
      </c>
    </row>
    <row r="1152" spans="1:48" x14ac:dyDescent="0.25">
      <c r="A1152" s="97" t="str">
        <f>CONCATENATE(MaterialsTable[[#This Row],[Code Category]]," - ",RIGHT(MaterialsTable[[#This Row],[Framing Configuration]],6)," - ",MaterialsTable[[#This Row],[FramingSize]]," - R",MaterialsTable[[#This Row],[CavityInsulation (R-XX)]]," ins.")</f>
        <v>Wood Frame Rafter Roof - 24inOC - 2x6 - R19 ins.</v>
      </c>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97" t="s">
        <v>3250</v>
      </c>
      <c r="AC1152" s="97" t="s">
        <v>4023</v>
      </c>
      <c r="AD1152" s="102" t="str">
        <f>MaterialsTable[[#This Row],[FramingMaterial]]&amp;" Framed "&amp;MaterialsTable[[#This Row],[Framing Configuration]]&amp;" "&amp;MaterialsTable[[#This Row],[Framing Depth]]&amp;" R-"&amp;MaterialsTable[[#This Row],[CavityInsulation (R-XX)]]&amp;" ins."</f>
        <v>Wood Framed Roof24inOC 5_5In R-19 ins.</v>
      </c>
      <c r="AE1152" s="97" t="s">
        <v>4021</v>
      </c>
      <c r="AF1152" s="97" t="s">
        <v>4019</v>
      </c>
      <c r="AG1152" s="98" t="s">
        <v>4013</v>
      </c>
      <c r="AH1152" s="100" t="s">
        <v>3926</v>
      </c>
      <c r="AI1152" s="98">
        <v>19</v>
      </c>
      <c r="AJ1152" s="98">
        <f>1/MaterialsTable[[#This Row],[Parallel Heat Flow Calc]]</f>
        <v>16.520955527801053</v>
      </c>
      <c r="AK1152" s="98">
        <v>5.5</v>
      </c>
      <c r="AL1152" s="110">
        <v>0.91</v>
      </c>
      <c r="AM1152" s="98">
        <v>7.0000000000000007E-2</v>
      </c>
      <c r="AQ1152" s="98">
        <f>1/MaterialsTable[[#This Row],[CavityInsulation (R-XX)]]*(1-MaterialsTable[[#This Row],[Framing Factor]])+MaterialsTable[[#This Row],[Framing Mat Conductivity]]*MaterialsTable[[#This Row],[Framing Factor]]/MaterialsTable[[#This Row],[Framing Thickness]]</f>
        <v>6.0529186602870808E-2</v>
      </c>
      <c r="AR1152" s="99" t="s">
        <v>4050</v>
      </c>
      <c r="AS1152" s="98">
        <f>1/(MaterialsTable[[#This Row],[Assembly R Value (h-ft2.F/Btu)]]+2.5)</f>
        <v>5.2573594346424855E-2</v>
      </c>
      <c r="AT1152" s="112">
        <v>5.3999999999999999E-2</v>
      </c>
      <c r="AU1152" s="116">
        <f>(MaterialsTable[[#This Row],[Const Value per Table method]]-MaterialsTable[[#This Row],[Value in Table]])/MaterialsTable[[#This Row],[Value in Table]]</f>
        <v>-2.6414919510650815E-2</v>
      </c>
      <c r="AV1152" s="113">
        <f>ABS(MaterialsTable[[#This Row],[Error]])</f>
        <v>2.6414919510650815E-2</v>
      </c>
    </row>
    <row r="1153" spans="1:50" x14ac:dyDescent="0.25">
      <c r="A1153" s="97" t="str">
        <f>CONCATENATE(MaterialsTable[[#This Row],[Code Category]]," - ",RIGHT(MaterialsTable[[#This Row],[Framing Configuration]],6)," - ",MaterialsTable[[#This Row],[FramingSize]]," - R",MaterialsTable[[#This Row],[CavityInsulation (R-XX)]]," ins.")</f>
        <v>Wood Frame Rafter Roof - 24inOC - 2x6 - R21 ins.</v>
      </c>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97" t="s">
        <v>3250</v>
      </c>
      <c r="AC1153" s="97" t="s">
        <v>4023</v>
      </c>
      <c r="AD1153" s="102" t="str">
        <f>MaterialsTable[[#This Row],[FramingMaterial]]&amp;" Framed "&amp;MaterialsTable[[#This Row],[Framing Configuration]]&amp;" "&amp;MaterialsTable[[#This Row],[Framing Depth]]&amp;" R-"&amp;MaterialsTable[[#This Row],[CavityInsulation (R-XX)]]&amp;" ins."</f>
        <v>Wood Framed Roof24inOC 5_5In R-21 ins.</v>
      </c>
      <c r="AE1153" s="97" t="s">
        <v>4021</v>
      </c>
      <c r="AF1153" s="97" t="s">
        <v>4019</v>
      </c>
      <c r="AG1153" s="98" t="s">
        <v>4013</v>
      </c>
      <c r="AH1153" s="100" t="s">
        <v>3926</v>
      </c>
      <c r="AI1153" s="98">
        <v>21</v>
      </c>
      <c r="AJ1153" s="98">
        <f>1/MaterialsTable[[#This Row],[Parallel Heat Flow Calc]]</f>
        <v>17.899483936956621</v>
      </c>
      <c r="AK1153" s="98">
        <v>5.5</v>
      </c>
      <c r="AL1153" s="110">
        <v>0.91</v>
      </c>
      <c r="AM1153" s="98">
        <v>7.0000000000000007E-2</v>
      </c>
      <c r="AQ1153" s="98">
        <f>1/MaterialsTable[[#This Row],[CavityInsulation (R-XX)]]*(1-MaterialsTable[[#This Row],[Framing Factor]])+MaterialsTable[[#This Row],[Framing Mat Conductivity]]*MaterialsTable[[#This Row],[Framing Factor]]/MaterialsTable[[#This Row],[Framing Thickness]]</f>
        <v>5.5867532467532469E-2</v>
      </c>
      <c r="AR1153" s="99" t="s">
        <v>4050</v>
      </c>
      <c r="AS1153" s="98">
        <f>1/(MaterialsTable[[#This Row],[Assembly R Value (h-ft2.F/Btu)]]+2.5)</f>
        <v>4.9020847933724201E-2</v>
      </c>
      <c r="AT1153" s="112">
        <v>4.9000000000000002E-2</v>
      </c>
      <c r="AU1153" s="116">
        <f>(MaterialsTable[[#This Row],[Const Value per Table method]]-MaterialsTable[[#This Row],[Value in Table]])/MaterialsTable[[#This Row],[Value in Table]]</f>
        <v>4.2546803518774641E-4</v>
      </c>
      <c r="AV1153" s="113">
        <f>ABS(MaterialsTable[[#This Row],[Error]])</f>
        <v>4.2546803518774641E-4</v>
      </c>
    </row>
    <row r="1154" spans="1:50" x14ac:dyDescent="0.25">
      <c r="A1154" s="97" t="str">
        <f>CONCATENATE(MaterialsTable[[#This Row],[Code Category]]," - ",RIGHT(MaterialsTable[[#This Row],[Framing Configuration]],6)," - ",MaterialsTable[[#This Row],[FramingSize]]," - R",MaterialsTable[[#This Row],[CavityInsulation (R-XX)]]," ins.")</f>
        <v>Wood Frame Rafter Roof - 24inOC - 2x8 - R19 ins.</v>
      </c>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97" t="s">
        <v>3250</v>
      </c>
      <c r="AC1154" s="97" t="s">
        <v>4023</v>
      </c>
      <c r="AD1154" s="102" t="str">
        <f>MaterialsTable[[#This Row],[FramingMaterial]]&amp;" Framed "&amp;MaterialsTable[[#This Row],[Framing Configuration]]&amp;" "&amp;MaterialsTable[[#This Row],[Framing Depth]]&amp;" R-"&amp;MaterialsTable[[#This Row],[CavityInsulation (R-XX)]]&amp;" ins."</f>
        <v>Wood Framed Roof24inOC 7_25In R-19 ins.</v>
      </c>
      <c r="AE1154" s="97" t="s">
        <v>4021</v>
      </c>
      <c r="AF1154" s="97" t="s">
        <v>4019</v>
      </c>
      <c r="AG1154" s="98" t="s">
        <v>4014</v>
      </c>
      <c r="AH1154" s="100" t="s">
        <v>3928</v>
      </c>
      <c r="AI1154" s="98">
        <v>19</v>
      </c>
      <c r="AJ1154" s="98">
        <f>1/MaterialsTable[[#This Row],[Parallel Heat Flow Calc]]</f>
        <v>17.320943567045568</v>
      </c>
      <c r="AK1154" s="98">
        <v>7.25</v>
      </c>
      <c r="AL1154" s="110">
        <v>0.91</v>
      </c>
      <c r="AM1154" s="98">
        <v>7.0000000000000007E-2</v>
      </c>
      <c r="AQ1154" s="98">
        <f>1/MaterialsTable[[#This Row],[CavityInsulation (R-XX)]]*(1-MaterialsTable[[#This Row],[Framing Factor]])+MaterialsTable[[#This Row],[Framing Mat Conductivity]]*MaterialsTable[[#This Row],[Framing Factor]]/MaterialsTable[[#This Row],[Framing Thickness]]</f>
        <v>5.7733575317604355E-2</v>
      </c>
      <c r="AR1154" s="99" t="s">
        <v>4050</v>
      </c>
      <c r="AS1154" s="98">
        <f>1/(MaterialsTable[[#This Row],[Assembly R Value (h-ft2.F/Btu)]]+2.5)</f>
        <v>5.0451684937068621E-2</v>
      </c>
      <c r="AT1154" s="112">
        <v>4.9000000000000002E-2</v>
      </c>
      <c r="AU1154" s="116">
        <f>(MaterialsTable[[#This Row],[Const Value per Table method]]-MaterialsTable[[#This Row],[Value in Table]])/MaterialsTable[[#This Row],[Value in Table]]</f>
        <v>2.9626223205482017E-2</v>
      </c>
      <c r="AV1154" s="113">
        <f>ABS(MaterialsTable[[#This Row],[Error]])</f>
        <v>2.9626223205482017E-2</v>
      </c>
    </row>
    <row r="1155" spans="1:50" x14ac:dyDescent="0.25">
      <c r="A1155" s="97" t="str">
        <f>CONCATENATE(MaterialsTable[[#This Row],[Code Category]]," - ",RIGHT(MaterialsTable[[#This Row],[Framing Configuration]],6)," - ",MaterialsTable[[#This Row],[FramingSize]]," - R",MaterialsTable[[#This Row],[CavityInsulation (R-XX)]]," ins.")</f>
        <v>Wood Frame Rafter Roof - 24inOC - 2x8 - R21 ins.</v>
      </c>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97" t="s">
        <v>3250</v>
      </c>
      <c r="AC1155" s="97" t="s">
        <v>4023</v>
      </c>
      <c r="AD1155" s="102" t="str">
        <f>MaterialsTable[[#This Row],[FramingMaterial]]&amp;" Framed "&amp;MaterialsTable[[#This Row],[Framing Configuration]]&amp;" "&amp;MaterialsTable[[#This Row],[Framing Depth]]&amp;" R-"&amp;MaterialsTable[[#This Row],[CavityInsulation (R-XX)]]&amp;" ins."</f>
        <v>Wood Framed Roof24inOC 7_25In R-21 ins.</v>
      </c>
      <c r="AE1155" s="97" t="s">
        <v>4021</v>
      </c>
      <c r="AF1155" s="97" t="s">
        <v>4019</v>
      </c>
      <c r="AG1155" s="98" t="s">
        <v>4014</v>
      </c>
      <c r="AH1155" s="100" t="s">
        <v>3928</v>
      </c>
      <c r="AI1155" s="98">
        <v>21</v>
      </c>
      <c r="AJ1155" s="98">
        <f>1/MaterialsTable[[#This Row],[Parallel Heat Flow Calc]]</f>
        <v>18.84235538724289</v>
      </c>
      <c r="AK1155" s="98">
        <v>7.25</v>
      </c>
      <c r="AL1155" s="110">
        <v>0.91</v>
      </c>
      <c r="AM1155" s="98">
        <v>7.0000000000000007E-2</v>
      </c>
      <c r="AQ1155" s="98">
        <f>1/MaterialsTable[[#This Row],[CavityInsulation (R-XX)]]*(1-MaterialsTable[[#This Row],[Framing Factor]])+MaterialsTable[[#This Row],[Framing Mat Conductivity]]*MaterialsTable[[#This Row],[Framing Factor]]/MaterialsTable[[#This Row],[Framing Thickness]]</f>
        <v>5.3071921182266009E-2</v>
      </c>
      <c r="AR1155" s="99" t="s">
        <v>4050</v>
      </c>
      <c r="AS1155" s="98">
        <f>1/(MaterialsTable[[#This Row],[Assembly R Value (h-ft2.F/Btu)]]+2.5)</f>
        <v>4.6855184531213304E-2</v>
      </c>
      <c r="AT1155" s="112">
        <v>4.5999999999999999E-2</v>
      </c>
      <c r="AU1155" s="116">
        <f>(MaterialsTable[[#This Row],[Const Value per Table method]]-MaterialsTable[[#This Row],[Value in Table]])/MaterialsTable[[#This Row],[Value in Table]]</f>
        <v>1.8590968069854445E-2</v>
      </c>
      <c r="AV1155" s="113">
        <f>ABS(MaterialsTable[[#This Row],[Error]])</f>
        <v>1.8590968069854445E-2</v>
      </c>
    </row>
    <row r="1156" spans="1:50" x14ac:dyDescent="0.25">
      <c r="A1156" s="97" t="str">
        <f>CONCATENATE(MaterialsTable[[#This Row],[Code Category]]," - ",RIGHT(MaterialsTable[[#This Row],[Framing Configuration]],6)," - ",MaterialsTable[[#This Row],[FramingSize]]," - R",MaterialsTable[[#This Row],[CavityInsulation (R-XX)]]," ins.")</f>
        <v>Wood Frame Rafter Roof - 24inOC - 2x10 - R22 ins.</v>
      </c>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97" t="s">
        <v>3250</v>
      </c>
      <c r="AC1156" s="97" t="s">
        <v>4023</v>
      </c>
      <c r="AD1156" s="102" t="str">
        <f>MaterialsTable[[#This Row],[FramingMaterial]]&amp;" Framed "&amp;MaterialsTable[[#This Row],[Framing Configuration]]&amp;" "&amp;MaterialsTable[[#This Row],[Framing Depth]]&amp;" R-"&amp;MaterialsTable[[#This Row],[CavityInsulation (R-XX)]]&amp;" ins."</f>
        <v>Wood Framed Roof24inOC 9_25In R-22 ins.</v>
      </c>
      <c r="AE1156" s="97" t="s">
        <v>4021</v>
      </c>
      <c r="AF1156" s="97" t="s">
        <v>4019</v>
      </c>
      <c r="AG1156" s="98" t="s">
        <v>4015</v>
      </c>
      <c r="AH1156" s="100" t="s">
        <v>3949</v>
      </c>
      <c r="AI1156" s="98">
        <v>22</v>
      </c>
      <c r="AJ1156" s="98">
        <f>1/MaterialsTable[[#This Row],[Parallel Heat Flow Calc]]</f>
        <v>20.342066594028328</v>
      </c>
      <c r="AK1156" s="98">
        <v>9.25</v>
      </c>
      <c r="AL1156" s="110">
        <v>0.91</v>
      </c>
      <c r="AM1156" s="98">
        <v>7.0000000000000007E-2</v>
      </c>
      <c r="AQ1156" s="98">
        <f>1/MaterialsTable[[#This Row],[CavityInsulation (R-XX)]]*(1-MaterialsTable[[#This Row],[Framing Factor]])+MaterialsTable[[#This Row],[Framing Mat Conductivity]]*MaterialsTable[[#This Row],[Framing Factor]]/MaterialsTable[[#This Row],[Framing Thickness]]</f>
        <v>4.9159213759213762E-2</v>
      </c>
      <c r="AR1156" s="99" t="s">
        <v>4050</v>
      </c>
      <c r="AS1156" s="98">
        <f>1/(MaterialsTable[[#This Row],[Assembly R Value (h-ft2.F/Btu)]]+2.5)</f>
        <v>4.3778875956058769E-2</v>
      </c>
      <c r="AT1156" s="112">
        <v>4.2999999999999997E-2</v>
      </c>
      <c r="AU1156" s="116">
        <f>(MaterialsTable[[#This Row],[Const Value per Table method]]-MaterialsTable[[#This Row],[Value in Table]])/MaterialsTable[[#This Row],[Value in Table]]</f>
        <v>1.8113394326948192E-2</v>
      </c>
      <c r="AV1156" s="113">
        <f>ABS(MaterialsTable[[#This Row],[Error]])</f>
        <v>1.8113394326948192E-2</v>
      </c>
    </row>
    <row r="1157" spans="1:50" x14ac:dyDescent="0.25">
      <c r="A1157" s="97" t="str">
        <f>CONCATENATE(MaterialsTable[[#This Row],[Code Category]]," - ",RIGHT(MaterialsTable[[#This Row],[Framing Configuration]],6)," - ",MaterialsTable[[#This Row],[FramingSize]]," - R",MaterialsTable[[#This Row],[CavityInsulation (R-XX)]]," ins.")</f>
        <v>Wood Frame Rafter Roof - 24inOC - 2x10 - R25 ins.</v>
      </c>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97" t="s">
        <v>3250</v>
      </c>
      <c r="AC1157" s="97" t="s">
        <v>4023</v>
      </c>
      <c r="AD1157" s="102" t="str">
        <f>MaterialsTable[[#This Row],[FramingMaterial]]&amp;" Framed "&amp;MaterialsTable[[#This Row],[Framing Configuration]]&amp;" "&amp;MaterialsTable[[#This Row],[Framing Depth]]&amp;" R-"&amp;MaterialsTable[[#This Row],[CavityInsulation (R-XX)]]&amp;" ins."</f>
        <v>Wood Framed Roof24inOC 9_25In R-25 ins.</v>
      </c>
      <c r="AE1157" s="97" t="s">
        <v>4021</v>
      </c>
      <c r="AF1157" s="97" t="s">
        <v>4019</v>
      </c>
      <c r="AG1157" s="98" t="s">
        <v>4015</v>
      </c>
      <c r="AH1157" s="100" t="s">
        <v>3949</v>
      </c>
      <c r="AI1157" s="98">
        <v>25</v>
      </c>
      <c r="AJ1157" s="98">
        <f>1/MaterialsTable[[#This Row],[Parallel Heat Flow Calc]]</f>
        <v>22.682687591956842</v>
      </c>
      <c r="AK1157" s="98">
        <v>9.25</v>
      </c>
      <c r="AL1157" s="110">
        <v>0.91</v>
      </c>
      <c r="AM1157" s="98">
        <v>7.0000000000000007E-2</v>
      </c>
      <c r="AQ1157" s="98">
        <f>1/MaterialsTable[[#This Row],[CavityInsulation (R-XX)]]*(1-MaterialsTable[[#This Row],[Framing Factor]])+MaterialsTable[[#This Row],[Framing Mat Conductivity]]*MaterialsTable[[#This Row],[Framing Factor]]/MaterialsTable[[#This Row],[Framing Thickness]]</f>
        <v>4.4086486486486484E-2</v>
      </c>
      <c r="AR1157" s="99" t="s">
        <v>4050</v>
      </c>
      <c r="AS1157" s="98">
        <f>1/(MaterialsTable[[#This Row],[Assembly R Value (h-ft2.F/Btu)]]+2.5)</f>
        <v>3.9709820341788792E-2</v>
      </c>
      <c r="AT1157" s="112">
        <v>3.9E-2</v>
      </c>
      <c r="AU1157" s="116">
        <f>(MaterialsTable[[#This Row],[Const Value per Table method]]-MaterialsTable[[#This Row],[Value in Table]])/MaterialsTable[[#This Row],[Value in Table]]</f>
        <v>1.820052158432799E-2</v>
      </c>
      <c r="AV1157" s="113">
        <f>ABS(MaterialsTable[[#This Row],[Error]])</f>
        <v>1.820052158432799E-2</v>
      </c>
    </row>
    <row r="1158" spans="1:50" x14ac:dyDescent="0.25">
      <c r="A1158" s="97" t="str">
        <f>CONCATENATE(MaterialsTable[[#This Row],[Code Category]]," - ",RIGHT(MaterialsTable[[#This Row],[Framing Configuration]],6)," - ",MaterialsTable[[#This Row],[FramingSize]]," - R",MaterialsTable[[#This Row],[CavityInsulation (R-XX)]]," ins.")</f>
        <v>Wood Frame Rafter Roof - 24inOC - 2x10 - R30 ins.</v>
      </c>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97" t="s">
        <v>3250</v>
      </c>
      <c r="AC1158" s="97" t="s">
        <v>4023</v>
      </c>
      <c r="AD1158" s="102" t="str">
        <f>MaterialsTable[[#This Row],[FramingMaterial]]&amp;" Framed "&amp;MaterialsTable[[#This Row],[Framing Configuration]]&amp;" "&amp;MaterialsTable[[#This Row],[Framing Depth]]&amp;" R-"&amp;MaterialsTable[[#This Row],[CavityInsulation (R-XX)]]&amp;" ins."</f>
        <v>Wood Framed Roof24inOC 9_25In R-30 ins.</v>
      </c>
      <c r="AE1158" s="97" t="s">
        <v>4021</v>
      </c>
      <c r="AF1158" s="97" t="s">
        <v>4019</v>
      </c>
      <c r="AG1158" s="98" t="s">
        <v>4015</v>
      </c>
      <c r="AH1158" s="100" t="s">
        <v>3949</v>
      </c>
      <c r="AI1158" s="98">
        <v>30</v>
      </c>
      <c r="AJ1158" s="98">
        <f>1/MaterialsTable[[#This Row],[Parallel Heat Flow Calc]]</f>
        <v>26.39463546868312</v>
      </c>
      <c r="AK1158" s="98">
        <v>9.25</v>
      </c>
      <c r="AL1158" s="110">
        <v>0.91</v>
      </c>
      <c r="AM1158" s="98">
        <v>7.0000000000000007E-2</v>
      </c>
      <c r="AQ1158" s="98">
        <f>1/MaterialsTable[[#This Row],[CavityInsulation (R-XX)]]*(1-MaterialsTable[[#This Row],[Framing Factor]])+MaterialsTable[[#This Row],[Framing Mat Conductivity]]*MaterialsTable[[#This Row],[Framing Factor]]/MaterialsTable[[#This Row],[Framing Thickness]]</f>
        <v>3.7886486486486487E-2</v>
      </c>
      <c r="AR1158" s="99" t="s">
        <v>4050</v>
      </c>
      <c r="AS1158" s="98">
        <f>1/(MaterialsTable[[#This Row],[Assembly R Value (h-ft2.F/Btu)]]+2.5)</f>
        <v>3.4608500290091229E-2</v>
      </c>
      <c r="AT1158" s="112">
        <v>3.4000000000000002E-2</v>
      </c>
      <c r="AU1158" s="116">
        <f>(MaterialsTable[[#This Row],[Const Value per Table method]]-MaterialsTable[[#This Row],[Value in Table]])/MaterialsTable[[#This Row],[Value in Table]]</f>
        <v>1.7897067355624314E-2</v>
      </c>
      <c r="AV1158" s="113">
        <f>ABS(MaterialsTable[[#This Row],[Error]])</f>
        <v>1.7897067355624314E-2</v>
      </c>
    </row>
    <row r="1159" spans="1:50" x14ac:dyDescent="0.25">
      <c r="A1159" s="97" t="str">
        <f>CONCATENATE(MaterialsTable[[#This Row],[Code Category]]," - ",RIGHT(MaterialsTable[[#This Row],[Framing Configuration]],6)," - ",MaterialsTable[[#This Row],[FramingSize]]," - R",MaterialsTable[[#This Row],[CavityInsulation (R-XX)]]," ins.")</f>
        <v>Wood Frame Rafter Roof - 24inOC - 2x12 - R30 ins.</v>
      </c>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97" t="s">
        <v>3250</v>
      </c>
      <c r="AC1159" s="97" t="s">
        <v>4023</v>
      </c>
      <c r="AD1159" s="102" t="str">
        <f>MaterialsTable[[#This Row],[FramingMaterial]]&amp;" Framed "&amp;MaterialsTable[[#This Row],[Framing Configuration]]&amp;" "&amp;MaterialsTable[[#This Row],[Framing Depth]]&amp;" R-"&amp;MaterialsTable[[#This Row],[CavityInsulation (R-XX)]]&amp;" ins."</f>
        <v>Wood Framed Roof24inOC 11_25In R-30 ins.</v>
      </c>
      <c r="AE1159" s="97" t="s">
        <v>4021</v>
      </c>
      <c r="AF1159" s="97" t="s">
        <v>4019</v>
      </c>
      <c r="AG1159" s="98" t="s">
        <v>4016</v>
      </c>
      <c r="AH1159" s="100" t="s">
        <v>3951</v>
      </c>
      <c r="AI1159" s="98">
        <v>30</v>
      </c>
      <c r="AJ1159" s="98">
        <f>1/MaterialsTable[[#This Row],[Parallel Heat Flow Calc]]</f>
        <v>27.276033458601045</v>
      </c>
      <c r="AK1159" s="98">
        <v>11.25</v>
      </c>
      <c r="AL1159" s="110">
        <v>0.91</v>
      </c>
      <c r="AM1159" s="98">
        <v>7.0000000000000007E-2</v>
      </c>
      <c r="AQ1159" s="98">
        <f>1/MaterialsTable[[#This Row],[CavityInsulation (R-XX)]]*(1-MaterialsTable[[#This Row],[Framing Factor]])+MaterialsTable[[#This Row],[Framing Mat Conductivity]]*MaterialsTable[[#This Row],[Framing Factor]]/MaterialsTable[[#This Row],[Framing Thickness]]</f>
        <v>3.6662222222222221E-2</v>
      </c>
      <c r="AR1159" s="99" t="s">
        <v>4050</v>
      </c>
      <c r="AS1159" s="98">
        <f>1/(MaterialsTable[[#This Row],[Assembly R Value (h-ft2.F/Btu)]]+2.5)</f>
        <v>3.3584056835184069E-2</v>
      </c>
      <c r="AT1159" s="112">
        <v>3.3000000000000002E-2</v>
      </c>
      <c r="AU1159" s="116">
        <f>(MaterialsTable[[#This Row],[Const Value per Table method]]-MaterialsTable[[#This Row],[Value in Table]])/MaterialsTable[[#This Row],[Value in Table]]</f>
        <v>1.7698691975274763E-2</v>
      </c>
      <c r="AV1159" s="113">
        <f>ABS(MaterialsTable[[#This Row],[Error]])</f>
        <v>1.7698691975274763E-2</v>
      </c>
    </row>
    <row r="1160" spans="1:50" x14ac:dyDescent="0.25">
      <c r="A1160" s="97" t="str">
        <f>CONCATENATE(MaterialsTable[[#This Row],[Code Category]]," - ",RIGHT(MaterialsTable[[#This Row],[Framing Configuration]],6)," - ",MaterialsTable[[#This Row],[FramingSize]]," - R",MaterialsTable[[#This Row],[CavityInsulation (R-XX)]]," ins.")</f>
        <v>Wood Frame Rafter Roof - 24inOC - 2x12 - R38 ins.</v>
      </c>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97" t="s">
        <v>3250</v>
      </c>
      <c r="AC1160" s="97" t="s">
        <v>4023</v>
      </c>
      <c r="AD1160" s="102" t="str">
        <f>MaterialsTable[[#This Row],[FramingMaterial]]&amp;" Framed "&amp;MaterialsTable[[#This Row],[Framing Configuration]]&amp;" "&amp;MaterialsTable[[#This Row],[Framing Depth]]&amp;" R-"&amp;MaterialsTable[[#This Row],[CavityInsulation (R-XX)]]&amp;" ins."</f>
        <v>Wood Framed Roof24inOC 11_25In R-38 ins.</v>
      </c>
      <c r="AE1160" s="97" t="s">
        <v>4021</v>
      </c>
      <c r="AF1160" s="97" t="s">
        <v>4019</v>
      </c>
      <c r="AG1160" s="98" t="s">
        <v>4016</v>
      </c>
      <c r="AH1160" s="100" t="s">
        <v>3951</v>
      </c>
      <c r="AI1160" s="98">
        <v>38</v>
      </c>
      <c r="AJ1160" s="98">
        <f>1/MaterialsTable[[#This Row],[Parallel Heat Flow Calc]]</f>
        <v>33.183007195473145</v>
      </c>
      <c r="AK1160" s="98">
        <v>11.25</v>
      </c>
      <c r="AL1160" s="110">
        <v>0.91</v>
      </c>
      <c r="AM1160" s="98">
        <v>7.0000000000000007E-2</v>
      </c>
      <c r="AQ1160" s="98">
        <f>1/MaterialsTable[[#This Row],[CavityInsulation (R-XX)]]*(1-MaterialsTable[[#This Row],[Framing Factor]])+MaterialsTable[[#This Row],[Framing Mat Conductivity]]*MaterialsTable[[#This Row],[Framing Factor]]/MaterialsTable[[#This Row],[Framing Thickness]]</f>
        <v>3.0135906432748535E-2</v>
      </c>
      <c r="AR1160" s="99" t="s">
        <v>4050</v>
      </c>
      <c r="AS1160" s="98">
        <f>1/(MaterialsTable[[#This Row],[Assembly R Value (h-ft2.F/Btu)]]+2.5)</f>
        <v>2.8024543854220423E-2</v>
      </c>
      <c r="AT1160" s="112">
        <v>2.8000000000000001E-2</v>
      </c>
      <c r="AU1160" s="116">
        <f>(MaterialsTable[[#This Row],[Const Value per Table method]]-MaterialsTable[[#This Row],[Value in Table]])/MaterialsTable[[#This Row],[Value in Table]]</f>
        <v>8.7656622215792721E-4</v>
      </c>
      <c r="AV1160" s="113">
        <f>ABS(MaterialsTable[[#This Row],[Error]])</f>
        <v>8.7656622215792721E-4</v>
      </c>
    </row>
    <row r="1161" spans="1:50" x14ac:dyDescent="0.25">
      <c r="A1161" s="97" t="str">
        <f>CONCATENATE(MaterialsTable[[#This Row],[Code Category]]," - ",RIGHT(MaterialsTable[[#This Row],[Framing Configuration]],6)," - ",MaterialsTable[[#This Row],[FramingSize]]," - R",MaterialsTable[[#This Row],[CavityInsulation (R-XX)]]," ins.")</f>
        <v>Wood Frame Rafter Roof - 24inOC - 2x14 - R38 ins.</v>
      </c>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97" t="s">
        <v>3250</v>
      </c>
      <c r="AC1161" s="97" t="s">
        <v>4023</v>
      </c>
      <c r="AD1161" s="102" t="str">
        <f>MaterialsTable[[#This Row],[FramingMaterial]]&amp;" Framed "&amp;MaterialsTable[[#This Row],[Framing Configuration]]&amp;" "&amp;MaterialsTable[[#This Row],[Framing Depth]]&amp;" R-"&amp;MaterialsTable[[#This Row],[CavityInsulation (R-XX)]]&amp;" ins."</f>
        <v>Wood Framed Roof24inOC 13_25In R-38 ins.</v>
      </c>
      <c r="AE1161" s="97" t="s">
        <v>4021</v>
      </c>
      <c r="AF1161" s="97" t="s">
        <v>4019</v>
      </c>
      <c r="AG1161" s="98" t="s">
        <v>4017</v>
      </c>
      <c r="AH1161" s="97" t="s">
        <v>4018</v>
      </c>
      <c r="AI1161" s="98">
        <v>38</v>
      </c>
      <c r="AJ1161" s="98">
        <f>1/MaterialsTable[[#This Row],[Parallel Heat Flow Calc]]</f>
        <v>34.151569208646762</v>
      </c>
      <c r="AK1161" s="98">
        <v>13.25</v>
      </c>
      <c r="AL1161" s="110">
        <v>0.91</v>
      </c>
      <c r="AM1161" s="98">
        <v>7.0000000000000007E-2</v>
      </c>
      <c r="AQ1161" s="98">
        <f>1/MaterialsTable[[#This Row],[CavityInsulation (R-XX)]]*(1-MaterialsTable[[#This Row],[Framing Factor]])+MaterialsTable[[#This Row],[Framing Mat Conductivity]]*MaterialsTable[[#This Row],[Framing Factor]]/MaterialsTable[[#This Row],[Framing Thickness]]</f>
        <v>2.9281231380337634E-2</v>
      </c>
      <c r="AR1161" s="99" t="s">
        <v>4050</v>
      </c>
      <c r="AS1161" s="98">
        <f>1/(MaterialsTable[[#This Row],[Assembly R Value (h-ft2.F/Btu)]]+2.5)</f>
        <v>2.7283961412601185E-2</v>
      </c>
      <c r="AT1161" s="112">
        <v>2.7E-2</v>
      </c>
      <c r="AU1161" s="116">
        <f>(MaterialsTable[[#This Row],[Const Value per Table method]]-MaterialsTable[[#This Row],[Value in Table]])/MaterialsTable[[#This Row],[Value in Table]]</f>
        <v>1.0517089355599448E-2</v>
      </c>
      <c r="AV1161" s="113">
        <f>ABS(MaterialsTable[[#This Row],[Error]])</f>
        <v>1.0517089355599448E-2</v>
      </c>
      <c r="AW1161" s="114">
        <f>AVERAGE(AV1127:AV1161)</f>
        <v>1.8720562305225164E-2</v>
      </c>
      <c r="AX1161" s="114">
        <f>MAX(AV1127:AV1161)</f>
        <v>4.0910191236988462E-2</v>
      </c>
    </row>
    <row r="1162" spans="1:50" x14ac:dyDescent="0.25">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50" x14ac:dyDescent="0.25">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50" x14ac:dyDescent="0.25">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50" x14ac:dyDescent="0.25">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50" x14ac:dyDescent="0.25">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50" x14ac:dyDescent="0.25">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50" x14ac:dyDescent="0.25">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x14ac:dyDescent="0.25">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x14ac:dyDescent="0.25">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x14ac:dyDescent="0.25">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x14ac:dyDescent="0.25">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x14ac:dyDescent="0.25">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x14ac:dyDescent="0.25">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x14ac:dyDescent="0.25">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x14ac:dyDescent="0.25">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x14ac:dyDescent="0.25">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x14ac:dyDescent="0.25">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x14ac:dyDescent="0.25">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x14ac:dyDescent="0.25">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x14ac:dyDescent="0.25">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x14ac:dyDescent="0.25">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x14ac:dyDescent="0.25">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x14ac:dyDescent="0.25">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x14ac:dyDescent="0.25">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x14ac:dyDescent="0.25">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x14ac:dyDescent="0.25">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x14ac:dyDescent="0.25">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x14ac:dyDescent="0.25">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x14ac:dyDescent="0.25">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x14ac:dyDescent="0.25">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x14ac:dyDescent="0.25">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x14ac:dyDescent="0.25">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x14ac:dyDescent="0.25">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x14ac:dyDescent="0.25">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x14ac:dyDescent="0.25">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x14ac:dyDescent="0.25">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x14ac:dyDescent="0.25">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x14ac:dyDescent="0.25">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x14ac:dyDescent="0.25">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x14ac:dyDescent="0.25">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x14ac:dyDescent="0.25">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x14ac:dyDescent="0.25">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x14ac:dyDescent="0.25">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x14ac:dyDescent="0.25">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x14ac:dyDescent="0.25">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x14ac:dyDescent="0.25">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x14ac:dyDescent="0.25">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x14ac:dyDescent="0.25">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x14ac:dyDescent="0.25">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x14ac:dyDescent="0.25">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x14ac:dyDescent="0.25">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x14ac:dyDescent="0.25">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x14ac:dyDescent="0.25">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x14ac:dyDescent="0.25">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x14ac:dyDescent="0.25">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x14ac:dyDescent="0.25">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x14ac:dyDescent="0.25">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x14ac:dyDescent="0.25">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x14ac:dyDescent="0.25">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x14ac:dyDescent="0.25">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x14ac:dyDescent="0.25">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x14ac:dyDescent="0.25">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x14ac:dyDescent="0.25">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x14ac:dyDescent="0.25">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x14ac:dyDescent="0.25">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x14ac:dyDescent="0.25">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x14ac:dyDescent="0.25">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x14ac:dyDescent="0.25">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x14ac:dyDescent="0.25">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x14ac:dyDescent="0.25">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x14ac:dyDescent="0.25">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x14ac:dyDescent="0.25">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x14ac:dyDescent="0.25">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x14ac:dyDescent="0.25">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x14ac:dyDescent="0.25">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x14ac:dyDescent="0.25">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x14ac:dyDescent="0.25">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x14ac:dyDescent="0.25">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x14ac:dyDescent="0.25">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x14ac:dyDescent="0.25">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x14ac:dyDescent="0.25">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x14ac:dyDescent="0.25">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x14ac:dyDescent="0.25">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x14ac:dyDescent="0.25">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x14ac:dyDescent="0.25">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x14ac:dyDescent="0.25">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x14ac:dyDescent="0.25">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x14ac:dyDescent="0.25">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x14ac:dyDescent="0.25">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x14ac:dyDescent="0.25">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x14ac:dyDescent="0.25">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x14ac:dyDescent="0.25">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x14ac:dyDescent="0.25">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x14ac:dyDescent="0.25">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x14ac:dyDescent="0.25">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x14ac:dyDescent="0.25">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x14ac:dyDescent="0.25">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x14ac:dyDescent="0.25">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x14ac:dyDescent="0.25">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x14ac:dyDescent="0.25">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x14ac:dyDescent="0.25">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x14ac:dyDescent="0.25">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x14ac:dyDescent="0.25">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x14ac:dyDescent="0.25">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x14ac:dyDescent="0.25">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x14ac:dyDescent="0.25">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x14ac:dyDescent="0.25">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x14ac:dyDescent="0.25">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x14ac:dyDescent="0.25">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x14ac:dyDescent="0.25">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x14ac:dyDescent="0.25">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x14ac:dyDescent="0.25">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x14ac:dyDescent="0.25">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x14ac:dyDescent="0.25">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x14ac:dyDescent="0.25">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x14ac:dyDescent="0.25">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x14ac:dyDescent="0.25">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x14ac:dyDescent="0.25">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x14ac:dyDescent="0.25">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x14ac:dyDescent="0.25">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x14ac:dyDescent="0.25">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x14ac:dyDescent="0.25">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x14ac:dyDescent="0.25">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x14ac:dyDescent="0.25">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x14ac:dyDescent="0.25">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x14ac:dyDescent="0.25">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x14ac:dyDescent="0.25">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x14ac:dyDescent="0.25">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x14ac:dyDescent="0.25">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x14ac:dyDescent="0.25">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x14ac:dyDescent="0.25">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x14ac:dyDescent="0.25">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x14ac:dyDescent="0.25">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x14ac:dyDescent="0.25">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x14ac:dyDescent="0.25">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x14ac:dyDescent="0.25">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x14ac:dyDescent="0.25">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x14ac:dyDescent="0.25">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x14ac:dyDescent="0.25">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x14ac:dyDescent="0.25">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x14ac:dyDescent="0.25">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x14ac:dyDescent="0.25">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x14ac:dyDescent="0.25">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x14ac:dyDescent="0.25">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x14ac:dyDescent="0.25">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x14ac:dyDescent="0.25">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x14ac:dyDescent="0.25">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x14ac:dyDescent="0.25">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x14ac:dyDescent="0.25">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x14ac:dyDescent="0.25">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x14ac:dyDescent="0.25">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x14ac:dyDescent="0.25">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x14ac:dyDescent="0.25">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x14ac:dyDescent="0.25">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x14ac:dyDescent="0.25">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x14ac:dyDescent="0.25">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x14ac:dyDescent="0.25">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x14ac:dyDescent="0.25">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x14ac:dyDescent="0.25">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x14ac:dyDescent="0.25">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x14ac:dyDescent="0.25">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x14ac:dyDescent="0.25">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x14ac:dyDescent="0.25">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x14ac:dyDescent="0.25">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x14ac:dyDescent="0.25">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x14ac:dyDescent="0.25">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x14ac:dyDescent="0.25">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x14ac:dyDescent="0.25">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x14ac:dyDescent="0.25">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x14ac:dyDescent="0.25">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x14ac:dyDescent="0.25">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x14ac:dyDescent="0.25">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x14ac:dyDescent="0.25">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x14ac:dyDescent="0.25">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x14ac:dyDescent="0.25">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x14ac:dyDescent="0.25">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x14ac:dyDescent="0.25">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x14ac:dyDescent="0.25">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x14ac:dyDescent="0.25">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x14ac:dyDescent="0.25">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x14ac:dyDescent="0.25">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x14ac:dyDescent="0.25">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x14ac:dyDescent="0.25">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x14ac:dyDescent="0.25">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x14ac:dyDescent="0.25">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x14ac:dyDescent="0.25">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x14ac:dyDescent="0.25">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x14ac:dyDescent="0.25">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x14ac:dyDescent="0.25">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x14ac:dyDescent="0.25">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x14ac:dyDescent="0.25">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x14ac:dyDescent="0.25">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x14ac:dyDescent="0.25">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x14ac:dyDescent="0.25">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x14ac:dyDescent="0.25">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x14ac:dyDescent="0.25">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x14ac:dyDescent="0.25">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x14ac:dyDescent="0.25">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x14ac:dyDescent="0.25">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x14ac:dyDescent="0.25">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x14ac:dyDescent="0.25">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x14ac:dyDescent="0.25">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x14ac:dyDescent="0.25">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x14ac:dyDescent="0.25">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row r="1366" spans="1:30" x14ac:dyDescent="0.25">
      <c r="A1366" s="70"/>
      <c r="B1366" s="70"/>
      <c r="C1366" s="70"/>
      <c r="D1366" s="70"/>
      <c r="E1366" s="70"/>
      <c r="F1366" s="70"/>
      <c r="G1366" s="70"/>
      <c r="H1366" s="70"/>
      <c r="I1366" s="70"/>
      <c r="J1366" s="70"/>
      <c r="K1366" s="70"/>
      <c r="L1366" s="70"/>
      <c r="M1366" s="70"/>
      <c r="N1366" s="70"/>
      <c r="O1366" s="70"/>
      <c r="P1366" s="70"/>
      <c r="Q1366" s="70"/>
      <c r="R1366" s="70"/>
      <c r="S1366" s="70"/>
      <c r="T1366" s="70"/>
      <c r="U1366" s="70"/>
      <c r="V1366" s="70"/>
      <c r="W1366" s="70"/>
      <c r="X1366" s="70"/>
      <c r="Y1366" s="70"/>
      <c r="Z1366" s="70"/>
      <c r="AA1366" s="70"/>
      <c r="AB1366" s="70"/>
      <c r="AC1366" s="70"/>
      <c r="AD1366" s="70"/>
    </row>
    <row r="1367" spans="1:30" x14ac:dyDescent="0.25">
      <c r="A1367" s="70"/>
      <c r="B1367" s="70"/>
      <c r="C1367" s="70"/>
      <c r="D1367" s="70"/>
      <c r="E1367" s="70"/>
      <c r="F1367" s="70"/>
      <c r="G1367" s="70"/>
      <c r="H1367" s="70"/>
      <c r="I1367" s="70"/>
      <c r="J1367" s="70"/>
      <c r="K1367" s="70"/>
      <c r="L1367" s="70"/>
      <c r="M1367" s="70"/>
      <c r="N1367" s="70"/>
      <c r="O1367" s="70"/>
      <c r="P1367" s="70"/>
      <c r="Q1367" s="70"/>
      <c r="R1367" s="70"/>
      <c r="S1367" s="70"/>
      <c r="T1367" s="70"/>
      <c r="U1367" s="70"/>
      <c r="V1367" s="70"/>
      <c r="W1367" s="70"/>
      <c r="X1367" s="70"/>
      <c r="Y1367" s="70"/>
      <c r="Z1367" s="70"/>
      <c r="AA1367" s="70"/>
      <c r="AB1367" s="70"/>
      <c r="AC1367" s="70"/>
      <c r="AD1367" s="70"/>
    </row>
    <row r="1368" spans="1:30" x14ac:dyDescent="0.25">
      <c r="A1368" s="70"/>
      <c r="B1368" s="70"/>
      <c r="C1368" s="70"/>
      <c r="D1368" s="70"/>
      <c r="E1368" s="70"/>
      <c r="F1368" s="70"/>
      <c r="G1368" s="70"/>
      <c r="H1368" s="70"/>
      <c r="I1368" s="70"/>
      <c r="J1368" s="70"/>
      <c r="K1368" s="70"/>
      <c r="L1368" s="70"/>
      <c r="M1368" s="70"/>
      <c r="N1368" s="70"/>
      <c r="O1368" s="70"/>
      <c r="P1368" s="70"/>
      <c r="Q1368" s="70"/>
      <c r="R1368" s="70"/>
      <c r="S1368" s="70"/>
      <c r="T1368" s="70"/>
      <c r="U1368" s="70"/>
      <c r="V1368" s="70"/>
      <c r="W1368" s="70"/>
      <c r="X1368" s="70"/>
      <c r="Y1368" s="70"/>
      <c r="Z1368" s="70"/>
      <c r="AA1368" s="70"/>
      <c r="AB1368" s="70"/>
      <c r="AC1368" s="70"/>
      <c r="AD1368" s="70"/>
    </row>
    <row r="1369" spans="1:30" x14ac:dyDescent="0.25">
      <c r="A1369" s="70"/>
      <c r="B1369" s="70"/>
      <c r="C1369" s="70"/>
      <c r="D1369" s="70"/>
      <c r="E1369" s="70"/>
      <c r="F1369" s="70"/>
      <c r="G1369" s="70"/>
      <c r="H1369" s="70"/>
      <c r="I1369" s="70"/>
      <c r="J1369" s="70"/>
      <c r="K1369" s="70"/>
      <c r="L1369" s="70"/>
      <c r="M1369" s="70"/>
      <c r="N1369" s="70"/>
      <c r="O1369" s="70"/>
      <c r="P1369" s="70"/>
      <c r="Q1369" s="70"/>
      <c r="R1369" s="70"/>
      <c r="S1369" s="70"/>
      <c r="T1369" s="70"/>
      <c r="U1369" s="70"/>
      <c r="V1369" s="70"/>
      <c r="W1369" s="70"/>
      <c r="X1369" s="70"/>
      <c r="Y1369" s="70"/>
      <c r="Z1369" s="70"/>
      <c r="AA1369" s="70"/>
      <c r="AB1369" s="70"/>
      <c r="AC1369" s="70"/>
      <c r="AD1369" s="70"/>
    </row>
    <row r="1370" spans="1:30" x14ac:dyDescent="0.25">
      <c r="A1370" s="70"/>
      <c r="B1370" s="70"/>
      <c r="C1370" s="70"/>
      <c r="D1370" s="70"/>
      <c r="E1370" s="70"/>
      <c r="F1370" s="70"/>
      <c r="G1370" s="70"/>
      <c r="H1370" s="70"/>
      <c r="I1370" s="70"/>
      <c r="J1370" s="70"/>
      <c r="K1370" s="70"/>
      <c r="L1370" s="70"/>
      <c r="M1370" s="70"/>
      <c r="N1370" s="70"/>
      <c r="O1370" s="70"/>
      <c r="P1370" s="70"/>
      <c r="Q1370" s="70"/>
      <c r="R1370" s="70"/>
      <c r="S1370" s="70"/>
      <c r="T1370" s="70"/>
      <c r="U1370" s="70"/>
      <c r="V1370" s="70"/>
      <c r="W1370" s="70"/>
      <c r="X1370" s="70"/>
      <c r="Y1370" s="70"/>
      <c r="Z1370" s="70"/>
      <c r="AA1370" s="70"/>
      <c r="AB1370" s="70"/>
      <c r="AC1370" s="70"/>
      <c r="AD1370" s="70"/>
    </row>
    <row r="1371" spans="1:30" x14ac:dyDescent="0.25">
      <c r="A1371" s="70"/>
      <c r="B1371" s="70"/>
      <c r="C1371" s="70"/>
      <c r="D1371" s="70"/>
      <c r="E1371" s="70"/>
      <c r="F1371" s="70"/>
      <c r="G1371" s="70"/>
      <c r="H1371" s="70"/>
      <c r="I1371" s="70"/>
      <c r="J1371" s="70"/>
      <c r="K1371" s="70"/>
      <c r="L1371" s="70"/>
      <c r="M1371" s="70"/>
      <c r="N1371" s="70"/>
      <c r="O1371" s="70"/>
      <c r="P1371" s="70"/>
      <c r="Q1371" s="70"/>
      <c r="R1371" s="70"/>
      <c r="S1371" s="70"/>
      <c r="T1371" s="70"/>
      <c r="U1371" s="70"/>
      <c r="V1371" s="70"/>
      <c r="W1371" s="70"/>
      <c r="X1371" s="70"/>
      <c r="Y1371" s="70"/>
      <c r="Z1371" s="70"/>
      <c r="AA1371" s="70"/>
      <c r="AB1371" s="70"/>
      <c r="AC1371" s="70"/>
      <c r="AD1371" s="70"/>
    </row>
    <row r="1372" spans="1:30" x14ac:dyDescent="0.25">
      <c r="A1372" s="70"/>
      <c r="B1372" s="70"/>
      <c r="C1372" s="70"/>
      <c r="D1372" s="70"/>
      <c r="E1372" s="70"/>
      <c r="F1372" s="70"/>
      <c r="G1372" s="70"/>
      <c r="H1372" s="70"/>
      <c r="I1372" s="70"/>
      <c r="J1372" s="70"/>
      <c r="K1372" s="70"/>
      <c r="L1372" s="70"/>
      <c r="M1372" s="70"/>
      <c r="N1372" s="70"/>
      <c r="O1372" s="70"/>
      <c r="P1372" s="70"/>
      <c r="Q1372" s="70"/>
      <c r="R1372" s="70"/>
      <c r="S1372" s="70"/>
      <c r="T1372" s="70"/>
      <c r="U1372" s="70"/>
      <c r="V1372" s="70"/>
      <c r="W1372" s="70"/>
      <c r="X1372" s="70"/>
      <c r="Y1372" s="70"/>
      <c r="Z1372" s="70"/>
      <c r="AA1372" s="70"/>
      <c r="AB1372" s="70"/>
      <c r="AC1372" s="70"/>
      <c r="AD1372" s="70"/>
    </row>
    <row r="1373" spans="1:30" x14ac:dyDescent="0.25">
      <c r="A1373" s="70"/>
      <c r="B1373" s="70"/>
      <c r="C1373" s="70"/>
      <c r="D1373" s="70"/>
      <c r="E1373" s="70"/>
      <c r="F1373" s="70"/>
      <c r="G1373" s="70"/>
      <c r="H1373" s="70"/>
      <c r="I1373" s="70"/>
      <c r="J1373" s="70"/>
      <c r="K1373" s="70"/>
      <c r="L1373" s="70"/>
      <c r="M1373" s="70"/>
      <c r="N1373" s="70"/>
      <c r="O1373" s="70"/>
      <c r="P1373" s="70"/>
      <c r="Q1373" s="70"/>
      <c r="R1373" s="70"/>
      <c r="S1373" s="70"/>
      <c r="T1373" s="70"/>
      <c r="U1373" s="70"/>
      <c r="V1373" s="70"/>
      <c r="W1373" s="70"/>
      <c r="X1373" s="70"/>
      <c r="Y1373" s="70"/>
      <c r="Z1373" s="70"/>
      <c r="AA1373" s="70"/>
      <c r="AB1373" s="70"/>
      <c r="AC1373" s="70"/>
      <c r="AD1373" s="70"/>
    </row>
    <row r="1374" spans="1:30" x14ac:dyDescent="0.25">
      <c r="A1374" s="70"/>
      <c r="B1374" s="70"/>
      <c r="C1374" s="70"/>
      <c r="D1374" s="70"/>
      <c r="E1374" s="70"/>
      <c r="F1374" s="70"/>
      <c r="G1374" s="70"/>
      <c r="H1374" s="70"/>
      <c r="I1374" s="70"/>
      <c r="J1374" s="70"/>
      <c r="K1374" s="70"/>
      <c r="L1374" s="70"/>
      <c r="M1374" s="70"/>
      <c r="N1374" s="70"/>
      <c r="O1374" s="70"/>
      <c r="P1374" s="70"/>
      <c r="Q1374" s="70"/>
      <c r="R1374" s="70"/>
      <c r="S1374" s="70"/>
      <c r="T1374" s="70"/>
      <c r="U1374" s="70"/>
      <c r="V1374" s="70"/>
      <c r="W1374" s="70"/>
      <c r="X1374" s="70"/>
      <c r="Y1374" s="70"/>
      <c r="Z1374" s="70"/>
      <c r="AA1374" s="70"/>
      <c r="AB1374" s="70"/>
      <c r="AC1374" s="70"/>
      <c r="AD1374" s="70"/>
    </row>
    <row r="1375" spans="1:30" x14ac:dyDescent="0.25">
      <c r="A1375" s="70"/>
      <c r="B1375" s="70"/>
      <c r="C1375" s="70"/>
      <c r="D1375" s="70"/>
      <c r="E1375" s="70"/>
      <c r="F1375" s="70"/>
      <c r="G1375" s="70"/>
      <c r="H1375" s="70"/>
      <c r="I1375" s="70"/>
      <c r="J1375" s="70"/>
      <c r="K1375" s="70"/>
      <c r="L1375" s="70"/>
      <c r="M1375" s="70"/>
      <c r="N1375" s="70"/>
      <c r="O1375" s="70"/>
      <c r="P1375" s="70"/>
      <c r="Q1375" s="70"/>
      <c r="R1375" s="70"/>
      <c r="S1375" s="70"/>
      <c r="T1375" s="70"/>
      <c r="U1375" s="70"/>
      <c r="V1375" s="70"/>
      <c r="W1375" s="70"/>
      <c r="X1375" s="70"/>
      <c r="Y1375" s="70"/>
      <c r="Z1375" s="70"/>
      <c r="AA1375" s="70"/>
      <c r="AB1375" s="70"/>
      <c r="AC1375" s="70"/>
      <c r="AD1375" s="70"/>
    </row>
    <row r="1376" spans="1:30" x14ac:dyDescent="0.25">
      <c r="A1376" s="70"/>
      <c r="B1376" s="70"/>
      <c r="C1376" s="70"/>
      <c r="D1376" s="70"/>
      <c r="E1376" s="70"/>
      <c r="F1376" s="70"/>
      <c r="G1376" s="70"/>
      <c r="H1376" s="70"/>
      <c r="I1376" s="70"/>
      <c r="J1376" s="70"/>
      <c r="K1376" s="70"/>
      <c r="L1376" s="70"/>
      <c r="M1376" s="70"/>
      <c r="N1376" s="70"/>
      <c r="O1376" s="70"/>
      <c r="P1376" s="70"/>
      <c r="Q1376" s="70"/>
      <c r="R1376" s="70"/>
      <c r="S1376" s="70"/>
      <c r="T1376" s="70"/>
      <c r="U1376" s="70"/>
      <c r="V1376" s="70"/>
      <c r="W1376" s="70"/>
      <c r="X1376" s="70"/>
      <c r="Y1376" s="70"/>
      <c r="Z1376" s="70"/>
      <c r="AA1376" s="70"/>
      <c r="AB1376" s="70"/>
      <c r="AC1376" s="70"/>
      <c r="AD1376" s="70"/>
    </row>
    <row r="1377" spans="1:30" x14ac:dyDescent="0.25">
      <c r="A1377" s="70"/>
      <c r="B1377" s="70"/>
      <c r="C1377" s="70"/>
      <c r="D1377" s="70"/>
      <c r="E1377" s="70"/>
      <c r="F1377" s="70"/>
      <c r="G1377" s="70"/>
      <c r="H1377" s="70"/>
      <c r="I1377" s="70"/>
      <c r="J1377" s="70"/>
      <c r="K1377" s="70"/>
      <c r="L1377" s="70"/>
      <c r="M1377" s="70"/>
      <c r="N1377" s="70"/>
      <c r="O1377" s="70"/>
      <c r="P1377" s="70"/>
      <c r="Q1377" s="70"/>
      <c r="R1377" s="70"/>
      <c r="S1377" s="70"/>
      <c r="T1377" s="70"/>
      <c r="U1377" s="70"/>
      <c r="V1377" s="70"/>
      <c r="W1377" s="70"/>
      <c r="X1377" s="70"/>
      <c r="Y1377" s="70"/>
      <c r="Z1377" s="70"/>
      <c r="AA1377" s="70"/>
      <c r="AB1377" s="70"/>
      <c r="AC1377" s="70"/>
      <c r="AD1377" s="70"/>
    </row>
    <row r="1378" spans="1:30" x14ac:dyDescent="0.25">
      <c r="A1378" s="70"/>
      <c r="B1378" s="70"/>
      <c r="C1378" s="70"/>
      <c r="D1378" s="70"/>
      <c r="E1378" s="70"/>
      <c r="F1378" s="70"/>
      <c r="G1378" s="70"/>
      <c r="H1378" s="70"/>
      <c r="I1378" s="70"/>
      <c r="J1378" s="70"/>
      <c r="K1378" s="70"/>
      <c r="L1378" s="70"/>
      <c r="M1378" s="70"/>
      <c r="N1378" s="70"/>
      <c r="O1378" s="70"/>
      <c r="P1378" s="70"/>
      <c r="Q1378" s="70"/>
      <c r="R1378" s="70"/>
      <c r="S1378" s="70"/>
      <c r="T1378" s="70"/>
      <c r="U1378" s="70"/>
      <c r="V1378" s="70"/>
      <c r="W1378" s="70"/>
      <c r="X1378" s="70"/>
      <c r="Y1378" s="70"/>
      <c r="Z1378" s="70"/>
      <c r="AA1378" s="70"/>
      <c r="AB1378" s="70"/>
      <c r="AC1378" s="70"/>
      <c r="AD1378" s="70"/>
    </row>
    <row r="1379" spans="1:30" x14ac:dyDescent="0.25">
      <c r="A1379" s="70"/>
      <c r="B1379" s="70"/>
      <c r="C1379" s="70"/>
      <c r="D1379" s="70"/>
      <c r="E1379" s="70"/>
      <c r="F1379" s="70"/>
      <c r="G1379" s="70"/>
      <c r="H1379" s="70"/>
      <c r="I1379" s="70"/>
      <c r="J1379" s="70"/>
      <c r="K1379" s="70"/>
      <c r="L1379" s="70"/>
      <c r="M1379" s="70"/>
      <c r="N1379" s="70"/>
      <c r="O1379" s="70"/>
      <c r="P1379" s="70"/>
      <c r="Q1379" s="70"/>
      <c r="R1379" s="70"/>
      <c r="S1379" s="70"/>
      <c r="T1379" s="70"/>
      <c r="U1379" s="70"/>
      <c r="V1379" s="70"/>
      <c r="W1379" s="70"/>
      <c r="X1379" s="70"/>
      <c r="Y1379" s="70"/>
      <c r="Z1379" s="70"/>
      <c r="AA1379" s="70"/>
      <c r="AB1379" s="70"/>
      <c r="AC1379" s="70"/>
      <c r="AD1379" s="70"/>
    </row>
    <row r="1380" spans="1:30" x14ac:dyDescent="0.25">
      <c r="A1380" s="70"/>
      <c r="B1380" s="70"/>
      <c r="C1380" s="70"/>
      <c r="D1380" s="70"/>
      <c r="E1380" s="70"/>
      <c r="F1380" s="70"/>
      <c r="G1380" s="70"/>
      <c r="H1380" s="70"/>
      <c r="I1380" s="70"/>
      <c r="J1380" s="70"/>
      <c r="K1380" s="70"/>
      <c r="L1380" s="70"/>
      <c r="M1380" s="70"/>
      <c r="N1380" s="70"/>
      <c r="O1380" s="70"/>
      <c r="P1380" s="70"/>
      <c r="Q1380" s="70"/>
      <c r="R1380" s="70"/>
      <c r="S1380" s="70"/>
      <c r="T1380" s="70"/>
      <c r="U1380" s="70"/>
      <c r="V1380" s="70"/>
      <c r="W1380" s="70"/>
      <c r="X1380" s="70"/>
      <c r="Y1380" s="70"/>
      <c r="Z1380" s="70"/>
      <c r="AA1380" s="70"/>
      <c r="AB1380" s="70"/>
      <c r="AC1380" s="70"/>
      <c r="AD1380" s="70"/>
    </row>
    <row r="1381" spans="1:30" x14ac:dyDescent="0.25">
      <c r="A1381" s="70"/>
      <c r="B1381" s="70"/>
      <c r="C1381" s="70"/>
      <c r="D1381" s="70"/>
      <c r="E1381" s="70"/>
      <c r="F1381" s="70"/>
      <c r="G1381" s="70"/>
      <c r="H1381" s="70"/>
      <c r="I1381" s="70"/>
      <c r="J1381" s="70"/>
      <c r="K1381" s="70"/>
      <c r="L1381" s="70"/>
      <c r="M1381" s="70"/>
      <c r="N1381" s="70"/>
      <c r="O1381" s="70"/>
      <c r="P1381" s="70"/>
      <c r="Q1381" s="70"/>
      <c r="R1381" s="70"/>
      <c r="S1381" s="70"/>
      <c r="T1381" s="70"/>
      <c r="U1381" s="70"/>
      <c r="V1381" s="70"/>
      <c r="W1381" s="70"/>
      <c r="X1381" s="70"/>
      <c r="Y1381" s="70"/>
      <c r="Z1381" s="70"/>
      <c r="AA1381" s="70"/>
      <c r="AB1381" s="70"/>
      <c r="AC1381" s="70"/>
      <c r="AD1381" s="70"/>
    </row>
    <row r="1382" spans="1:30" x14ac:dyDescent="0.25">
      <c r="A1382" s="70"/>
      <c r="B1382" s="70"/>
      <c r="C1382" s="70"/>
      <c r="D1382" s="70"/>
      <c r="E1382" s="70"/>
      <c r="F1382" s="70"/>
      <c r="G1382" s="70"/>
      <c r="H1382" s="70"/>
      <c r="I1382" s="70"/>
      <c r="J1382" s="70"/>
      <c r="K1382" s="70"/>
      <c r="L1382" s="70"/>
      <c r="M1382" s="70"/>
      <c r="N1382" s="70"/>
      <c r="O1382" s="70"/>
      <c r="P1382" s="70"/>
      <c r="Q1382" s="70"/>
      <c r="R1382" s="70"/>
      <c r="S1382" s="70"/>
      <c r="T1382" s="70"/>
      <c r="U1382" s="70"/>
      <c r="V1382" s="70"/>
      <c r="W1382" s="70"/>
      <c r="X1382" s="70"/>
      <c r="Y1382" s="70"/>
      <c r="Z1382" s="70"/>
      <c r="AA1382" s="70"/>
      <c r="AB1382" s="70"/>
      <c r="AC1382" s="70"/>
      <c r="AD1382" s="70"/>
    </row>
    <row r="1383" spans="1:30" x14ac:dyDescent="0.25">
      <c r="A1383" s="70"/>
      <c r="B1383" s="70"/>
      <c r="C1383" s="70"/>
      <c r="D1383" s="70"/>
      <c r="E1383" s="70"/>
      <c r="F1383" s="70"/>
      <c r="G1383" s="70"/>
      <c r="H1383" s="70"/>
      <c r="I1383" s="70"/>
      <c r="J1383" s="70"/>
      <c r="K1383" s="70"/>
      <c r="L1383" s="70"/>
      <c r="M1383" s="70"/>
      <c r="N1383" s="70"/>
      <c r="O1383" s="70"/>
      <c r="P1383" s="70"/>
      <c r="Q1383" s="70"/>
      <c r="R1383" s="70"/>
      <c r="S1383" s="70"/>
      <c r="T1383" s="70"/>
      <c r="U1383" s="70"/>
      <c r="V1383" s="70"/>
      <c r="W1383" s="70"/>
      <c r="X1383" s="70"/>
      <c r="Y1383" s="70"/>
      <c r="Z1383" s="70"/>
      <c r="AA1383" s="70"/>
      <c r="AB1383" s="70"/>
      <c r="AC1383" s="70"/>
      <c r="AD1383"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5" x14ac:dyDescent="0.2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x14ac:dyDescent="0.25">
      <c r="B1" t="s">
        <v>1912</v>
      </c>
    </row>
    <row r="3" spans="2:14" x14ac:dyDescent="0.25">
      <c r="B3" s="31" t="s">
        <v>1820</v>
      </c>
      <c r="C3" s="31"/>
      <c r="D3" s="31" t="s">
        <v>1819</v>
      </c>
      <c r="E3" s="31"/>
      <c r="F3" s="31" t="s">
        <v>1821</v>
      </c>
      <c r="G3" s="31"/>
      <c r="H3" s="31" t="s">
        <v>1822</v>
      </c>
      <c r="I3" s="31"/>
      <c r="J3" s="31" t="s">
        <v>1823</v>
      </c>
      <c r="K3" s="31"/>
      <c r="L3" s="31" t="s">
        <v>1824</v>
      </c>
      <c r="M3" s="31"/>
      <c r="N3" s="31" t="s">
        <v>1825</v>
      </c>
    </row>
    <row r="4" spans="2:14" x14ac:dyDescent="0.25">
      <c r="B4" t="s">
        <v>1103</v>
      </c>
      <c r="D4" t="s">
        <v>1103</v>
      </c>
      <c r="F4" t="s">
        <v>1103</v>
      </c>
      <c r="H4" t="s">
        <v>1103</v>
      </c>
      <c r="J4" t="s">
        <v>1103</v>
      </c>
      <c r="L4" t="s">
        <v>1103</v>
      </c>
      <c r="N4" t="s">
        <v>1103</v>
      </c>
    </row>
    <row r="5" spans="2:14" x14ac:dyDescent="0.25">
      <c r="B5" s="57" t="s">
        <v>1061</v>
      </c>
      <c r="D5" t="s">
        <v>1062</v>
      </c>
      <c r="F5" t="s">
        <v>797</v>
      </c>
      <c r="H5" t="s">
        <v>814</v>
      </c>
      <c r="J5" t="s">
        <v>743</v>
      </c>
      <c r="L5" t="s">
        <v>636</v>
      </c>
      <c r="N5" t="s">
        <v>1206</v>
      </c>
    </row>
    <row r="6" spans="2:14" x14ac:dyDescent="0.25">
      <c r="B6" s="57" t="s">
        <v>1063</v>
      </c>
      <c r="D6" t="s">
        <v>1064</v>
      </c>
      <c r="F6" t="s">
        <v>767</v>
      </c>
      <c r="H6" t="s">
        <v>807</v>
      </c>
      <c r="J6" t="s">
        <v>744</v>
      </c>
      <c r="L6" t="s">
        <v>637</v>
      </c>
      <c r="N6" t="s">
        <v>1387</v>
      </c>
    </row>
    <row r="7" spans="2:14" x14ac:dyDescent="0.25">
      <c r="B7" s="57" t="s">
        <v>1065</v>
      </c>
      <c r="D7" t="s">
        <v>1066</v>
      </c>
      <c r="F7" t="s">
        <v>798</v>
      </c>
      <c r="H7" t="s">
        <v>804</v>
      </c>
      <c r="J7" t="s">
        <v>745</v>
      </c>
      <c r="L7" t="s">
        <v>638</v>
      </c>
      <c r="N7" t="s">
        <v>1221</v>
      </c>
    </row>
    <row r="8" spans="2:14" x14ac:dyDescent="0.25">
      <c r="B8" s="57" t="s">
        <v>1067</v>
      </c>
      <c r="D8" t="s">
        <v>1773</v>
      </c>
      <c r="F8" t="s">
        <v>1926</v>
      </c>
      <c r="H8" t="s">
        <v>828</v>
      </c>
      <c r="J8" t="s">
        <v>746</v>
      </c>
      <c r="L8" t="s">
        <v>943</v>
      </c>
      <c r="N8" t="s">
        <v>1304</v>
      </c>
    </row>
    <row r="9" spans="2:14" x14ac:dyDescent="0.25">
      <c r="B9" s="57" t="s">
        <v>1068</v>
      </c>
      <c r="D9" t="s">
        <v>1069</v>
      </c>
      <c r="F9" t="s">
        <v>750</v>
      </c>
      <c r="H9" t="s">
        <v>821</v>
      </c>
      <c r="J9" t="s">
        <v>987</v>
      </c>
      <c r="L9" t="s">
        <v>947</v>
      </c>
      <c r="N9" t="s">
        <v>1210</v>
      </c>
    </row>
    <row r="10" spans="2:14" x14ac:dyDescent="0.25">
      <c r="B10" s="57" t="s">
        <v>1070</v>
      </c>
      <c r="D10" t="s">
        <v>1071</v>
      </c>
      <c r="F10" t="s">
        <v>793</v>
      </c>
      <c r="H10" t="s">
        <v>2154</v>
      </c>
      <c r="J10" s="70" t="s">
        <v>2195</v>
      </c>
      <c r="N10" t="s">
        <v>1917</v>
      </c>
    </row>
    <row r="11" spans="2:14" x14ac:dyDescent="0.25">
      <c r="B11" s="57" t="s">
        <v>1072</v>
      </c>
      <c r="D11" t="s">
        <v>1073</v>
      </c>
      <c r="F11" t="s">
        <v>796</v>
      </c>
      <c r="H11" t="s">
        <v>838</v>
      </c>
    </row>
    <row r="12" spans="2:14" x14ac:dyDescent="0.25">
      <c r="B12" s="57" t="s">
        <v>1074</v>
      </c>
      <c r="D12" t="s">
        <v>1075</v>
      </c>
      <c r="F12" t="s">
        <v>800</v>
      </c>
      <c r="H12" t="s">
        <v>846</v>
      </c>
    </row>
    <row r="13" spans="2:14" x14ac:dyDescent="0.25">
      <c r="B13" s="57" t="s">
        <v>1076</v>
      </c>
      <c r="D13" t="s">
        <v>1077</v>
      </c>
      <c r="F13" t="s">
        <v>766</v>
      </c>
      <c r="H13" t="s">
        <v>819</v>
      </c>
    </row>
    <row r="14" spans="2:14" x14ac:dyDescent="0.25">
      <c r="B14" s="57" t="s">
        <v>1078</v>
      </c>
      <c r="D14" t="s">
        <v>1079</v>
      </c>
      <c r="F14" t="s">
        <v>799</v>
      </c>
      <c r="H14" t="s">
        <v>829</v>
      </c>
    </row>
    <row r="15" spans="2:14" x14ac:dyDescent="0.25">
      <c r="B15" s="57" t="s">
        <v>1080</v>
      </c>
      <c r="D15" t="s">
        <v>1081</v>
      </c>
      <c r="F15" t="s">
        <v>794</v>
      </c>
      <c r="H15" t="s">
        <v>815</v>
      </c>
    </row>
    <row r="16" spans="2:14" x14ac:dyDescent="0.25">
      <c r="B16" s="58" t="s">
        <v>1082</v>
      </c>
      <c r="D16" t="s">
        <v>1083</v>
      </c>
      <c r="F16" t="s">
        <v>801</v>
      </c>
      <c r="H16" t="s">
        <v>774</v>
      </c>
    </row>
    <row r="17" spans="2:8" x14ac:dyDescent="0.25">
      <c r="B17" s="57" t="s">
        <v>1084</v>
      </c>
      <c r="D17" t="s">
        <v>1774</v>
      </c>
      <c r="F17" t="s">
        <v>795</v>
      </c>
      <c r="H17" t="s">
        <v>849</v>
      </c>
    </row>
    <row r="18" spans="2:8" x14ac:dyDescent="0.25">
      <c r="B18" s="57" t="s">
        <v>1085</v>
      </c>
      <c r="D18" t="s">
        <v>2214</v>
      </c>
      <c r="F18" t="s">
        <v>769</v>
      </c>
      <c r="H18" t="s">
        <v>750</v>
      </c>
    </row>
    <row r="19" spans="2:8" x14ac:dyDescent="0.25">
      <c r="B19" s="57" t="s">
        <v>1086</v>
      </c>
      <c r="D19" t="s">
        <v>2215</v>
      </c>
      <c r="H19" t="s">
        <v>818</v>
      </c>
    </row>
    <row r="20" spans="2:8" x14ac:dyDescent="0.25">
      <c r="B20" s="57" t="s">
        <v>1087</v>
      </c>
      <c r="D20" t="s">
        <v>2216</v>
      </c>
      <c r="H20" t="s">
        <v>837</v>
      </c>
    </row>
    <row r="21" spans="2:8" x14ac:dyDescent="0.25">
      <c r="B21" s="57" t="s">
        <v>1088</v>
      </c>
      <c r="D21" t="s">
        <v>2217</v>
      </c>
      <c r="H21" t="s">
        <v>847</v>
      </c>
    </row>
    <row r="22" spans="2:8" x14ac:dyDescent="0.25">
      <c r="B22" s="57" t="s">
        <v>1089</v>
      </c>
      <c r="H22" t="s">
        <v>824</v>
      </c>
    </row>
    <row r="23" spans="2:8" x14ac:dyDescent="0.25">
      <c r="B23" s="57" t="s">
        <v>1090</v>
      </c>
      <c r="H23" t="s">
        <v>779</v>
      </c>
    </row>
    <row r="24" spans="2:8" x14ac:dyDescent="0.25">
      <c r="B24" s="57" t="s">
        <v>1091</v>
      </c>
      <c r="H24" t="s">
        <v>817</v>
      </c>
    </row>
    <row r="25" spans="2:8" x14ac:dyDescent="0.25">
      <c r="B25" s="57" t="s">
        <v>1092</v>
      </c>
      <c r="H25" t="s">
        <v>820</v>
      </c>
    </row>
    <row r="26" spans="2:8" x14ac:dyDescent="0.25">
      <c r="B26" s="58" t="s">
        <v>1093</v>
      </c>
      <c r="H26" t="s">
        <v>836</v>
      </c>
    </row>
    <row r="27" spans="2:8" x14ac:dyDescent="0.25">
      <c r="B27" s="57" t="s">
        <v>1094</v>
      </c>
      <c r="H27" t="s">
        <v>834</v>
      </c>
    </row>
    <row r="28" spans="2:8" x14ac:dyDescent="0.25">
      <c r="B28" s="57" t="s">
        <v>1095</v>
      </c>
      <c r="H28" t="s">
        <v>809</v>
      </c>
    </row>
    <row r="29" spans="2:8" x14ac:dyDescent="0.25">
      <c r="B29" s="57" t="s">
        <v>1096</v>
      </c>
      <c r="H29" t="s">
        <v>766</v>
      </c>
    </row>
    <row r="30" spans="2:8" x14ac:dyDescent="0.25">
      <c r="H30" t="s">
        <v>842</v>
      </c>
    </row>
    <row r="31" spans="2:8" x14ac:dyDescent="0.25">
      <c r="H31" t="s">
        <v>989</v>
      </c>
    </row>
    <row r="32" spans="2:8" x14ac:dyDescent="0.25">
      <c r="H32" t="s">
        <v>854</v>
      </c>
    </row>
    <row r="33" spans="8:8" x14ac:dyDescent="0.25">
      <c r="H33" t="s">
        <v>1052</v>
      </c>
    </row>
    <row r="34" spans="8:8" x14ac:dyDescent="0.25">
      <c r="H34" t="s">
        <v>1007</v>
      </c>
    </row>
    <row r="35" spans="8:8" x14ac:dyDescent="0.25">
      <c r="H35" t="s">
        <v>805</v>
      </c>
    </row>
    <row r="36" spans="8:8" x14ac:dyDescent="0.25">
      <c r="H36" t="s">
        <v>844</v>
      </c>
    </row>
    <row r="37" spans="8:8" x14ac:dyDescent="0.25">
      <c r="H37" t="s">
        <v>831</v>
      </c>
    </row>
    <row r="38" spans="8:8" x14ac:dyDescent="0.25">
      <c r="H38" t="s">
        <v>1006</v>
      </c>
    </row>
    <row r="39" spans="8:8" x14ac:dyDescent="0.25">
      <c r="H39" t="s">
        <v>1045</v>
      </c>
    </row>
    <row r="40" spans="8:8" x14ac:dyDescent="0.25">
      <c r="H40" t="s">
        <v>780</v>
      </c>
    </row>
    <row r="41" spans="8:8" x14ac:dyDescent="0.25">
      <c r="H41" t="s">
        <v>813</v>
      </c>
    </row>
    <row r="42" spans="8:8" x14ac:dyDescent="0.25">
      <c r="H42" t="s">
        <v>1009</v>
      </c>
    </row>
    <row r="43" spans="8:8" x14ac:dyDescent="0.25">
      <c r="H43" t="s">
        <v>1944</v>
      </c>
    </row>
    <row r="44" spans="8:8" x14ac:dyDescent="0.25">
      <c r="H44" t="s">
        <v>1943</v>
      </c>
    </row>
    <row r="45" spans="8:8" x14ac:dyDescent="0.25">
      <c r="H45" t="s">
        <v>1053</v>
      </c>
    </row>
    <row r="46" spans="8:8" x14ac:dyDescent="0.25">
      <c r="H46" t="s">
        <v>862</v>
      </c>
    </row>
    <row r="47" spans="8:8" x14ac:dyDescent="0.25">
      <c r="H47" t="s">
        <v>802</v>
      </c>
    </row>
    <row r="48" spans="8:8" x14ac:dyDescent="0.25">
      <c r="H48" t="s">
        <v>822</v>
      </c>
    </row>
    <row r="49" spans="8:8" x14ac:dyDescent="0.25">
      <c r="H49" t="s">
        <v>816</v>
      </c>
    </row>
    <row r="50" spans="8:8" x14ac:dyDescent="0.25">
      <c r="H50" t="s">
        <v>839</v>
      </c>
    </row>
    <row r="51" spans="8:8" x14ac:dyDescent="0.25">
      <c r="H51" t="s">
        <v>841</v>
      </c>
    </row>
    <row r="52" spans="8:8" x14ac:dyDescent="0.25">
      <c r="H52" t="s">
        <v>857</v>
      </c>
    </row>
    <row r="53" spans="8:8" x14ac:dyDescent="0.25">
      <c r="H53" t="s">
        <v>812</v>
      </c>
    </row>
    <row r="54" spans="8:8" x14ac:dyDescent="0.25">
      <c r="H54" t="s">
        <v>855</v>
      </c>
    </row>
    <row r="55" spans="8:8" x14ac:dyDescent="0.25">
      <c r="H55" t="s">
        <v>808</v>
      </c>
    </row>
    <row r="56" spans="8:8" x14ac:dyDescent="0.25">
      <c r="H56" t="s">
        <v>852</v>
      </c>
    </row>
    <row r="57" spans="8:8" x14ac:dyDescent="0.25">
      <c r="H57" t="s">
        <v>860</v>
      </c>
    </row>
    <row r="58" spans="8:8" x14ac:dyDescent="0.25">
      <c r="H58" t="s">
        <v>840</v>
      </c>
    </row>
    <row r="59" spans="8:8" x14ac:dyDescent="0.25">
      <c r="H59" t="s">
        <v>826</v>
      </c>
    </row>
    <row r="60" spans="8:8" x14ac:dyDescent="0.25">
      <c r="H60" t="s">
        <v>810</v>
      </c>
    </row>
    <row r="61" spans="8:8" x14ac:dyDescent="0.25">
      <c r="H61" t="s">
        <v>823</v>
      </c>
    </row>
    <row r="62" spans="8:8" x14ac:dyDescent="0.25">
      <c r="H62" t="s">
        <v>827</v>
      </c>
    </row>
    <row r="63" spans="8:8" x14ac:dyDescent="0.25">
      <c r="H63" t="s">
        <v>859</v>
      </c>
    </row>
    <row r="64" spans="8:8" x14ac:dyDescent="0.25">
      <c r="H64" t="s">
        <v>843</v>
      </c>
    </row>
    <row r="65" spans="8:8" x14ac:dyDescent="0.25">
      <c r="H65" t="s">
        <v>811</v>
      </c>
    </row>
    <row r="66" spans="8:8" x14ac:dyDescent="0.25">
      <c r="H66" t="s">
        <v>835</v>
      </c>
    </row>
    <row r="67" spans="8:8" x14ac:dyDescent="0.25">
      <c r="H67" t="s">
        <v>618</v>
      </c>
    </row>
    <row r="68" spans="8:8" x14ac:dyDescent="0.25">
      <c r="H68" t="s">
        <v>832</v>
      </c>
    </row>
    <row r="69" spans="8:8" x14ac:dyDescent="0.25">
      <c r="H69" t="s">
        <v>732</v>
      </c>
    </row>
    <row r="70" spans="8:8" x14ac:dyDescent="0.25">
      <c r="H70" t="s">
        <v>853</v>
      </c>
    </row>
    <row r="71" spans="8:8" x14ac:dyDescent="0.25">
      <c r="H71" t="s">
        <v>848</v>
      </c>
    </row>
    <row r="72" spans="8:8" x14ac:dyDescent="0.25">
      <c r="H72" t="s">
        <v>833</v>
      </c>
    </row>
    <row r="73" spans="8:8" x14ac:dyDescent="0.25">
      <c r="H73" t="s">
        <v>604</v>
      </c>
    </row>
    <row r="74" spans="8:8" x14ac:dyDescent="0.25">
      <c r="H74" t="s">
        <v>845</v>
      </c>
    </row>
    <row r="75" spans="8:8" x14ac:dyDescent="0.25">
      <c r="H75" t="s">
        <v>858</v>
      </c>
    </row>
    <row r="76" spans="8:8" x14ac:dyDescent="0.25">
      <c r="H76" t="s">
        <v>825</v>
      </c>
    </row>
    <row r="77" spans="8:8" x14ac:dyDescent="0.25">
      <c r="H77" t="s">
        <v>803</v>
      </c>
    </row>
    <row r="78" spans="8:8" x14ac:dyDescent="0.25">
      <c r="H78" t="s">
        <v>851</v>
      </c>
    </row>
    <row r="79" spans="8:8" x14ac:dyDescent="0.25">
      <c r="H79" t="s">
        <v>856</v>
      </c>
    </row>
    <row r="80" spans="8:8" x14ac:dyDescent="0.25">
      <c r="H80" t="s">
        <v>861</v>
      </c>
    </row>
    <row r="81" spans="8:8" x14ac:dyDescent="0.25">
      <c r="H81" t="s">
        <v>806</v>
      </c>
    </row>
    <row r="82" spans="8:8" x14ac:dyDescent="0.25">
      <c r="H82" t="s">
        <v>850</v>
      </c>
    </row>
    <row r="83" spans="8:8" x14ac:dyDescent="0.25">
      <c r="H83" t="s">
        <v>830</v>
      </c>
    </row>
    <row r="84" spans="8:8" x14ac:dyDescent="0.25">
      <c r="H84" t="s">
        <v>1724</v>
      </c>
    </row>
    <row r="85" spans="8:8" x14ac:dyDescent="0.25">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x14ac:dyDescent="0.25"/>
  <cols>
    <col min="1" max="1" width="20.7109375" customWidth="1"/>
  </cols>
  <sheetData>
    <row r="1" spans="1:1" x14ac:dyDescent="0.25">
      <c r="A1" t="s">
        <v>1766</v>
      </c>
    </row>
    <row r="3" spans="1:1" x14ac:dyDescent="0.25">
      <c r="A3" t="s">
        <v>1103</v>
      </c>
    </row>
    <row r="4" spans="1:1" x14ac:dyDescent="0.25">
      <c r="A4" s="65" t="s">
        <v>947</v>
      </c>
    </row>
    <row r="5" spans="1:1" x14ac:dyDescent="0.25">
      <c r="A5" s="65" t="s">
        <v>1725</v>
      </c>
    </row>
    <row r="6" spans="1:1" x14ac:dyDescent="0.25">
      <c r="A6" t="s">
        <v>987</v>
      </c>
    </row>
    <row r="7" spans="1:1" x14ac:dyDescent="0.25">
      <c r="A7" s="65" t="s">
        <v>636</v>
      </c>
    </row>
    <row r="8" spans="1:1" x14ac:dyDescent="0.25">
      <c r="A8" s="65" t="s">
        <v>637</v>
      </c>
    </row>
    <row r="9" spans="1:1" x14ac:dyDescent="0.25">
      <c r="A9" s="65" t="s">
        <v>638</v>
      </c>
    </row>
    <row r="10" spans="1:1" x14ac:dyDescent="0.25">
      <c r="A10" s="65" t="s">
        <v>743</v>
      </c>
    </row>
    <row r="11" spans="1:1" x14ac:dyDescent="0.25">
      <c r="A11" s="65" t="s">
        <v>744</v>
      </c>
    </row>
    <row r="12" spans="1:1" x14ac:dyDescent="0.25">
      <c r="A12" s="65" t="s">
        <v>745</v>
      </c>
    </row>
    <row r="13" spans="1:1" x14ac:dyDescent="0.25">
      <c r="A13" s="65" t="s">
        <v>746</v>
      </c>
    </row>
    <row r="14" spans="1:1" x14ac:dyDescent="0.25">
      <c r="A14" s="65" t="s">
        <v>2195</v>
      </c>
    </row>
    <row r="15" spans="1:1" x14ac:dyDescent="0.25">
      <c r="A15" s="65" t="s">
        <v>943</v>
      </c>
    </row>
    <row r="16" spans="1:1" x14ac:dyDescent="0.25">
      <c r="A16" s="65" t="s">
        <v>1769</v>
      </c>
    </row>
    <row r="17" spans="1:1" x14ac:dyDescent="0.25">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x14ac:dyDescent="0.25"/>
  <cols>
    <col min="1" max="1" width="20.7109375" customWidth="1"/>
    <col min="2" max="2" width="17.7109375" customWidth="1"/>
    <col min="3" max="3" width="28" customWidth="1"/>
    <col min="4" max="4" width="24.7109375" bestFit="1" customWidth="1"/>
  </cols>
  <sheetData>
    <row r="1" spans="1:4" x14ac:dyDescent="0.25">
      <c r="A1" t="s">
        <v>1767</v>
      </c>
    </row>
    <row r="2" spans="1:4" x14ac:dyDescent="0.25">
      <c r="A2">
        <v>0</v>
      </c>
      <c r="B2">
        <v>1</v>
      </c>
      <c r="C2">
        <v>2</v>
      </c>
      <c r="D2">
        <v>3</v>
      </c>
    </row>
    <row r="3" spans="1:4" x14ac:dyDescent="0.25">
      <c r="A3" t="s">
        <v>1103</v>
      </c>
      <c r="B3" t="s">
        <v>1166</v>
      </c>
      <c r="C3" t="s">
        <v>1167</v>
      </c>
      <c r="D3" t="s">
        <v>1913</v>
      </c>
    </row>
    <row r="4" spans="1:4" x14ac:dyDescent="0.25">
      <c r="A4" s="65" t="s">
        <v>1129</v>
      </c>
      <c r="B4" s="65" t="s">
        <v>1725</v>
      </c>
    </row>
    <row r="5" spans="1:4" x14ac:dyDescent="0.25">
      <c r="A5" s="65" t="s">
        <v>1130</v>
      </c>
      <c r="B5" s="65" t="s">
        <v>1725</v>
      </c>
    </row>
    <row r="6" spans="1:4" x14ac:dyDescent="0.25">
      <c r="A6" s="65" t="s">
        <v>1168</v>
      </c>
      <c r="B6" s="65" t="s">
        <v>1725</v>
      </c>
    </row>
    <row r="7" spans="1:4" x14ac:dyDescent="0.25">
      <c r="A7" s="65" t="s">
        <v>1169</v>
      </c>
      <c r="B7" s="65" t="s">
        <v>1725</v>
      </c>
    </row>
    <row r="8" spans="1:4" x14ac:dyDescent="0.25">
      <c r="A8" s="65" t="s">
        <v>1170</v>
      </c>
      <c r="B8" s="65" t="s">
        <v>1725</v>
      </c>
    </row>
    <row r="9" spans="1:4" x14ac:dyDescent="0.25">
      <c r="A9" s="65" t="s">
        <v>1171</v>
      </c>
      <c r="B9" s="65" t="s">
        <v>1725</v>
      </c>
    </row>
    <row r="10" spans="1:4" x14ac:dyDescent="0.25">
      <c r="A10" s="65" t="s">
        <v>1172</v>
      </c>
      <c r="B10" s="65" t="s">
        <v>1725</v>
      </c>
    </row>
    <row r="11" spans="1:4" x14ac:dyDescent="0.25">
      <c r="A11" s="65" t="s">
        <v>1173</v>
      </c>
      <c r="B11" s="65" t="s">
        <v>1725</v>
      </c>
    </row>
    <row r="12" spans="1:4" x14ac:dyDescent="0.25">
      <c r="A12" s="65" t="s">
        <v>1174</v>
      </c>
      <c r="B12" s="65" t="s">
        <v>1725</v>
      </c>
    </row>
    <row r="13" spans="1:4" x14ac:dyDescent="0.25">
      <c r="A13" s="65" t="s">
        <v>1175</v>
      </c>
      <c r="B13" s="65" t="s">
        <v>1725</v>
      </c>
    </row>
    <row r="14" spans="1:4" x14ac:dyDescent="0.25">
      <c r="A14" s="65" t="s">
        <v>1176</v>
      </c>
      <c r="B14" s="65" t="s">
        <v>1725</v>
      </c>
    </row>
    <row r="15" spans="1:4" x14ac:dyDescent="0.25">
      <c r="A15" s="65" t="s">
        <v>1177</v>
      </c>
      <c r="B15" s="65" t="s">
        <v>1725</v>
      </c>
    </row>
    <row r="16" spans="1:4" x14ac:dyDescent="0.25">
      <c r="A16" s="65" t="s">
        <v>1178</v>
      </c>
      <c r="B16" s="65" t="s">
        <v>1725</v>
      </c>
    </row>
    <row r="17" spans="1:2" x14ac:dyDescent="0.25">
      <c r="A17" s="65" t="s">
        <v>1179</v>
      </c>
      <c r="B17" s="65" t="s">
        <v>1725</v>
      </c>
    </row>
    <row r="18" spans="1:2" x14ac:dyDescent="0.25">
      <c r="A18" s="65" t="s">
        <v>1180</v>
      </c>
      <c r="B18" s="65" t="s">
        <v>1725</v>
      </c>
    </row>
    <row r="19" spans="1:2" x14ac:dyDescent="0.25">
      <c r="A19" s="65" t="s">
        <v>1181</v>
      </c>
      <c r="B19" s="65" t="s">
        <v>1725</v>
      </c>
    </row>
    <row r="20" spans="1:2" x14ac:dyDescent="0.25">
      <c r="A20" s="65" t="s">
        <v>1182</v>
      </c>
      <c r="B20" s="65" t="s">
        <v>1725</v>
      </c>
    </row>
    <row r="21" spans="1:2" x14ac:dyDescent="0.25">
      <c r="A21" s="65" t="s">
        <v>1183</v>
      </c>
      <c r="B21" s="65" t="s">
        <v>1725</v>
      </c>
    </row>
    <row r="22" spans="1:2" x14ac:dyDescent="0.25">
      <c r="A22" s="65" t="s">
        <v>1184</v>
      </c>
      <c r="B22" s="65" t="s">
        <v>1725</v>
      </c>
    </row>
    <row r="23" spans="1:2" x14ac:dyDescent="0.25">
      <c r="A23" s="65" t="s">
        <v>1185</v>
      </c>
      <c r="B23" s="65" t="s">
        <v>1769</v>
      </c>
    </row>
    <row r="24" spans="1:2" x14ac:dyDescent="0.25">
      <c r="A24" s="65" t="s">
        <v>1186</v>
      </c>
      <c r="B24" s="65" t="s">
        <v>1769</v>
      </c>
    </row>
    <row r="25" spans="1:2" x14ac:dyDescent="0.25">
      <c r="A25" s="65" t="s">
        <v>1187</v>
      </c>
      <c r="B25" s="65" t="s">
        <v>1769</v>
      </c>
    </row>
    <row r="26" spans="1:2" x14ac:dyDescent="0.25">
      <c r="A26" s="65" t="s">
        <v>1188</v>
      </c>
      <c r="B26" s="65" t="s">
        <v>1769</v>
      </c>
    </row>
    <row r="27" spans="1:2" x14ac:dyDescent="0.25">
      <c r="A27" s="65" t="s">
        <v>1189</v>
      </c>
      <c r="B27" s="65" t="s">
        <v>1769</v>
      </c>
    </row>
    <row r="28" spans="1:2" x14ac:dyDescent="0.25">
      <c r="A28" s="65" t="s">
        <v>1190</v>
      </c>
      <c r="B28" s="65" t="s">
        <v>1769</v>
      </c>
    </row>
    <row r="29" spans="1:2" x14ac:dyDescent="0.25">
      <c r="A29" s="65" t="s">
        <v>1191</v>
      </c>
      <c r="B29" s="65" t="s">
        <v>1769</v>
      </c>
    </row>
    <row r="30" spans="1:2" x14ac:dyDescent="0.25">
      <c r="A30" s="65" t="s">
        <v>1192</v>
      </c>
      <c r="B30" s="65" t="s">
        <v>1769</v>
      </c>
    </row>
    <row r="31" spans="1:2" x14ac:dyDescent="0.25">
      <c r="A31" s="65" t="s">
        <v>1193</v>
      </c>
      <c r="B31" s="65" t="s">
        <v>1769</v>
      </c>
    </row>
    <row r="32" spans="1:2" x14ac:dyDescent="0.25">
      <c r="A32" s="65" t="s">
        <v>1194</v>
      </c>
      <c r="B32" s="65" t="s">
        <v>1769</v>
      </c>
    </row>
    <row r="33" spans="1:2" x14ac:dyDescent="0.25">
      <c r="A33" s="65" t="s">
        <v>1195</v>
      </c>
      <c r="B33" s="65" t="s">
        <v>1770</v>
      </c>
    </row>
    <row r="34" spans="1:2" x14ac:dyDescent="0.25">
      <c r="A34" s="65" t="s">
        <v>1196</v>
      </c>
      <c r="B34" s="65" t="s">
        <v>1770</v>
      </c>
    </row>
    <row r="35" spans="1:2" x14ac:dyDescent="0.25">
      <c r="A35" s="65" t="s">
        <v>1197</v>
      </c>
      <c r="B35" s="65" t="s">
        <v>1770</v>
      </c>
    </row>
    <row r="36" spans="1:2" x14ac:dyDescent="0.25">
      <c r="A36" s="65" t="s">
        <v>1198</v>
      </c>
      <c r="B36" s="65" t="s">
        <v>1770</v>
      </c>
    </row>
    <row r="37" spans="1:2" x14ac:dyDescent="0.25">
      <c r="A37" s="65" t="s">
        <v>1199</v>
      </c>
      <c r="B37" s="65" t="s">
        <v>1770</v>
      </c>
    </row>
    <row r="38" spans="1:2" x14ac:dyDescent="0.25">
      <c r="A38" s="65" t="s">
        <v>1200</v>
      </c>
      <c r="B38" s="65" t="s">
        <v>1770</v>
      </c>
    </row>
    <row r="39" spans="1:2" x14ac:dyDescent="0.25">
      <c r="A39" s="65" t="s">
        <v>1201</v>
      </c>
      <c r="B39" s="65" t="s">
        <v>1770</v>
      </c>
    </row>
    <row r="40" spans="1:2" x14ac:dyDescent="0.25">
      <c r="A40" s="65" t="s">
        <v>1202</v>
      </c>
      <c r="B40" s="65" t="s">
        <v>1770</v>
      </c>
    </row>
    <row r="41" spans="1:2" x14ac:dyDescent="0.25">
      <c r="A41" s="65" t="s">
        <v>1203</v>
      </c>
      <c r="B41" s="65" t="s">
        <v>1770</v>
      </c>
    </row>
    <row r="42" spans="1:2" x14ac:dyDescent="0.25">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x14ac:dyDescent="0.25"/>
  <sheetData>
    <row r="1" spans="1:40" x14ac:dyDescent="0.25">
      <c r="A1" t="s">
        <v>1768</v>
      </c>
    </row>
    <row r="2" spans="1:40"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x14ac:dyDescent="0.25">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x14ac:dyDescent="0.25">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x14ac:dyDescent="0.25">
      <c r="A5" s="66" t="s">
        <v>1775</v>
      </c>
      <c r="B5" s="65" t="s">
        <v>1129</v>
      </c>
      <c r="C5" s="65" t="s">
        <v>1130</v>
      </c>
    </row>
    <row r="6" spans="1:40" x14ac:dyDescent="0.25">
      <c r="A6" s="66" t="s">
        <v>1776</v>
      </c>
      <c r="B6" s="65" t="s">
        <v>1129</v>
      </c>
      <c r="C6" s="65" t="s">
        <v>1130</v>
      </c>
      <c r="D6" s="65" t="s">
        <v>1168</v>
      </c>
      <c r="E6" s="65" t="s">
        <v>1169</v>
      </c>
    </row>
    <row r="7" spans="1:40" x14ac:dyDescent="0.25">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x14ac:dyDescent="0.25">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x14ac:dyDescent="0.25">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x14ac:dyDescent="0.25">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x14ac:dyDescent="0.25">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x14ac:dyDescent="0.25">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x14ac:dyDescent="0.25">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x14ac:dyDescent="0.25">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x14ac:dyDescent="0.25">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x14ac:dyDescent="0.25">
      <c r="A16" s="66" t="s">
        <v>1782</v>
      </c>
      <c r="B16" s="65" t="s">
        <v>1168</v>
      </c>
      <c r="C16" s="65" t="s">
        <v>1169</v>
      </c>
    </row>
    <row r="17" spans="1:40" s="70" customFormat="1" x14ac:dyDescent="0.25">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x14ac:dyDescent="0.25">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x14ac:dyDescent="0.25">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x14ac:dyDescent="0.25">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x14ac:dyDescent="0.25">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x14ac:dyDescent="0.25">
      <c r="A22" s="66" t="s">
        <v>1780</v>
      </c>
      <c r="B22" s="65" t="s">
        <v>1168</v>
      </c>
    </row>
    <row r="23" spans="1:40" x14ac:dyDescent="0.25">
      <c r="A23" s="66" t="s">
        <v>1798</v>
      </c>
      <c r="B23" s="65" t="s">
        <v>1169</v>
      </c>
    </row>
    <row r="24" spans="1:40" x14ac:dyDescent="0.25">
      <c r="A24" s="66" t="s">
        <v>1783</v>
      </c>
      <c r="B24" s="65" t="s">
        <v>1170</v>
      </c>
      <c r="C24" s="65" t="s">
        <v>1171</v>
      </c>
      <c r="D24" s="65" t="s">
        <v>1172</v>
      </c>
      <c r="E24" s="65" t="s">
        <v>1173</v>
      </c>
      <c r="F24" s="65" t="s">
        <v>1174</v>
      </c>
      <c r="G24" s="65" t="s">
        <v>1175</v>
      </c>
    </row>
    <row r="25" spans="1:40" x14ac:dyDescent="0.25">
      <c r="A25" s="66" t="s">
        <v>1809</v>
      </c>
      <c r="B25" s="65" t="s">
        <v>1170</v>
      </c>
      <c r="C25" s="65" t="s">
        <v>1171</v>
      </c>
      <c r="D25" s="65" t="s">
        <v>1172</v>
      </c>
    </row>
    <row r="26" spans="1:40" s="70" customFormat="1" x14ac:dyDescent="0.25">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x14ac:dyDescent="0.25">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x14ac:dyDescent="0.25">
      <c r="A28" s="66" t="s">
        <v>1786</v>
      </c>
      <c r="B28" s="65" t="s">
        <v>1170</v>
      </c>
      <c r="C28" s="65"/>
      <c r="D28" s="65"/>
    </row>
    <row r="29" spans="1:40" x14ac:dyDescent="0.25">
      <c r="A29" s="66" t="s">
        <v>1810</v>
      </c>
      <c r="B29" s="65" t="s">
        <v>1170</v>
      </c>
      <c r="C29" s="65" t="s">
        <v>1171</v>
      </c>
      <c r="D29" s="65"/>
    </row>
    <row r="30" spans="1:40" x14ac:dyDescent="0.25">
      <c r="A30" s="66" t="s">
        <v>1781</v>
      </c>
      <c r="B30" s="65" t="s">
        <v>1171</v>
      </c>
    </row>
    <row r="31" spans="1:40" x14ac:dyDescent="0.25">
      <c r="A31" s="66" t="s">
        <v>1797</v>
      </c>
      <c r="B31" s="65" t="s">
        <v>1172</v>
      </c>
    </row>
    <row r="32" spans="1:40" x14ac:dyDescent="0.25">
      <c r="A32" s="66" t="s">
        <v>1784</v>
      </c>
      <c r="B32" s="65" t="s">
        <v>1173</v>
      </c>
      <c r="C32" s="65" t="s">
        <v>1174</v>
      </c>
      <c r="D32" s="65" t="s">
        <v>1175</v>
      </c>
    </row>
    <row r="33" spans="1:40" x14ac:dyDescent="0.25">
      <c r="A33" t="s">
        <v>1807</v>
      </c>
      <c r="B33" s="65" t="s">
        <v>1173</v>
      </c>
      <c r="C33" s="65" t="s">
        <v>1174</v>
      </c>
      <c r="D33" s="65" t="s">
        <v>1175</v>
      </c>
      <c r="E33" s="65" t="s">
        <v>1176</v>
      </c>
      <c r="F33" s="65" t="s">
        <v>1177</v>
      </c>
      <c r="G33" s="65" t="s">
        <v>1178</v>
      </c>
    </row>
    <row r="34" spans="1:40" x14ac:dyDescent="0.25">
      <c r="A34" t="s">
        <v>1811</v>
      </c>
      <c r="B34" s="65" t="s">
        <v>1173</v>
      </c>
      <c r="C34" s="65" t="s">
        <v>1174</v>
      </c>
      <c r="D34" s="65" t="s">
        <v>1175</v>
      </c>
      <c r="E34" s="65" t="s">
        <v>1176</v>
      </c>
      <c r="F34" s="65" t="s">
        <v>1177</v>
      </c>
      <c r="G34" s="65" t="s">
        <v>1178</v>
      </c>
      <c r="H34" s="65" t="s">
        <v>1179</v>
      </c>
      <c r="I34" s="65" t="s">
        <v>1180</v>
      </c>
    </row>
    <row r="35" spans="1:40" x14ac:dyDescent="0.25">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x14ac:dyDescent="0.25">
      <c r="A36" s="66" t="s">
        <v>1793</v>
      </c>
      <c r="B36" s="65" t="s">
        <v>1173</v>
      </c>
      <c r="C36" s="65"/>
      <c r="D36" s="65"/>
    </row>
    <row r="37" spans="1:40" x14ac:dyDescent="0.25">
      <c r="A37" s="66" t="s">
        <v>1794</v>
      </c>
      <c r="B37" s="65" t="s">
        <v>1174</v>
      </c>
      <c r="C37" s="65"/>
      <c r="D37" s="65"/>
    </row>
    <row r="38" spans="1:40" x14ac:dyDescent="0.25">
      <c r="A38" s="66" t="s">
        <v>1795</v>
      </c>
      <c r="B38" s="65" t="s">
        <v>1175</v>
      </c>
      <c r="C38" s="65"/>
      <c r="D38" s="65"/>
    </row>
    <row r="39" spans="1:40" x14ac:dyDescent="0.25">
      <c r="A39" s="66" t="s">
        <v>1815</v>
      </c>
      <c r="B39" s="65" t="s">
        <v>1175</v>
      </c>
      <c r="C39" s="65" t="s">
        <v>1176</v>
      </c>
      <c r="D39" s="65"/>
    </row>
    <row r="40" spans="1:40" x14ac:dyDescent="0.25">
      <c r="A40" s="66" t="s">
        <v>1785</v>
      </c>
      <c r="B40" s="65" t="s">
        <v>1176</v>
      </c>
      <c r="C40" s="65" t="s">
        <v>1177</v>
      </c>
      <c r="D40" s="65" t="s">
        <v>1178</v>
      </c>
    </row>
    <row r="41" spans="1:40" x14ac:dyDescent="0.25">
      <c r="A41" s="66" t="s">
        <v>1787</v>
      </c>
      <c r="B41" s="65" t="s">
        <v>1176</v>
      </c>
      <c r="C41" s="65" t="s">
        <v>1177</v>
      </c>
      <c r="D41" s="65" t="s">
        <v>1178</v>
      </c>
      <c r="E41" s="65" t="s">
        <v>1179</v>
      </c>
      <c r="F41" s="65" t="s">
        <v>1180</v>
      </c>
    </row>
    <row r="42" spans="1:40" x14ac:dyDescent="0.25">
      <c r="A42" s="66" t="s">
        <v>1814</v>
      </c>
      <c r="B42" s="65" t="s">
        <v>1176</v>
      </c>
      <c r="C42" s="65" t="s">
        <v>1177</v>
      </c>
      <c r="D42" s="65" t="s">
        <v>1178</v>
      </c>
      <c r="E42" s="65" t="s">
        <v>1179</v>
      </c>
      <c r="F42" s="65" t="s">
        <v>1180</v>
      </c>
      <c r="G42" s="65" t="s">
        <v>1181</v>
      </c>
      <c r="H42" s="65" t="s">
        <v>1182</v>
      </c>
      <c r="I42" s="65" t="s">
        <v>1183</v>
      </c>
      <c r="J42" s="65" t="s">
        <v>1184</v>
      </c>
    </row>
    <row r="43" spans="1:40" x14ac:dyDescent="0.25">
      <c r="A43" s="66" t="s">
        <v>1788</v>
      </c>
      <c r="B43" s="65" t="s">
        <v>1176</v>
      </c>
      <c r="C43" s="65"/>
      <c r="D43" s="65"/>
    </row>
    <row r="44" spans="1:40" x14ac:dyDescent="0.25">
      <c r="A44" s="66" t="s">
        <v>1789</v>
      </c>
      <c r="B44" s="65" t="s">
        <v>1177</v>
      </c>
      <c r="C44" s="65"/>
      <c r="D44" s="65"/>
    </row>
    <row r="45" spans="1:40" x14ac:dyDescent="0.25">
      <c r="A45" s="66" t="s">
        <v>1790</v>
      </c>
      <c r="B45" s="65" t="s">
        <v>1178</v>
      </c>
      <c r="C45" s="65"/>
      <c r="D45" s="65"/>
    </row>
    <row r="46" spans="1:40" x14ac:dyDescent="0.25">
      <c r="A46" s="66" t="s">
        <v>1777</v>
      </c>
      <c r="B46" s="65" t="s">
        <v>1179</v>
      </c>
      <c r="C46" s="65" t="s">
        <v>1180</v>
      </c>
    </row>
    <row r="47" spans="1:40" x14ac:dyDescent="0.25">
      <c r="A47" s="66" t="s">
        <v>2401</v>
      </c>
      <c r="B47" s="65" t="s">
        <v>1179</v>
      </c>
      <c r="C47" s="65" t="s">
        <v>1180</v>
      </c>
      <c r="D47" s="65" t="s">
        <v>1181</v>
      </c>
      <c r="E47" s="65" t="s">
        <v>1182</v>
      </c>
      <c r="F47" s="65"/>
      <c r="G47" s="65"/>
    </row>
    <row r="48" spans="1:40" s="70" customFormat="1" x14ac:dyDescent="0.25">
      <c r="A48" s="66" t="s">
        <v>1796</v>
      </c>
      <c r="B48" s="65" t="s">
        <v>1179</v>
      </c>
      <c r="C48" s="65" t="s">
        <v>1180</v>
      </c>
      <c r="D48" s="65" t="s">
        <v>1181</v>
      </c>
      <c r="E48" s="65" t="s">
        <v>1182</v>
      </c>
      <c r="F48" s="65" t="s">
        <v>1183</v>
      </c>
      <c r="G48" s="65" t="s">
        <v>1184</v>
      </c>
    </row>
    <row r="49" spans="1:5" x14ac:dyDescent="0.25">
      <c r="A49" s="66" t="s">
        <v>1791</v>
      </c>
      <c r="B49" s="65" t="s">
        <v>1179</v>
      </c>
      <c r="C49" s="65"/>
    </row>
    <row r="50" spans="1:5" x14ac:dyDescent="0.25">
      <c r="A50" s="66" t="s">
        <v>1792</v>
      </c>
      <c r="B50" s="65" t="s">
        <v>1180</v>
      </c>
    </row>
    <row r="51" spans="1:5" x14ac:dyDescent="0.25">
      <c r="A51" s="66" t="s">
        <v>1801</v>
      </c>
      <c r="B51" s="65" t="s">
        <v>1181</v>
      </c>
      <c r="C51" s="65" t="s">
        <v>1182</v>
      </c>
    </row>
    <row r="52" spans="1:5" x14ac:dyDescent="0.25">
      <c r="A52" s="66" t="s">
        <v>1778</v>
      </c>
      <c r="B52" s="65" t="s">
        <v>1181</v>
      </c>
      <c r="C52" s="65" t="s">
        <v>1182</v>
      </c>
      <c r="D52" s="65" t="s">
        <v>1183</v>
      </c>
      <c r="E52" s="65" t="s">
        <v>1184</v>
      </c>
    </row>
    <row r="53" spans="1:5" x14ac:dyDescent="0.25">
      <c r="A53" s="66" t="s">
        <v>1803</v>
      </c>
      <c r="B53" s="65" t="s">
        <v>1181</v>
      </c>
      <c r="C53" s="65"/>
    </row>
    <row r="54" spans="1:5" x14ac:dyDescent="0.25">
      <c r="A54" s="66" t="s">
        <v>1802</v>
      </c>
      <c r="B54" s="65" t="s">
        <v>1182</v>
      </c>
      <c r="C54" s="65"/>
    </row>
    <row r="55" spans="1:5" x14ac:dyDescent="0.25">
      <c r="A55" s="66" t="s">
        <v>1779</v>
      </c>
      <c r="B55" s="65" t="s">
        <v>1183</v>
      </c>
      <c r="C55" s="65" t="s">
        <v>1184</v>
      </c>
    </row>
    <row r="56" spans="1:5" x14ac:dyDescent="0.25">
      <c r="A56" s="66" t="s">
        <v>1805</v>
      </c>
      <c r="B56" s="65" t="s">
        <v>1183</v>
      </c>
    </row>
    <row r="57" spans="1:5" x14ac:dyDescent="0.2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5" outlineLevelCol="1" x14ac:dyDescent="0.25"/>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 min="9" max="9" width="19.85546875" customWidth="1" outlineLevel="1"/>
    <col min="10" max="10" width="21.42578125" customWidth="1" outlineLevel="1"/>
    <col min="11" max="11" width="45.28515625" customWidth="1" outlineLevel="1"/>
    <col min="12" max="13" width="15.28515625" customWidth="1" outlineLevel="1"/>
    <col min="14" max="14" width="12.28515625" customWidth="1" outlineLevel="1"/>
    <col min="15" max="15" width="16.28515625" customWidth="1" outlineLevel="1"/>
    <col min="16" max="17" width="14.28515625" customWidth="1" outlineLevel="1"/>
    <col min="18" max="19" width="10.7109375" customWidth="1" outlineLevel="1"/>
    <col min="20" max="20" width="35.7109375" customWidth="1" outlineLevel="1"/>
    <col min="21" max="21" width="18.140625" customWidth="1"/>
    <col min="22" max="22" width="22.85546875" customWidth="1" outlineLevel="1"/>
    <col min="23" max="23" width="21.140625" customWidth="1" outlineLevel="1"/>
    <col min="24" max="24" width="40.140625" customWidth="1" outlineLevel="1"/>
    <col min="25" max="25" width="17.85546875" customWidth="1" outlineLevel="1"/>
    <col min="26" max="26" width="20.140625" customWidth="1" outlineLevel="1"/>
    <col min="27" max="27" width="11.28515625" customWidth="1" outlineLevel="1"/>
    <col min="28" max="28" width="18" customWidth="1"/>
    <col min="29" max="29" width="32.28515625" customWidth="1" outlineLevel="1"/>
    <col min="30" max="30" width="35.7109375" customWidth="1" outlineLevel="1"/>
    <col min="31" max="31" width="20.7109375" customWidth="1"/>
    <col min="32" max="32" width="34.7109375" customWidth="1" outlineLevel="1"/>
    <col min="33" max="33" width="21.7109375" bestFit="1" customWidth="1"/>
    <col min="34" max="36" width="21.7109375" customWidth="1" outlineLevel="1"/>
    <col min="37" max="37" width="36.5703125" customWidth="1" outlineLevel="1"/>
    <col min="38" max="38" width="22.140625" customWidth="1"/>
    <col min="39" max="41" width="22.140625" customWidth="1" outlineLevel="1"/>
    <col min="42" max="42" width="34.42578125" customWidth="1" outlineLevel="1"/>
    <col min="43" max="43" width="33.5703125" customWidth="1"/>
    <col min="44" max="44" width="46.5703125" customWidth="1" outlineLevel="1"/>
    <col min="45" max="45" width="17.28515625" customWidth="1"/>
    <col min="46" max="47" width="17.28515625" customWidth="1" outlineLevel="1"/>
    <col min="48" max="49" width="20.42578125" customWidth="1" outlineLevel="1"/>
    <col min="50" max="50" width="20.140625" customWidth="1" outlineLevel="1"/>
    <col min="51" max="51" width="30.140625" customWidth="1" outlineLevel="1"/>
    <col min="52" max="52" width="30.140625" customWidth="1"/>
    <col min="53" max="57" width="30.140625" customWidth="1" outlineLevel="1"/>
    <col min="58" max="58" width="42" customWidth="1" outlineLevel="1"/>
    <col min="59" max="90" width="12.28515625" customWidth="1"/>
    <col min="91" max="990" width="13.28515625" customWidth="1"/>
    <col min="991" max="9990" width="14.28515625" customWidth="1"/>
    <col min="9991" max="16384" width="15.28515625" customWidth="1"/>
  </cols>
  <sheetData>
    <row r="1" spans="1:58" hidden="1" x14ac:dyDescent="0.25">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x14ac:dyDescent="0.25">
      <c r="C2" t="s">
        <v>1905</v>
      </c>
    </row>
    <row r="3" spans="1:58" x14ac:dyDescent="0.25">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x14ac:dyDescent="0.25">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x14ac:dyDescent="0.25">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x14ac:dyDescent="0.25">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x14ac:dyDescent="0.25">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x14ac:dyDescent="0.25">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x14ac:dyDescent="0.25">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x14ac:dyDescent="0.25">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x14ac:dyDescent="0.25">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x14ac:dyDescent="0.25">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x14ac:dyDescent="0.25">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x14ac:dyDescent="0.25">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x14ac:dyDescent="0.25">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x14ac:dyDescent="0.25">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x14ac:dyDescent="0.25">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x14ac:dyDescent="0.25">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x14ac:dyDescent="0.25">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x14ac:dyDescent="0.25">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x14ac:dyDescent="0.25">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x14ac:dyDescent="0.25">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x14ac:dyDescent="0.25">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x14ac:dyDescent="0.25">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x14ac:dyDescent="0.25">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x14ac:dyDescent="0.25">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x14ac:dyDescent="0.25">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x14ac:dyDescent="0.25">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x14ac:dyDescent="0.25">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x14ac:dyDescent="0.25">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x14ac:dyDescent="0.25">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x14ac:dyDescent="0.25">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x14ac:dyDescent="0.25">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x14ac:dyDescent="0.25">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x14ac:dyDescent="0.25">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x14ac:dyDescent="0.25">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x14ac:dyDescent="0.25">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x14ac:dyDescent="0.25">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x14ac:dyDescent="0.25">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x14ac:dyDescent="0.25">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x14ac:dyDescent="0.25">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x14ac:dyDescent="0.25">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x14ac:dyDescent="0.25">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x14ac:dyDescent="0.25">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x14ac:dyDescent="0.25">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x14ac:dyDescent="0.25">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x14ac:dyDescent="0.25">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x14ac:dyDescent="0.25">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x14ac:dyDescent="0.25">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x14ac:dyDescent="0.25">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x14ac:dyDescent="0.25">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x14ac:dyDescent="0.25">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x14ac:dyDescent="0.25">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x14ac:dyDescent="0.25">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x14ac:dyDescent="0.25">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x14ac:dyDescent="0.25">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x14ac:dyDescent="0.25">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x14ac:dyDescent="0.25">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x14ac:dyDescent="0.25">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x14ac:dyDescent="0.25">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x14ac:dyDescent="0.25">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x14ac:dyDescent="0.25">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x14ac:dyDescent="0.25">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x14ac:dyDescent="0.25">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x14ac:dyDescent="0.25">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x14ac:dyDescent="0.25">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x14ac:dyDescent="0.25">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x14ac:dyDescent="0.25">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x14ac:dyDescent="0.25">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x14ac:dyDescent="0.25">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x14ac:dyDescent="0.25">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x14ac:dyDescent="0.25">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x14ac:dyDescent="0.25">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x14ac:dyDescent="0.25">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x14ac:dyDescent="0.25">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x14ac:dyDescent="0.25">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x14ac:dyDescent="0.25">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x14ac:dyDescent="0.25">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x14ac:dyDescent="0.25">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x14ac:dyDescent="0.25">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x14ac:dyDescent="0.25">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x14ac:dyDescent="0.25">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x14ac:dyDescent="0.25">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x14ac:dyDescent="0.25">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x14ac:dyDescent="0.25">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x14ac:dyDescent="0.25">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x14ac:dyDescent="0.25">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x14ac:dyDescent="0.25">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x14ac:dyDescent="0.25">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x14ac:dyDescent="0.25">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x14ac:dyDescent="0.25">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x14ac:dyDescent="0.25">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x14ac:dyDescent="0.25">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x14ac:dyDescent="0.25">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x14ac:dyDescent="0.25">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x14ac:dyDescent="0.25">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x14ac:dyDescent="0.25">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x14ac:dyDescent="0.25">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x14ac:dyDescent="0.25">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x14ac:dyDescent="0.25">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x14ac:dyDescent="0.25">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x14ac:dyDescent="0.25">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x14ac:dyDescent="0.25">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x14ac:dyDescent="0.25">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x14ac:dyDescent="0.25">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x14ac:dyDescent="0.25">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x14ac:dyDescent="0.25">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x14ac:dyDescent="0.25">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x14ac:dyDescent="0.25">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x14ac:dyDescent="0.25">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x14ac:dyDescent="0.25">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x14ac:dyDescent="0.25">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x14ac:dyDescent="0.25">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x14ac:dyDescent="0.25">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x14ac:dyDescent="0.25">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x14ac:dyDescent="0.25">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x14ac:dyDescent="0.25">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x14ac:dyDescent="0.25">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x14ac:dyDescent="0.25">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x14ac:dyDescent="0.25">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x14ac:dyDescent="0.25">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x14ac:dyDescent="0.25">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x14ac:dyDescent="0.25">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x14ac:dyDescent="0.25">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x14ac:dyDescent="0.25">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x14ac:dyDescent="0.25">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x14ac:dyDescent="0.25">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x14ac:dyDescent="0.25">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x14ac:dyDescent="0.25">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x14ac:dyDescent="0.25">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x14ac:dyDescent="0.25">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x14ac:dyDescent="0.25">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x14ac:dyDescent="0.25">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x14ac:dyDescent="0.25">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x14ac:dyDescent="0.25">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x14ac:dyDescent="0.25">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x14ac:dyDescent="0.25">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x14ac:dyDescent="0.25">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x14ac:dyDescent="0.25">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x14ac:dyDescent="0.25">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x14ac:dyDescent="0.25">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x14ac:dyDescent="0.25">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x14ac:dyDescent="0.25">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x14ac:dyDescent="0.25">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x14ac:dyDescent="0.25">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x14ac:dyDescent="0.25">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x14ac:dyDescent="0.25">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x14ac:dyDescent="0.25">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x14ac:dyDescent="0.25">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x14ac:dyDescent="0.25">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x14ac:dyDescent="0.25">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x14ac:dyDescent="0.25">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x14ac:dyDescent="0.25">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x14ac:dyDescent="0.25">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x14ac:dyDescent="0.25">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x14ac:dyDescent="0.25">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x14ac:dyDescent="0.25">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x14ac:dyDescent="0.25">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x14ac:dyDescent="0.25">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x14ac:dyDescent="0.25">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x14ac:dyDescent="0.25">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x14ac:dyDescent="0.25">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x14ac:dyDescent="0.25">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x14ac:dyDescent="0.25">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x14ac:dyDescent="0.25">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x14ac:dyDescent="0.25">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x14ac:dyDescent="0.25">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x14ac:dyDescent="0.25">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x14ac:dyDescent="0.25">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x14ac:dyDescent="0.25">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x14ac:dyDescent="0.25">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x14ac:dyDescent="0.25">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x14ac:dyDescent="0.25">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x14ac:dyDescent="0.25">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x14ac:dyDescent="0.25">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x14ac:dyDescent="0.25">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x14ac:dyDescent="0.25">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x14ac:dyDescent="0.25">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x14ac:dyDescent="0.25">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x14ac:dyDescent="0.25">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x14ac:dyDescent="0.25">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x14ac:dyDescent="0.25">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x14ac:dyDescent="0.25">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x14ac:dyDescent="0.25">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x14ac:dyDescent="0.25">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x14ac:dyDescent="0.25">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x14ac:dyDescent="0.25">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x14ac:dyDescent="0.25">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x14ac:dyDescent="0.25">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x14ac:dyDescent="0.25">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x14ac:dyDescent="0.25">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x14ac:dyDescent="0.25">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x14ac:dyDescent="0.25">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x14ac:dyDescent="0.25">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x14ac:dyDescent="0.25">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x14ac:dyDescent="0.25">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x14ac:dyDescent="0.25">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x14ac:dyDescent="0.25">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x14ac:dyDescent="0.25">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x14ac:dyDescent="0.25">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x14ac:dyDescent="0.25">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x14ac:dyDescent="0.25">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x14ac:dyDescent="0.25">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x14ac:dyDescent="0.25">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x14ac:dyDescent="0.25">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x14ac:dyDescent="0.25">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x14ac:dyDescent="0.25">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x14ac:dyDescent="0.25">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x14ac:dyDescent="0.25">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x14ac:dyDescent="0.25">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x14ac:dyDescent="0.25">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x14ac:dyDescent="0.25">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x14ac:dyDescent="0.25">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x14ac:dyDescent="0.25">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x14ac:dyDescent="0.25">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x14ac:dyDescent="0.25">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x14ac:dyDescent="0.25">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x14ac:dyDescent="0.25">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x14ac:dyDescent="0.25">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x14ac:dyDescent="0.25">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x14ac:dyDescent="0.25">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x14ac:dyDescent="0.25">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x14ac:dyDescent="0.25">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x14ac:dyDescent="0.25">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x14ac:dyDescent="0.25">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x14ac:dyDescent="0.25">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x14ac:dyDescent="0.25">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x14ac:dyDescent="0.25">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x14ac:dyDescent="0.25">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x14ac:dyDescent="0.25">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x14ac:dyDescent="0.25">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x14ac:dyDescent="0.25">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x14ac:dyDescent="0.25">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x14ac:dyDescent="0.25">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x14ac:dyDescent="0.25">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x14ac:dyDescent="0.25">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x14ac:dyDescent="0.25">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x14ac:dyDescent="0.25">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x14ac:dyDescent="0.25">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x14ac:dyDescent="0.25">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x14ac:dyDescent="0.25">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x14ac:dyDescent="0.25">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x14ac:dyDescent="0.25">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x14ac:dyDescent="0.25">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x14ac:dyDescent="0.25">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x14ac:dyDescent="0.25">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x14ac:dyDescent="0.25">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x14ac:dyDescent="0.25">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x14ac:dyDescent="0.25">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x14ac:dyDescent="0.25">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x14ac:dyDescent="0.25">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x14ac:dyDescent="0.25">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x14ac:dyDescent="0.25">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x14ac:dyDescent="0.25">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x14ac:dyDescent="0.25">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x14ac:dyDescent="0.25">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x14ac:dyDescent="0.25">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x14ac:dyDescent="0.25">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x14ac:dyDescent="0.25">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x14ac:dyDescent="0.25">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x14ac:dyDescent="0.25">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x14ac:dyDescent="0.25">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x14ac:dyDescent="0.25">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x14ac:dyDescent="0.25">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x14ac:dyDescent="0.25">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x14ac:dyDescent="0.25">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x14ac:dyDescent="0.25">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x14ac:dyDescent="0.25">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x14ac:dyDescent="0.25">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x14ac:dyDescent="0.25">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x14ac:dyDescent="0.25">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x14ac:dyDescent="0.25">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x14ac:dyDescent="0.25">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x14ac:dyDescent="0.25">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x14ac:dyDescent="0.25">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x14ac:dyDescent="0.25">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x14ac:dyDescent="0.25">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x14ac:dyDescent="0.25">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x14ac:dyDescent="0.25">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x14ac:dyDescent="0.25">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x14ac:dyDescent="0.25">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x14ac:dyDescent="0.25">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x14ac:dyDescent="0.25">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x14ac:dyDescent="0.25">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x14ac:dyDescent="0.25">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x14ac:dyDescent="0.25">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x14ac:dyDescent="0.25">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x14ac:dyDescent="0.25">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x14ac:dyDescent="0.25">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x14ac:dyDescent="0.25">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x14ac:dyDescent="0.25">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x14ac:dyDescent="0.25">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x14ac:dyDescent="0.25">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x14ac:dyDescent="0.25">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x14ac:dyDescent="0.25">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x14ac:dyDescent="0.25">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x14ac:dyDescent="0.25">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x14ac:dyDescent="0.25">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x14ac:dyDescent="0.25">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x14ac:dyDescent="0.25">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x14ac:dyDescent="0.25">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x14ac:dyDescent="0.25">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x14ac:dyDescent="0.25">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x14ac:dyDescent="0.25">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x14ac:dyDescent="0.25">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x14ac:dyDescent="0.25">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x14ac:dyDescent="0.25">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x14ac:dyDescent="0.25">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x14ac:dyDescent="0.25">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x14ac:dyDescent="0.25">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x14ac:dyDescent="0.25">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x14ac:dyDescent="0.25">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x14ac:dyDescent="0.25">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x14ac:dyDescent="0.25">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x14ac:dyDescent="0.25">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x14ac:dyDescent="0.25">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x14ac:dyDescent="0.25">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x14ac:dyDescent="0.25">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x14ac:dyDescent="0.25">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x14ac:dyDescent="0.25">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x14ac:dyDescent="0.25">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x14ac:dyDescent="0.25">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x14ac:dyDescent="0.25">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x14ac:dyDescent="0.25">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x14ac:dyDescent="0.25">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x14ac:dyDescent="0.25">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x14ac:dyDescent="0.25">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x14ac:dyDescent="0.25">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x14ac:dyDescent="0.25">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x14ac:dyDescent="0.25">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x14ac:dyDescent="0.25">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x14ac:dyDescent="0.25">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x14ac:dyDescent="0.25">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x14ac:dyDescent="0.25">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x14ac:dyDescent="0.25">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x14ac:dyDescent="0.25">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x14ac:dyDescent="0.25">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x14ac:dyDescent="0.25">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x14ac:dyDescent="0.25">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x14ac:dyDescent="0.25">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x14ac:dyDescent="0.25">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x14ac:dyDescent="0.25">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x14ac:dyDescent="0.25">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x14ac:dyDescent="0.25">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x14ac:dyDescent="0.25">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x14ac:dyDescent="0.25">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x14ac:dyDescent="0.25">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x14ac:dyDescent="0.25">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x14ac:dyDescent="0.25">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x14ac:dyDescent="0.25">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x14ac:dyDescent="0.25">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x14ac:dyDescent="0.25">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x14ac:dyDescent="0.25">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x14ac:dyDescent="0.25">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x14ac:dyDescent="0.25">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x14ac:dyDescent="0.25">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x14ac:dyDescent="0.25">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x14ac:dyDescent="0.25">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x14ac:dyDescent="0.25">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x14ac:dyDescent="0.25">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x14ac:dyDescent="0.25">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x14ac:dyDescent="0.25">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x14ac:dyDescent="0.25">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x14ac:dyDescent="0.25">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x14ac:dyDescent="0.25">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x14ac:dyDescent="0.25">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x14ac:dyDescent="0.25">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x14ac:dyDescent="0.25">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x14ac:dyDescent="0.25">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x14ac:dyDescent="0.25">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x14ac:dyDescent="0.25">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x14ac:dyDescent="0.25">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x14ac:dyDescent="0.25">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x14ac:dyDescent="0.25">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x14ac:dyDescent="0.25">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x14ac:dyDescent="0.25">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x14ac:dyDescent="0.25">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x14ac:dyDescent="0.25">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x14ac:dyDescent="0.25">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x14ac:dyDescent="0.25">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x14ac:dyDescent="0.25">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x14ac:dyDescent="0.25">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x14ac:dyDescent="0.25">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x14ac:dyDescent="0.25">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x14ac:dyDescent="0.25">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x14ac:dyDescent="0.25">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x14ac:dyDescent="0.25">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x14ac:dyDescent="0.25">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x14ac:dyDescent="0.25">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x14ac:dyDescent="0.25">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x14ac:dyDescent="0.25">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x14ac:dyDescent="0.25">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x14ac:dyDescent="0.25">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x14ac:dyDescent="0.25">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x14ac:dyDescent="0.25">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x14ac:dyDescent="0.25">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x14ac:dyDescent="0.25">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x14ac:dyDescent="0.25">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x14ac:dyDescent="0.25">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x14ac:dyDescent="0.25">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x14ac:dyDescent="0.25">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x14ac:dyDescent="0.25">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x14ac:dyDescent="0.25">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x14ac:dyDescent="0.25">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x14ac:dyDescent="0.25">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x14ac:dyDescent="0.25">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x14ac:dyDescent="0.25">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x14ac:dyDescent="0.25">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x14ac:dyDescent="0.25">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x14ac:dyDescent="0.25">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x14ac:dyDescent="0.25">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x14ac:dyDescent="0.25">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x14ac:dyDescent="0.25">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x14ac:dyDescent="0.25">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x14ac:dyDescent="0.25">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x14ac:dyDescent="0.25">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x14ac:dyDescent="0.25">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x14ac:dyDescent="0.25">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x14ac:dyDescent="0.25">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x14ac:dyDescent="0.25">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x14ac:dyDescent="0.25">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x14ac:dyDescent="0.25">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x14ac:dyDescent="0.25">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x14ac:dyDescent="0.25">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x14ac:dyDescent="0.25">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x14ac:dyDescent="0.25">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x14ac:dyDescent="0.25">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x14ac:dyDescent="0.25">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x14ac:dyDescent="0.25">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x14ac:dyDescent="0.25">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x14ac:dyDescent="0.25">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x14ac:dyDescent="0.25">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x14ac:dyDescent="0.25">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x14ac:dyDescent="0.25">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x14ac:dyDescent="0.25">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x14ac:dyDescent="0.25">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x14ac:dyDescent="0.25">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x14ac:dyDescent="0.25">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x14ac:dyDescent="0.25">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x14ac:dyDescent="0.25">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x14ac:dyDescent="0.25">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x14ac:dyDescent="0.25">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x14ac:dyDescent="0.25">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x14ac:dyDescent="0.25">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x14ac:dyDescent="0.25">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x14ac:dyDescent="0.25">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x14ac:dyDescent="0.25">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x14ac:dyDescent="0.25">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x14ac:dyDescent="0.25">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x14ac:dyDescent="0.25">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x14ac:dyDescent="0.25">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x14ac:dyDescent="0.25">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x14ac:dyDescent="0.25">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x14ac:dyDescent="0.25">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x14ac:dyDescent="0.25">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x14ac:dyDescent="0.25">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x14ac:dyDescent="0.25">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x14ac:dyDescent="0.25">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x14ac:dyDescent="0.25">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x14ac:dyDescent="0.25">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x14ac:dyDescent="0.25">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x14ac:dyDescent="0.25">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x14ac:dyDescent="0.25">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x14ac:dyDescent="0.25">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x14ac:dyDescent="0.25">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x14ac:dyDescent="0.25">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x14ac:dyDescent="0.25">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x14ac:dyDescent="0.25">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x14ac:dyDescent="0.25">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x14ac:dyDescent="0.25">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x14ac:dyDescent="0.25">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x14ac:dyDescent="0.25">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x14ac:dyDescent="0.25">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x14ac:dyDescent="0.25">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x14ac:dyDescent="0.25">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x14ac:dyDescent="0.25">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x14ac:dyDescent="0.25">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x14ac:dyDescent="0.25">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x14ac:dyDescent="0.25">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x14ac:dyDescent="0.25">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x14ac:dyDescent="0.25">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x14ac:dyDescent="0.25">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x14ac:dyDescent="0.25">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x14ac:dyDescent="0.25">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x14ac:dyDescent="0.25">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x14ac:dyDescent="0.25">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x14ac:dyDescent="0.25">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x14ac:dyDescent="0.25">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x14ac:dyDescent="0.25">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x14ac:dyDescent="0.25">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x14ac:dyDescent="0.25">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x14ac:dyDescent="0.25">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x14ac:dyDescent="0.25">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x14ac:dyDescent="0.25">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x14ac:dyDescent="0.25">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x14ac:dyDescent="0.25">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x14ac:dyDescent="0.25">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x14ac:dyDescent="0.25">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x14ac:dyDescent="0.25">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x14ac:dyDescent="0.25">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x14ac:dyDescent="0.25">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x14ac:dyDescent="0.25">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x14ac:dyDescent="0.25">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x14ac:dyDescent="0.25">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x14ac:dyDescent="0.25">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x14ac:dyDescent="0.25">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x14ac:dyDescent="0.25">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x14ac:dyDescent="0.25">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x14ac:dyDescent="0.25">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x14ac:dyDescent="0.25">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x14ac:dyDescent="0.25">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x14ac:dyDescent="0.25">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x14ac:dyDescent="0.25">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x14ac:dyDescent="0.25">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x14ac:dyDescent="0.25">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x14ac:dyDescent="0.25">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x14ac:dyDescent="0.25">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x14ac:dyDescent="0.25">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x14ac:dyDescent="0.25">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x14ac:dyDescent="0.25">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x14ac:dyDescent="0.25">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x14ac:dyDescent="0.25">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x14ac:dyDescent="0.25">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x14ac:dyDescent="0.25">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x14ac:dyDescent="0.25">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x14ac:dyDescent="0.25">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x14ac:dyDescent="0.25">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x14ac:dyDescent="0.25">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x14ac:dyDescent="0.25">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x14ac:dyDescent="0.25">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x14ac:dyDescent="0.25">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x14ac:dyDescent="0.25">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x14ac:dyDescent="0.25">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x14ac:dyDescent="0.25">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x14ac:dyDescent="0.25">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x14ac:dyDescent="0.25">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x14ac:dyDescent="0.25">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x14ac:dyDescent="0.25">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x14ac:dyDescent="0.25">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x14ac:dyDescent="0.25">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x14ac:dyDescent="0.25">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x14ac:dyDescent="0.25">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x14ac:dyDescent="0.25">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x14ac:dyDescent="0.25">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x14ac:dyDescent="0.25">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x14ac:dyDescent="0.25">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x14ac:dyDescent="0.25">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x14ac:dyDescent="0.25">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x14ac:dyDescent="0.25">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x14ac:dyDescent="0.25">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x14ac:dyDescent="0.25">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x14ac:dyDescent="0.25">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x14ac:dyDescent="0.25">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x14ac:dyDescent="0.25">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x14ac:dyDescent="0.25">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x14ac:dyDescent="0.25">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x14ac:dyDescent="0.25">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x14ac:dyDescent="0.25">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x14ac:dyDescent="0.25">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x14ac:dyDescent="0.25">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x14ac:dyDescent="0.25">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x14ac:dyDescent="0.25">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x14ac:dyDescent="0.25">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x14ac:dyDescent="0.25">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x14ac:dyDescent="0.25">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x14ac:dyDescent="0.25">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x14ac:dyDescent="0.25">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x14ac:dyDescent="0.25">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x14ac:dyDescent="0.25">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x14ac:dyDescent="0.25">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x14ac:dyDescent="0.25">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x14ac:dyDescent="0.25">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x14ac:dyDescent="0.25">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x14ac:dyDescent="0.25">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x14ac:dyDescent="0.25">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x14ac:dyDescent="0.25">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x14ac:dyDescent="0.25">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x14ac:dyDescent="0.25">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x14ac:dyDescent="0.25">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x14ac:dyDescent="0.25">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x14ac:dyDescent="0.25">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x14ac:dyDescent="0.25">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x14ac:dyDescent="0.25">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x14ac:dyDescent="0.25">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x14ac:dyDescent="0.25">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x14ac:dyDescent="0.25">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x14ac:dyDescent="0.25">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x14ac:dyDescent="0.25">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x14ac:dyDescent="0.25">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x14ac:dyDescent="0.25">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x14ac:dyDescent="0.25">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x14ac:dyDescent="0.25">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x14ac:dyDescent="0.25">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x14ac:dyDescent="0.25">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x14ac:dyDescent="0.25">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x14ac:dyDescent="0.25">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x14ac:dyDescent="0.25">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x14ac:dyDescent="0.25">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x14ac:dyDescent="0.25">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x14ac:dyDescent="0.25">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x14ac:dyDescent="0.25">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x14ac:dyDescent="0.25">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x14ac:dyDescent="0.25">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x14ac:dyDescent="0.25">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x14ac:dyDescent="0.25">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x14ac:dyDescent="0.25">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x14ac:dyDescent="0.25">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x14ac:dyDescent="0.25">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x14ac:dyDescent="0.25">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x14ac:dyDescent="0.25">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x14ac:dyDescent="0.25">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x14ac:dyDescent="0.25">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x14ac:dyDescent="0.25">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x14ac:dyDescent="0.25">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x14ac:dyDescent="0.25">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x14ac:dyDescent="0.25">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x14ac:dyDescent="0.25">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x14ac:dyDescent="0.25">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x14ac:dyDescent="0.25">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x14ac:dyDescent="0.25">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x14ac:dyDescent="0.25">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x14ac:dyDescent="0.25">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x14ac:dyDescent="0.25">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x14ac:dyDescent="0.25">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x14ac:dyDescent="0.25">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x14ac:dyDescent="0.25">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x14ac:dyDescent="0.25">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x14ac:dyDescent="0.25">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x14ac:dyDescent="0.25">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x14ac:dyDescent="0.25">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x14ac:dyDescent="0.25">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x14ac:dyDescent="0.25">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x14ac:dyDescent="0.25">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x14ac:dyDescent="0.25">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x14ac:dyDescent="0.25">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x14ac:dyDescent="0.25">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x14ac:dyDescent="0.25">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x14ac:dyDescent="0.25">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x14ac:dyDescent="0.25">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x14ac:dyDescent="0.25">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x14ac:dyDescent="0.25">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x14ac:dyDescent="0.25">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x14ac:dyDescent="0.25">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x14ac:dyDescent="0.25">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x14ac:dyDescent="0.25">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x14ac:dyDescent="0.25">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x14ac:dyDescent="0.25">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x14ac:dyDescent="0.25">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x14ac:dyDescent="0.25">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x14ac:dyDescent="0.25">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x14ac:dyDescent="0.25">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x14ac:dyDescent="0.25">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x14ac:dyDescent="0.25">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x14ac:dyDescent="0.25">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x14ac:dyDescent="0.25">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x14ac:dyDescent="0.25">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x14ac:dyDescent="0.25">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x14ac:dyDescent="0.25">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x14ac:dyDescent="0.25">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x14ac:dyDescent="0.25">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x14ac:dyDescent="0.25">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x14ac:dyDescent="0.25">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x14ac:dyDescent="0.25">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x14ac:dyDescent="0.25">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x14ac:dyDescent="0.25">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x14ac:dyDescent="0.25">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x14ac:dyDescent="0.25">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x14ac:dyDescent="0.25">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x14ac:dyDescent="0.25">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x14ac:dyDescent="0.25">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x14ac:dyDescent="0.25">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x14ac:dyDescent="0.25">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x14ac:dyDescent="0.25">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x14ac:dyDescent="0.25">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x14ac:dyDescent="0.25">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x14ac:dyDescent="0.25">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x14ac:dyDescent="0.25">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x14ac:dyDescent="0.25">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x14ac:dyDescent="0.25">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x14ac:dyDescent="0.25">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x14ac:dyDescent="0.25">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x14ac:dyDescent="0.25">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x14ac:dyDescent="0.25">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x14ac:dyDescent="0.25">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x14ac:dyDescent="0.25">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x14ac:dyDescent="0.25">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x14ac:dyDescent="0.25">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x14ac:dyDescent="0.25">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x14ac:dyDescent="0.25">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x14ac:dyDescent="0.25">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x14ac:dyDescent="0.25">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x14ac:dyDescent="0.25">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x14ac:dyDescent="0.25">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x14ac:dyDescent="0.25">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x14ac:dyDescent="0.25">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x14ac:dyDescent="0.25">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x14ac:dyDescent="0.25">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x14ac:dyDescent="0.25">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x14ac:dyDescent="0.25">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x14ac:dyDescent="0.25">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x14ac:dyDescent="0.25">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x14ac:dyDescent="0.25">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x14ac:dyDescent="0.25">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x14ac:dyDescent="0.25">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x14ac:dyDescent="0.25">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x14ac:dyDescent="0.25">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x14ac:dyDescent="0.25">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x14ac:dyDescent="0.25">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x14ac:dyDescent="0.25">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x14ac:dyDescent="0.25">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x14ac:dyDescent="0.25">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x14ac:dyDescent="0.25">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x14ac:dyDescent="0.25">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x14ac:dyDescent="0.25">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x14ac:dyDescent="0.25">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x14ac:dyDescent="0.25">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x14ac:dyDescent="0.25">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x14ac:dyDescent="0.25">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x14ac:dyDescent="0.25">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x14ac:dyDescent="0.25">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x14ac:dyDescent="0.25">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x14ac:dyDescent="0.25">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x14ac:dyDescent="0.25">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x14ac:dyDescent="0.25">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x14ac:dyDescent="0.25">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x14ac:dyDescent="0.25">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x14ac:dyDescent="0.25">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x14ac:dyDescent="0.25">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x14ac:dyDescent="0.25">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x14ac:dyDescent="0.25">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x14ac:dyDescent="0.25">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x14ac:dyDescent="0.25">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x14ac:dyDescent="0.25">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x14ac:dyDescent="0.25">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x14ac:dyDescent="0.25">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x14ac:dyDescent="0.25">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x14ac:dyDescent="0.25">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x14ac:dyDescent="0.25">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x14ac:dyDescent="0.25">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x14ac:dyDescent="0.25">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x14ac:dyDescent="0.25">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x14ac:dyDescent="0.25">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x14ac:dyDescent="0.25">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x14ac:dyDescent="0.25">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x14ac:dyDescent="0.25">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x14ac:dyDescent="0.25">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x14ac:dyDescent="0.25">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x14ac:dyDescent="0.25">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x14ac:dyDescent="0.25">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x14ac:dyDescent="0.25">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x14ac:dyDescent="0.25">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x14ac:dyDescent="0.25">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x14ac:dyDescent="0.25">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x14ac:dyDescent="0.25">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x14ac:dyDescent="0.25">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x14ac:dyDescent="0.25">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x14ac:dyDescent="0.25">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x14ac:dyDescent="0.25">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x14ac:dyDescent="0.25">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x14ac:dyDescent="0.25">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x14ac:dyDescent="0.25">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x14ac:dyDescent="0.25">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x14ac:dyDescent="0.25">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x14ac:dyDescent="0.25">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x14ac:dyDescent="0.25">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x14ac:dyDescent="0.25">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x14ac:dyDescent="0.25">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x14ac:dyDescent="0.25">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x14ac:dyDescent="0.25">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x14ac:dyDescent="0.25">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x14ac:dyDescent="0.25">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x14ac:dyDescent="0.25">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x14ac:dyDescent="0.25">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x14ac:dyDescent="0.25">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x14ac:dyDescent="0.25">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x14ac:dyDescent="0.25">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x14ac:dyDescent="0.25">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x14ac:dyDescent="0.25">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x14ac:dyDescent="0.25">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x14ac:dyDescent="0.25">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x14ac:dyDescent="0.25">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x14ac:dyDescent="0.25">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x14ac:dyDescent="0.25">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x14ac:dyDescent="0.25">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x14ac:dyDescent="0.25">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x14ac:dyDescent="0.25">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x14ac:dyDescent="0.25">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x14ac:dyDescent="0.25">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x14ac:dyDescent="0.25">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x14ac:dyDescent="0.25">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x14ac:dyDescent="0.25">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x14ac:dyDescent="0.25">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x14ac:dyDescent="0.25">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x14ac:dyDescent="0.25">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x14ac:dyDescent="0.25">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x14ac:dyDescent="0.25">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x14ac:dyDescent="0.25">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x14ac:dyDescent="0.25">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x14ac:dyDescent="0.25">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x14ac:dyDescent="0.25">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x14ac:dyDescent="0.25">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x14ac:dyDescent="0.25">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x14ac:dyDescent="0.25">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x14ac:dyDescent="0.25">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x14ac:dyDescent="0.25">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x14ac:dyDescent="0.25">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x14ac:dyDescent="0.25">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x14ac:dyDescent="0.25">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x14ac:dyDescent="0.25">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x14ac:dyDescent="0.25">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x14ac:dyDescent="0.25">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x14ac:dyDescent="0.25">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x14ac:dyDescent="0.25">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x14ac:dyDescent="0.25">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x14ac:dyDescent="0.25">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x14ac:dyDescent="0.25">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x14ac:dyDescent="0.25">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x14ac:dyDescent="0.25">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x14ac:dyDescent="0.25">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x14ac:dyDescent="0.25">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x14ac:dyDescent="0.25">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x14ac:dyDescent="0.25">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x14ac:dyDescent="0.25">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x14ac:dyDescent="0.25">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x14ac:dyDescent="0.25">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x14ac:dyDescent="0.25">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x14ac:dyDescent="0.25">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x14ac:dyDescent="0.25">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x14ac:dyDescent="0.25">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x14ac:dyDescent="0.25">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x14ac:dyDescent="0.25">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x14ac:dyDescent="0.25">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x14ac:dyDescent="0.25">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x14ac:dyDescent="0.25">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x14ac:dyDescent="0.25">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x14ac:dyDescent="0.25">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x14ac:dyDescent="0.25">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x14ac:dyDescent="0.25">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x14ac:dyDescent="0.25">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x14ac:dyDescent="0.25">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x14ac:dyDescent="0.25">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x14ac:dyDescent="0.25">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x14ac:dyDescent="0.25">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x14ac:dyDescent="0.25">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x14ac:dyDescent="0.25">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x14ac:dyDescent="0.25">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x14ac:dyDescent="0.25">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x14ac:dyDescent="0.25">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x14ac:dyDescent="0.25">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x14ac:dyDescent="0.25">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x14ac:dyDescent="0.25">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x14ac:dyDescent="0.25">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x14ac:dyDescent="0.25">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x14ac:dyDescent="0.25">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x14ac:dyDescent="0.25">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x14ac:dyDescent="0.25">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x14ac:dyDescent="0.25">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x14ac:dyDescent="0.25">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x14ac:dyDescent="0.25">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x14ac:dyDescent="0.25">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x14ac:dyDescent="0.25">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x14ac:dyDescent="0.25">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x14ac:dyDescent="0.25">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x14ac:dyDescent="0.25">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x14ac:dyDescent="0.25">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x14ac:dyDescent="0.25">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x14ac:dyDescent="0.25">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x14ac:dyDescent="0.25">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x14ac:dyDescent="0.25">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x14ac:dyDescent="0.25">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x14ac:dyDescent="0.25">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x14ac:dyDescent="0.25">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x14ac:dyDescent="0.25">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x14ac:dyDescent="0.2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x14ac:dyDescent="0.25">
      <c r="A1" t="s">
        <v>1906</v>
      </c>
    </row>
    <row r="2" spans="1:8" x14ac:dyDescent="0.25">
      <c r="E2" s="2" t="s">
        <v>747</v>
      </c>
      <c r="F2" s="2" t="s">
        <v>747</v>
      </c>
      <c r="G2" s="2" t="s">
        <v>747</v>
      </c>
    </row>
    <row r="3" spans="1:8" x14ac:dyDescent="0.25">
      <c r="A3" t="s">
        <v>892</v>
      </c>
      <c r="B3" s="2" t="s">
        <v>3</v>
      </c>
      <c r="C3" t="s">
        <v>538</v>
      </c>
      <c r="D3" t="s">
        <v>539</v>
      </c>
      <c r="E3" t="s">
        <v>640</v>
      </c>
      <c r="F3" t="s">
        <v>891</v>
      </c>
      <c r="G3" t="s">
        <v>8</v>
      </c>
      <c r="H3" t="s">
        <v>641</v>
      </c>
    </row>
    <row r="4" spans="1:8" ht="15" customHeight="1" x14ac:dyDescent="0.25">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x14ac:dyDescent="0.25">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x14ac:dyDescent="0.25">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x14ac:dyDescent="0.25">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x14ac:dyDescent="0.25">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x14ac:dyDescent="0.25">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x14ac:dyDescent="0.25">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x14ac:dyDescent="0.25">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x14ac:dyDescent="0.25">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x14ac:dyDescent="0.25">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x14ac:dyDescent="0.25">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x14ac:dyDescent="0.25">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x14ac:dyDescent="0.25">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x14ac:dyDescent="0.25">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x14ac:dyDescent="0.25">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x14ac:dyDescent="0.25">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x14ac:dyDescent="0.25">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x14ac:dyDescent="0.25">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x14ac:dyDescent="0.25">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x14ac:dyDescent="0.25">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x14ac:dyDescent="0.25">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x14ac:dyDescent="0.25">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x14ac:dyDescent="0.25">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x14ac:dyDescent="0.25">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x14ac:dyDescent="0.25">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x14ac:dyDescent="0.25">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x14ac:dyDescent="0.25">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x14ac:dyDescent="0.25">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x14ac:dyDescent="0.25">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x14ac:dyDescent="0.25">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x14ac:dyDescent="0.25">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x14ac:dyDescent="0.25">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x14ac:dyDescent="0.25">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x14ac:dyDescent="0.25">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x14ac:dyDescent="0.25">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x14ac:dyDescent="0.25">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x14ac:dyDescent="0.25">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x14ac:dyDescent="0.25">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x14ac:dyDescent="0.25">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x14ac:dyDescent="0.25">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x14ac:dyDescent="0.25">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x14ac:dyDescent="0.25">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x14ac:dyDescent="0.25">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x14ac:dyDescent="0.25">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x14ac:dyDescent="0.25">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x14ac:dyDescent="0.25">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x14ac:dyDescent="0.25">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x14ac:dyDescent="0.25">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x14ac:dyDescent="0.25">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x14ac:dyDescent="0.25">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x14ac:dyDescent="0.25">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x14ac:dyDescent="0.25">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x14ac:dyDescent="0.25">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x14ac:dyDescent="0.25">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x14ac:dyDescent="0.25">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x14ac:dyDescent="0.25">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x14ac:dyDescent="0.25">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x14ac:dyDescent="0.25">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x14ac:dyDescent="0.25">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x14ac:dyDescent="0.25">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x14ac:dyDescent="0.25">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x14ac:dyDescent="0.25">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x14ac:dyDescent="0.25">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x14ac:dyDescent="0.25">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x14ac:dyDescent="0.25">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x14ac:dyDescent="0.25">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x14ac:dyDescent="0.25">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x14ac:dyDescent="0.25">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x14ac:dyDescent="0.25">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x14ac:dyDescent="0.25">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x14ac:dyDescent="0.25">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x14ac:dyDescent="0.25">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x14ac:dyDescent="0.25">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x14ac:dyDescent="0.25">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x14ac:dyDescent="0.25">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x14ac:dyDescent="0.25">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x14ac:dyDescent="0.25">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x14ac:dyDescent="0.25">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x14ac:dyDescent="0.25">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x14ac:dyDescent="0.25">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x14ac:dyDescent="0.25">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x14ac:dyDescent="0.25">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x14ac:dyDescent="0.25">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x14ac:dyDescent="0.25">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x14ac:dyDescent="0.25">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x14ac:dyDescent="0.25">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x14ac:dyDescent="0.25">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x14ac:dyDescent="0.25">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x14ac:dyDescent="0.25">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x14ac:dyDescent="0.25">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x14ac:dyDescent="0.25">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x14ac:dyDescent="0.25">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x14ac:dyDescent="0.25">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x14ac:dyDescent="0.25">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x14ac:dyDescent="0.25">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x14ac:dyDescent="0.25">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x14ac:dyDescent="0.25">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x14ac:dyDescent="0.25">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x14ac:dyDescent="0.25">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x14ac:dyDescent="0.25">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x14ac:dyDescent="0.25">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x14ac:dyDescent="0.25">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x14ac:dyDescent="0.25">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x14ac:dyDescent="0.25">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x14ac:dyDescent="0.25">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x14ac:dyDescent="0.25">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x14ac:dyDescent="0.25">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x14ac:dyDescent="0.25">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x14ac:dyDescent="0.25">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x14ac:dyDescent="0.25">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x14ac:dyDescent="0.25">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x14ac:dyDescent="0.25">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x14ac:dyDescent="0.25">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x14ac:dyDescent="0.25">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x14ac:dyDescent="0.25">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x14ac:dyDescent="0.25">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x14ac:dyDescent="0.25">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x14ac:dyDescent="0.25">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x14ac:dyDescent="0.25">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x14ac:dyDescent="0.25">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x14ac:dyDescent="0.25">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x14ac:dyDescent="0.25">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x14ac:dyDescent="0.25">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x14ac:dyDescent="0.25">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x14ac:dyDescent="0.25">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x14ac:dyDescent="0.25">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x14ac:dyDescent="0.25">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x14ac:dyDescent="0.25">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x14ac:dyDescent="0.25">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x14ac:dyDescent="0.25">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x14ac:dyDescent="0.25">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x14ac:dyDescent="0.25">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x14ac:dyDescent="0.25">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x14ac:dyDescent="0.25">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x14ac:dyDescent="0.25">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x14ac:dyDescent="0.25">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x14ac:dyDescent="0.25">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x14ac:dyDescent="0.25">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x14ac:dyDescent="0.25">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x14ac:dyDescent="0.25">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x14ac:dyDescent="0.25">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x14ac:dyDescent="0.25">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x14ac:dyDescent="0.25">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x14ac:dyDescent="0.25">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x14ac:dyDescent="0.25">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x14ac:dyDescent="0.25">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x14ac:dyDescent="0.25">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x14ac:dyDescent="0.25">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x14ac:dyDescent="0.25">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x14ac:dyDescent="0.25">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x14ac:dyDescent="0.25">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x14ac:dyDescent="0.25">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x14ac:dyDescent="0.25">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x14ac:dyDescent="0.25">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x14ac:dyDescent="0.25">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x14ac:dyDescent="0.25">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x14ac:dyDescent="0.25">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x14ac:dyDescent="0.25">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x14ac:dyDescent="0.25">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x14ac:dyDescent="0.25">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x14ac:dyDescent="0.25">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x14ac:dyDescent="0.25">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x14ac:dyDescent="0.25">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x14ac:dyDescent="0.25">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x14ac:dyDescent="0.25">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x14ac:dyDescent="0.25">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x14ac:dyDescent="0.25">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x14ac:dyDescent="0.25">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x14ac:dyDescent="0.25">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x14ac:dyDescent="0.25">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x14ac:dyDescent="0.25">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x14ac:dyDescent="0.25">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x14ac:dyDescent="0.25">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x14ac:dyDescent="0.25">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x14ac:dyDescent="0.25">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x14ac:dyDescent="0.25">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x14ac:dyDescent="0.25">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x14ac:dyDescent="0.25">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x14ac:dyDescent="0.25">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x14ac:dyDescent="0.25">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x14ac:dyDescent="0.25">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x14ac:dyDescent="0.25">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x14ac:dyDescent="0.25">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x14ac:dyDescent="0.25">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x14ac:dyDescent="0.25">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x14ac:dyDescent="0.25">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x14ac:dyDescent="0.25">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x14ac:dyDescent="0.25">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x14ac:dyDescent="0.25">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x14ac:dyDescent="0.25">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x14ac:dyDescent="0.25">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x14ac:dyDescent="0.25">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x14ac:dyDescent="0.25">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x14ac:dyDescent="0.25">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x14ac:dyDescent="0.25">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x14ac:dyDescent="0.25">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x14ac:dyDescent="0.25">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x14ac:dyDescent="0.25">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x14ac:dyDescent="0.25">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x14ac:dyDescent="0.25">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x14ac:dyDescent="0.25">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x14ac:dyDescent="0.25">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x14ac:dyDescent="0.25">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x14ac:dyDescent="0.25">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x14ac:dyDescent="0.25">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x14ac:dyDescent="0.25">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x14ac:dyDescent="0.25">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x14ac:dyDescent="0.25">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x14ac:dyDescent="0.25">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x14ac:dyDescent="0.25">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x14ac:dyDescent="0.25">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x14ac:dyDescent="0.25">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x14ac:dyDescent="0.25">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x14ac:dyDescent="0.25">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x14ac:dyDescent="0.25">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x14ac:dyDescent="0.25">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x14ac:dyDescent="0.25">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x14ac:dyDescent="0.25">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x14ac:dyDescent="0.25">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x14ac:dyDescent="0.25">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x14ac:dyDescent="0.25">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x14ac:dyDescent="0.25">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x14ac:dyDescent="0.25">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x14ac:dyDescent="0.25">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x14ac:dyDescent="0.25">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x14ac:dyDescent="0.25">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x14ac:dyDescent="0.25">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x14ac:dyDescent="0.25">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x14ac:dyDescent="0.25">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x14ac:dyDescent="0.25">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x14ac:dyDescent="0.25">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x14ac:dyDescent="0.25">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x14ac:dyDescent="0.25">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x14ac:dyDescent="0.25">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x14ac:dyDescent="0.25">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x14ac:dyDescent="0.25">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x14ac:dyDescent="0.25">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x14ac:dyDescent="0.25">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x14ac:dyDescent="0.25">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x14ac:dyDescent="0.25">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x14ac:dyDescent="0.25">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x14ac:dyDescent="0.25">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x14ac:dyDescent="0.25">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x14ac:dyDescent="0.25">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x14ac:dyDescent="0.25">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x14ac:dyDescent="0.25">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x14ac:dyDescent="0.25">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x14ac:dyDescent="0.25">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x14ac:dyDescent="0.25">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x14ac:dyDescent="0.25">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x14ac:dyDescent="0.25">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x14ac:dyDescent="0.25">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x14ac:dyDescent="0.25">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x14ac:dyDescent="0.25">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x14ac:dyDescent="0.25">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x14ac:dyDescent="0.25">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x14ac:dyDescent="0.25">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x14ac:dyDescent="0.25">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x14ac:dyDescent="0.25">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x14ac:dyDescent="0.25">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x14ac:dyDescent="0.25">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x14ac:dyDescent="0.25">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x14ac:dyDescent="0.25">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x14ac:dyDescent="0.25">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x14ac:dyDescent="0.25">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x14ac:dyDescent="0.25">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x14ac:dyDescent="0.25">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x14ac:dyDescent="0.25">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x14ac:dyDescent="0.25">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x14ac:dyDescent="0.25">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x14ac:dyDescent="0.25">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x14ac:dyDescent="0.25">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x14ac:dyDescent="0.25">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x14ac:dyDescent="0.25">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x14ac:dyDescent="0.25">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x14ac:dyDescent="0.25">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x14ac:dyDescent="0.25">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x14ac:dyDescent="0.25">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x14ac:dyDescent="0.25">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x14ac:dyDescent="0.25">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x14ac:dyDescent="0.25">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x14ac:dyDescent="0.25">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x14ac:dyDescent="0.25">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x14ac:dyDescent="0.25">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x14ac:dyDescent="0.25">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x14ac:dyDescent="0.25">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x14ac:dyDescent="0.25">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x14ac:dyDescent="0.25">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x14ac:dyDescent="0.25">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x14ac:dyDescent="0.25">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x14ac:dyDescent="0.25">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x14ac:dyDescent="0.25">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x14ac:dyDescent="0.25">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x14ac:dyDescent="0.25">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x14ac:dyDescent="0.25">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x14ac:dyDescent="0.25">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x14ac:dyDescent="0.2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x14ac:dyDescent="0.25">
      <c r="A1" t="s">
        <v>1907</v>
      </c>
    </row>
    <row r="2" spans="1:6" x14ac:dyDescent="0.25">
      <c r="E2" s="2" t="s">
        <v>748</v>
      </c>
    </row>
    <row r="3" spans="1:6" x14ac:dyDescent="0.25">
      <c r="A3" t="s">
        <v>892</v>
      </c>
      <c r="B3" s="2" t="s">
        <v>3</v>
      </c>
      <c r="C3" t="s">
        <v>538</v>
      </c>
      <c r="D3" t="s">
        <v>539</v>
      </c>
      <c r="E3" t="s">
        <v>639</v>
      </c>
      <c r="F3" t="s">
        <v>641</v>
      </c>
    </row>
    <row r="4" spans="1:6" ht="15" customHeight="1" x14ac:dyDescent="0.25">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x14ac:dyDescent="0.25">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x14ac:dyDescent="0.25">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x14ac:dyDescent="0.25">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x14ac:dyDescent="0.25">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x14ac:dyDescent="0.25">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x14ac:dyDescent="0.25">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x14ac:dyDescent="0.25">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x14ac:dyDescent="0.25">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x14ac:dyDescent="0.25">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x14ac:dyDescent="0.25">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x14ac:dyDescent="0.25">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x14ac:dyDescent="0.25">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x14ac:dyDescent="0.25">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x14ac:dyDescent="0.25">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x14ac:dyDescent="0.25">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x14ac:dyDescent="0.25">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x14ac:dyDescent="0.25">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x14ac:dyDescent="0.25">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x14ac:dyDescent="0.25">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x14ac:dyDescent="0.25">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x14ac:dyDescent="0.25">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x14ac:dyDescent="0.25">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x14ac:dyDescent="0.25">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x14ac:dyDescent="0.25">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x14ac:dyDescent="0.25">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x14ac:dyDescent="0.25">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x14ac:dyDescent="0.25">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x14ac:dyDescent="0.25">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x14ac:dyDescent="0.25">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x14ac:dyDescent="0.25">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x14ac:dyDescent="0.25">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x14ac:dyDescent="0.25">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x14ac:dyDescent="0.25">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x14ac:dyDescent="0.25">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x14ac:dyDescent="0.25">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x14ac:dyDescent="0.25">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x14ac:dyDescent="0.25">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x14ac:dyDescent="0.25">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x14ac:dyDescent="0.25">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x14ac:dyDescent="0.25">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x14ac:dyDescent="0.25">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x14ac:dyDescent="0.25">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x14ac:dyDescent="0.25">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x14ac:dyDescent="0.25">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x14ac:dyDescent="0.25">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x14ac:dyDescent="0.25">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x14ac:dyDescent="0.25">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x14ac:dyDescent="0.25">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x14ac:dyDescent="0.25">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x14ac:dyDescent="0.25">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x14ac:dyDescent="0.25">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x14ac:dyDescent="0.25">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x14ac:dyDescent="0.25">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x14ac:dyDescent="0.25">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x14ac:dyDescent="0.25">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x14ac:dyDescent="0.25">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x14ac:dyDescent="0.25">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x14ac:dyDescent="0.25">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x14ac:dyDescent="0.25">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x14ac:dyDescent="0.25">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x14ac:dyDescent="0.25">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x14ac:dyDescent="0.25">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x14ac:dyDescent="0.25">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x14ac:dyDescent="0.25">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x14ac:dyDescent="0.25">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x14ac:dyDescent="0.25">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x14ac:dyDescent="0.25">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x14ac:dyDescent="0.25">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x14ac:dyDescent="0.25">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x14ac:dyDescent="0.25">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x14ac:dyDescent="0.25">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x14ac:dyDescent="0.25">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x14ac:dyDescent="0.25">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x14ac:dyDescent="0.25">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x14ac:dyDescent="0.25">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x14ac:dyDescent="0.25">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x14ac:dyDescent="0.25">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x14ac:dyDescent="0.25">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x14ac:dyDescent="0.25">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x14ac:dyDescent="0.25">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x14ac:dyDescent="0.25">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x14ac:dyDescent="0.25">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x14ac:dyDescent="0.25">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x14ac:dyDescent="0.25">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x14ac:dyDescent="0.25">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x14ac:dyDescent="0.25">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x14ac:dyDescent="0.25">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x14ac:dyDescent="0.25">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x14ac:dyDescent="0.25">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x14ac:dyDescent="0.25">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x14ac:dyDescent="0.25">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x14ac:dyDescent="0.25">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x14ac:dyDescent="0.25">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x14ac:dyDescent="0.25">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x14ac:dyDescent="0.25">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x14ac:dyDescent="0.25">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x14ac:dyDescent="0.25">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x14ac:dyDescent="0.25">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x14ac:dyDescent="0.25">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x14ac:dyDescent="0.25">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x14ac:dyDescent="0.25">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x14ac:dyDescent="0.25">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x14ac:dyDescent="0.25">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x14ac:dyDescent="0.25">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x14ac:dyDescent="0.25">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x14ac:dyDescent="0.25">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x14ac:dyDescent="0.25">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x14ac:dyDescent="0.25">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x14ac:dyDescent="0.25">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x14ac:dyDescent="0.25">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x14ac:dyDescent="0.25">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x14ac:dyDescent="0.25">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x14ac:dyDescent="0.25">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x14ac:dyDescent="0.25">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x14ac:dyDescent="0.25">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x14ac:dyDescent="0.25">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x14ac:dyDescent="0.25">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x14ac:dyDescent="0.25">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x14ac:dyDescent="0.25">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x14ac:dyDescent="0.25">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x14ac:dyDescent="0.25">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x14ac:dyDescent="0.25">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x14ac:dyDescent="0.25">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x14ac:dyDescent="0.25">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x14ac:dyDescent="0.25">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x14ac:dyDescent="0.25">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x14ac:dyDescent="0.25">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x14ac:dyDescent="0.25">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x14ac:dyDescent="0.25">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x14ac:dyDescent="0.25">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x14ac:dyDescent="0.25">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x14ac:dyDescent="0.25">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x14ac:dyDescent="0.25">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x14ac:dyDescent="0.25">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x14ac:dyDescent="0.25">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x14ac:dyDescent="0.25">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x14ac:dyDescent="0.25">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x14ac:dyDescent="0.25">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x14ac:dyDescent="0.25">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x14ac:dyDescent="0.25">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x14ac:dyDescent="0.25">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x14ac:dyDescent="0.25">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x14ac:dyDescent="0.25">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x14ac:dyDescent="0.25">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x14ac:dyDescent="0.25">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x14ac:dyDescent="0.25">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x14ac:dyDescent="0.25">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x14ac:dyDescent="0.25">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x14ac:dyDescent="0.25">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x14ac:dyDescent="0.25">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x14ac:dyDescent="0.25">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x14ac:dyDescent="0.25">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x14ac:dyDescent="0.25">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x14ac:dyDescent="0.25">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x14ac:dyDescent="0.25">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x14ac:dyDescent="0.25">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x14ac:dyDescent="0.25">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x14ac:dyDescent="0.25">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x14ac:dyDescent="0.25">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x14ac:dyDescent="0.25">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x14ac:dyDescent="0.25">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x14ac:dyDescent="0.25">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x14ac:dyDescent="0.25">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x14ac:dyDescent="0.25">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x14ac:dyDescent="0.25">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x14ac:dyDescent="0.25">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x14ac:dyDescent="0.25">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x14ac:dyDescent="0.25">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x14ac:dyDescent="0.25">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x14ac:dyDescent="0.25">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x14ac:dyDescent="0.25">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x14ac:dyDescent="0.25">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x14ac:dyDescent="0.25">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x14ac:dyDescent="0.25">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x14ac:dyDescent="0.25">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x14ac:dyDescent="0.25">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x14ac:dyDescent="0.25">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x14ac:dyDescent="0.25">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x14ac:dyDescent="0.25">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x14ac:dyDescent="0.25">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x14ac:dyDescent="0.25">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x14ac:dyDescent="0.25">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x14ac:dyDescent="0.25">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x14ac:dyDescent="0.25">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x14ac:dyDescent="0.25">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x14ac:dyDescent="0.25">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x14ac:dyDescent="0.25">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x14ac:dyDescent="0.25">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x14ac:dyDescent="0.25">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x14ac:dyDescent="0.25">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x14ac:dyDescent="0.25">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x14ac:dyDescent="0.25">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x14ac:dyDescent="0.25">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x14ac:dyDescent="0.25">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x14ac:dyDescent="0.25">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x14ac:dyDescent="0.25">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x14ac:dyDescent="0.25">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x14ac:dyDescent="0.25">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x14ac:dyDescent="0.25">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x14ac:dyDescent="0.25">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x14ac:dyDescent="0.25">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x14ac:dyDescent="0.25">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x14ac:dyDescent="0.25">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x14ac:dyDescent="0.25">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x14ac:dyDescent="0.25">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x14ac:dyDescent="0.25">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x14ac:dyDescent="0.25">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x14ac:dyDescent="0.25">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x14ac:dyDescent="0.25">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x14ac:dyDescent="0.25">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x14ac:dyDescent="0.25">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x14ac:dyDescent="0.25">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x14ac:dyDescent="0.25">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x14ac:dyDescent="0.25">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x14ac:dyDescent="0.25">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x14ac:dyDescent="0.25">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x14ac:dyDescent="0.25">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x14ac:dyDescent="0.25">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x14ac:dyDescent="0.25">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x14ac:dyDescent="0.25">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x14ac:dyDescent="0.2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x14ac:dyDescent="0.2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x14ac:dyDescent="0.2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x14ac:dyDescent="0.2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x14ac:dyDescent="0.2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x14ac:dyDescent="0.2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x14ac:dyDescent="0.2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x14ac:dyDescent="0.2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x14ac:dyDescent="0.2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x14ac:dyDescent="0.2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x14ac:dyDescent="0.2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x14ac:dyDescent="0.2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x14ac:dyDescent="0.2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x14ac:dyDescent="0.2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x14ac:dyDescent="0.2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x14ac:dyDescent="0.2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x14ac:dyDescent="0.2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x14ac:dyDescent="0.2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x14ac:dyDescent="0.2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x14ac:dyDescent="0.2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x14ac:dyDescent="0.2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x14ac:dyDescent="0.2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x14ac:dyDescent="0.2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x14ac:dyDescent="0.2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x14ac:dyDescent="0.2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x14ac:dyDescent="0.2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x14ac:dyDescent="0.2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x14ac:dyDescent="0.2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x14ac:dyDescent="0.2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x14ac:dyDescent="0.2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x14ac:dyDescent="0.2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x14ac:dyDescent="0.2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x14ac:dyDescent="0.2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x14ac:dyDescent="0.2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x14ac:dyDescent="0.2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x14ac:dyDescent="0.2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x14ac:dyDescent="0.2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x14ac:dyDescent="0.2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x14ac:dyDescent="0.2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x14ac:dyDescent="0.2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x14ac:dyDescent="0.2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x14ac:dyDescent="0.2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x14ac:dyDescent="0.2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x14ac:dyDescent="0.2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x14ac:dyDescent="0.2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x14ac:dyDescent="0.2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x14ac:dyDescent="0.2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x14ac:dyDescent="0.2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x14ac:dyDescent="0.2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x14ac:dyDescent="0.2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x14ac:dyDescent="0.2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x14ac:dyDescent="0.2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x14ac:dyDescent="0.2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x14ac:dyDescent="0.2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x14ac:dyDescent="0.2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x14ac:dyDescent="0.2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x14ac:dyDescent="0.2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x14ac:dyDescent="0.25">
      <c r="A1" t="s">
        <v>1908</v>
      </c>
    </row>
    <row r="3" spans="1:7" x14ac:dyDescent="0.25">
      <c r="A3" s="12" t="s">
        <v>784</v>
      </c>
      <c r="B3" s="14" t="s">
        <v>742</v>
      </c>
      <c r="C3" s="11" t="s">
        <v>538</v>
      </c>
      <c r="D3" s="11" t="s">
        <v>539</v>
      </c>
      <c r="E3" s="8" t="s">
        <v>7</v>
      </c>
      <c r="F3" s="8" t="s">
        <v>5</v>
      </c>
      <c r="G3" s="8" t="s">
        <v>865</v>
      </c>
    </row>
    <row r="4" spans="1:7" x14ac:dyDescent="0.25">
      <c r="A4" s="13" t="s">
        <v>2449</v>
      </c>
      <c r="B4" s="4" t="s">
        <v>743</v>
      </c>
      <c r="C4" s="3" t="s">
        <v>749</v>
      </c>
      <c r="D4" s="5" t="s">
        <v>728</v>
      </c>
      <c r="E4" s="6">
        <v>1.5</v>
      </c>
      <c r="F4" s="38"/>
      <c r="G4" s="6">
        <v>1</v>
      </c>
    </row>
    <row r="5" spans="1:7" x14ac:dyDescent="0.25">
      <c r="A5" s="13" t="s">
        <v>2450</v>
      </c>
      <c r="B5" s="4" t="s">
        <v>743</v>
      </c>
      <c r="C5" s="3" t="s">
        <v>749</v>
      </c>
      <c r="D5" s="5" t="s">
        <v>729</v>
      </c>
      <c r="E5" s="6">
        <v>1.4</v>
      </c>
      <c r="F5" s="38"/>
      <c r="G5" s="6">
        <v>2</v>
      </c>
    </row>
    <row r="6" spans="1:7" x14ac:dyDescent="0.25">
      <c r="A6" s="13" t="s">
        <v>2451</v>
      </c>
      <c r="B6" s="4" t="s">
        <v>743</v>
      </c>
      <c r="C6" s="3" t="s">
        <v>749</v>
      </c>
      <c r="D6" s="5" t="s">
        <v>730</v>
      </c>
      <c r="E6" s="6">
        <v>1.4</v>
      </c>
      <c r="F6" s="38"/>
      <c r="G6" s="6">
        <v>3</v>
      </c>
    </row>
    <row r="7" spans="1:7" x14ac:dyDescent="0.25">
      <c r="A7" s="13" t="s">
        <v>2452</v>
      </c>
      <c r="B7" s="4" t="s">
        <v>743</v>
      </c>
      <c r="C7" s="3" t="s">
        <v>749</v>
      </c>
      <c r="D7" s="5" t="s">
        <v>1830</v>
      </c>
      <c r="E7" s="6">
        <v>1.5</v>
      </c>
      <c r="F7" s="38"/>
      <c r="G7" s="6">
        <v>4</v>
      </c>
    </row>
    <row r="8" spans="1:7" x14ac:dyDescent="0.25">
      <c r="A8" s="13" t="s">
        <v>2453</v>
      </c>
      <c r="B8" s="4" t="s">
        <v>743</v>
      </c>
      <c r="C8" s="3" t="s">
        <v>749</v>
      </c>
      <c r="D8" s="5" t="s">
        <v>1831</v>
      </c>
      <c r="E8" s="6">
        <v>1.8</v>
      </c>
      <c r="F8" s="38"/>
      <c r="G8" s="6">
        <v>5</v>
      </c>
    </row>
    <row r="9" spans="1:7" x14ac:dyDescent="0.25">
      <c r="A9" s="13" t="s">
        <v>2454</v>
      </c>
      <c r="B9" s="4" t="s">
        <v>743</v>
      </c>
      <c r="C9" s="3" t="s">
        <v>749</v>
      </c>
      <c r="D9" s="5" t="s">
        <v>1832</v>
      </c>
      <c r="E9" s="6">
        <v>1.9</v>
      </c>
      <c r="F9" s="38"/>
      <c r="G9" s="6">
        <v>6</v>
      </c>
    </row>
    <row r="10" spans="1:7" x14ac:dyDescent="0.25">
      <c r="A10" s="13" t="s">
        <v>2455</v>
      </c>
      <c r="B10" s="4" t="s">
        <v>743</v>
      </c>
      <c r="C10" s="3" t="s">
        <v>749</v>
      </c>
      <c r="D10" s="5" t="s">
        <v>731</v>
      </c>
      <c r="E10" s="6">
        <v>1.5</v>
      </c>
      <c r="F10" s="38"/>
      <c r="G10" s="6">
        <v>7</v>
      </c>
    </row>
    <row r="11" spans="1:7" x14ac:dyDescent="0.25">
      <c r="A11" s="13" t="s">
        <v>2456</v>
      </c>
      <c r="B11" s="4" t="s">
        <v>743</v>
      </c>
      <c r="C11" s="3" t="s">
        <v>749</v>
      </c>
      <c r="D11" s="5" t="s">
        <v>1833</v>
      </c>
      <c r="E11" s="6">
        <v>1.4</v>
      </c>
      <c r="F11" s="38"/>
      <c r="G11" s="6">
        <v>8</v>
      </c>
    </row>
    <row r="12" spans="1:7" x14ac:dyDescent="0.25">
      <c r="A12" s="13" t="s">
        <v>2457</v>
      </c>
      <c r="B12" s="4" t="s">
        <v>743</v>
      </c>
      <c r="C12" s="3" t="s">
        <v>749</v>
      </c>
      <c r="D12" s="5" t="s">
        <v>1834</v>
      </c>
      <c r="E12" s="6">
        <v>1.7</v>
      </c>
      <c r="F12" s="38"/>
      <c r="G12" s="6">
        <v>9</v>
      </c>
    </row>
    <row r="13" spans="1:7" x14ac:dyDescent="0.25">
      <c r="A13" s="13" t="s">
        <v>2458</v>
      </c>
      <c r="B13" s="4" t="s">
        <v>743</v>
      </c>
      <c r="C13" s="3" t="s">
        <v>749</v>
      </c>
      <c r="D13" s="5" t="s">
        <v>1835</v>
      </c>
      <c r="E13" s="6">
        <v>1.6</v>
      </c>
      <c r="F13" s="38"/>
      <c r="G13" s="6">
        <v>10</v>
      </c>
    </row>
    <row r="14" spans="1:7" x14ac:dyDescent="0.25">
      <c r="A14" s="13" t="s">
        <v>2459</v>
      </c>
      <c r="B14" s="4" t="s">
        <v>743</v>
      </c>
      <c r="C14" s="3" t="s">
        <v>749</v>
      </c>
      <c r="D14" s="5" t="s">
        <v>767</v>
      </c>
      <c r="E14" s="6">
        <v>1.6</v>
      </c>
      <c r="F14" s="38"/>
      <c r="G14" s="6">
        <v>11</v>
      </c>
    </row>
    <row r="15" spans="1:7" x14ac:dyDescent="0.25">
      <c r="A15" s="13" t="s">
        <v>2460</v>
      </c>
      <c r="B15" s="4" t="s">
        <v>743</v>
      </c>
      <c r="C15" s="3" t="s">
        <v>749</v>
      </c>
      <c r="D15" s="5" t="s">
        <v>1836</v>
      </c>
      <c r="E15" s="6">
        <v>1.7</v>
      </c>
      <c r="F15" s="38"/>
      <c r="G15" s="6">
        <v>12</v>
      </c>
    </row>
    <row r="16" spans="1:7" x14ac:dyDescent="0.25">
      <c r="A16" s="13" t="s">
        <v>2461</v>
      </c>
      <c r="B16" s="4" t="s">
        <v>743</v>
      </c>
      <c r="C16" s="3" t="s">
        <v>749</v>
      </c>
      <c r="D16" s="5" t="s">
        <v>732</v>
      </c>
      <c r="E16" s="6">
        <v>1.5</v>
      </c>
      <c r="F16" s="38"/>
      <c r="G16" s="6">
        <v>13</v>
      </c>
    </row>
    <row r="17" spans="1:7" x14ac:dyDescent="0.25">
      <c r="A17" s="13" t="s">
        <v>2462</v>
      </c>
      <c r="B17" s="4" t="s">
        <v>743</v>
      </c>
      <c r="C17" s="3" t="s">
        <v>749</v>
      </c>
      <c r="D17" s="5" t="s">
        <v>733</v>
      </c>
      <c r="E17" s="6">
        <v>2.2000000000000002</v>
      </c>
      <c r="F17" s="38"/>
      <c r="G17" s="6">
        <v>14</v>
      </c>
    </row>
    <row r="18" spans="1:7" x14ac:dyDescent="0.25">
      <c r="A18" s="13" t="s">
        <v>2463</v>
      </c>
      <c r="B18" s="4" t="s">
        <v>743</v>
      </c>
      <c r="C18" s="3" t="s">
        <v>749</v>
      </c>
      <c r="D18" s="5" t="s">
        <v>1837</v>
      </c>
      <c r="E18" s="6">
        <v>2</v>
      </c>
      <c r="F18" s="38"/>
      <c r="G18" s="6">
        <v>15</v>
      </c>
    </row>
    <row r="19" spans="1:7" x14ac:dyDescent="0.25">
      <c r="A19" s="13" t="s">
        <v>2464</v>
      </c>
      <c r="B19" s="4" t="s">
        <v>743</v>
      </c>
      <c r="C19" s="3" t="s">
        <v>749</v>
      </c>
      <c r="D19" s="5" t="s">
        <v>1838</v>
      </c>
      <c r="E19" s="6">
        <v>1.6</v>
      </c>
      <c r="F19" s="38"/>
      <c r="G19" s="6">
        <v>16</v>
      </c>
    </row>
    <row r="20" spans="1:7" x14ac:dyDescent="0.25">
      <c r="A20" s="13" t="s">
        <v>2465</v>
      </c>
      <c r="B20" s="4" t="s">
        <v>743</v>
      </c>
      <c r="C20" s="3" t="s">
        <v>749</v>
      </c>
      <c r="D20" s="5" t="s">
        <v>734</v>
      </c>
      <c r="E20" s="6">
        <v>1</v>
      </c>
      <c r="F20" s="38"/>
      <c r="G20" s="6">
        <v>17</v>
      </c>
    </row>
    <row r="21" spans="1:7" x14ac:dyDescent="0.25">
      <c r="A21" s="13" t="s">
        <v>2466</v>
      </c>
      <c r="B21" s="4" t="s">
        <v>743</v>
      </c>
      <c r="C21" s="3" t="s">
        <v>749</v>
      </c>
      <c r="D21" s="5" t="s">
        <v>1839</v>
      </c>
      <c r="E21" s="6">
        <v>1.6</v>
      </c>
      <c r="F21" s="38"/>
      <c r="G21" s="6">
        <v>18</v>
      </c>
    </row>
    <row r="22" spans="1:7" x14ac:dyDescent="0.25">
      <c r="A22" s="13" t="s">
        <v>2467</v>
      </c>
      <c r="B22" s="4" t="s">
        <v>743</v>
      </c>
      <c r="C22" s="3" t="s">
        <v>749</v>
      </c>
      <c r="D22" s="5" t="s">
        <v>750</v>
      </c>
      <c r="E22" s="6">
        <v>1.3</v>
      </c>
      <c r="F22" s="38"/>
      <c r="G22" s="6">
        <v>19</v>
      </c>
    </row>
    <row r="23" spans="1:7" x14ac:dyDescent="0.25">
      <c r="A23" s="13" t="s">
        <v>2468</v>
      </c>
      <c r="B23" s="4" t="s">
        <v>743</v>
      </c>
      <c r="C23" s="3" t="s">
        <v>749</v>
      </c>
      <c r="D23" s="5" t="s">
        <v>735</v>
      </c>
      <c r="E23" s="6">
        <v>0.3</v>
      </c>
      <c r="F23" s="38"/>
      <c r="G23" s="6">
        <v>20</v>
      </c>
    </row>
    <row r="24" spans="1:7" x14ac:dyDescent="0.25">
      <c r="A24" s="13" t="s">
        <v>2469</v>
      </c>
      <c r="B24" s="4" t="s">
        <v>743</v>
      </c>
      <c r="C24" s="3" t="s">
        <v>749</v>
      </c>
      <c r="D24" s="5" t="s">
        <v>736</v>
      </c>
      <c r="E24" s="6">
        <v>1.2</v>
      </c>
      <c r="F24" s="38"/>
      <c r="G24" s="6">
        <v>21</v>
      </c>
    </row>
    <row r="25" spans="1:7" x14ac:dyDescent="0.25">
      <c r="A25" s="13" t="s">
        <v>2470</v>
      </c>
      <c r="B25" s="4" t="s">
        <v>743</v>
      </c>
      <c r="C25" s="3" t="s">
        <v>749</v>
      </c>
      <c r="D25" s="5" t="s">
        <v>1840</v>
      </c>
      <c r="E25" s="6">
        <v>1.5</v>
      </c>
      <c r="F25" s="38"/>
      <c r="G25" s="6">
        <v>22</v>
      </c>
    </row>
    <row r="26" spans="1:7" x14ac:dyDescent="0.25">
      <c r="A26" s="13" t="s">
        <v>2471</v>
      </c>
      <c r="B26" s="4" t="s">
        <v>743</v>
      </c>
      <c r="C26" s="3" t="s">
        <v>749</v>
      </c>
      <c r="D26" s="5" t="s">
        <v>737</v>
      </c>
      <c r="E26" s="6">
        <v>1.3</v>
      </c>
      <c r="F26" s="38"/>
      <c r="G26" s="6">
        <v>23</v>
      </c>
    </row>
    <row r="27" spans="1:7" x14ac:dyDescent="0.25">
      <c r="A27" s="13" t="s">
        <v>2472</v>
      </c>
      <c r="B27" s="4" t="s">
        <v>743</v>
      </c>
      <c r="C27" s="3" t="s">
        <v>749</v>
      </c>
      <c r="D27" s="5" t="s">
        <v>738</v>
      </c>
      <c r="E27" s="6">
        <v>1.6</v>
      </c>
      <c r="F27" s="38"/>
      <c r="G27" s="6">
        <v>24</v>
      </c>
    </row>
    <row r="28" spans="1:7" x14ac:dyDescent="0.25">
      <c r="A28" s="13" t="s">
        <v>2473</v>
      </c>
      <c r="B28" s="4" t="s">
        <v>743</v>
      </c>
      <c r="C28" s="3" t="s">
        <v>749</v>
      </c>
      <c r="D28" s="5" t="s">
        <v>1841</v>
      </c>
      <c r="E28" s="6">
        <v>2.2000000000000002</v>
      </c>
      <c r="F28" s="38"/>
      <c r="G28" s="6">
        <v>25</v>
      </c>
    </row>
    <row r="29" spans="1:7" x14ac:dyDescent="0.25">
      <c r="A29" s="13" t="s">
        <v>2474</v>
      </c>
      <c r="B29" s="4" t="s">
        <v>743</v>
      </c>
      <c r="C29" s="3" t="s">
        <v>749</v>
      </c>
      <c r="D29" s="5" t="s">
        <v>766</v>
      </c>
      <c r="E29" s="6">
        <v>1.9</v>
      </c>
      <c r="F29" s="38"/>
      <c r="G29" s="6">
        <v>26</v>
      </c>
    </row>
    <row r="30" spans="1:7" x14ac:dyDescent="0.25">
      <c r="A30" s="13" t="s">
        <v>2475</v>
      </c>
      <c r="B30" s="4" t="s">
        <v>743</v>
      </c>
      <c r="C30" s="3" t="s">
        <v>749</v>
      </c>
      <c r="D30" s="5" t="s">
        <v>1842</v>
      </c>
      <c r="E30" s="6">
        <v>1.5</v>
      </c>
      <c r="F30" s="38"/>
      <c r="G30" s="6">
        <v>27</v>
      </c>
    </row>
    <row r="31" spans="1:7" x14ac:dyDescent="0.25">
      <c r="A31" s="13" t="s">
        <v>2476</v>
      </c>
      <c r="B31" s="4" t="s">
        <v>743</v>
      </c>
      <c r="C31" s="3" t="s">
        <v>749</v>
      </c>
      <c r="D31" s="5" t="s">
        <v>1843</v>
      </c>
      <c r="E31" s="6">
        <v>1.5</v>
      </c>
      <c r="F31" s="38"/>
      <c r="G31" s="6">
        <v>28</v>
      </c>
    </row>
    <row r="32" spans="1:7" x14ac:dyDescent="0.25">
      <c r="A32" s="13" t="s">
        <v>2477</v>
      </c>
      <c r="B32" s="4" t="s">
        <v>743</v>
      </c>
      <c r="C32" s="3" t="s">
        <v>749</v>
      </c>
      <c r="D32" s="5" t="s">
        <v>1844</v>
      </c>
      <c r="E32" s="6">
        <v>1.4</v>
      </c>
      <c r="F32" s="38"/>
      <c r="G32" s="6">
        <v>29</v>
      </c>
    </row>
    <row r="33" spans="1:7" x14ac:dyDescent="0.25">
      <c r="A33" s="13" t="s">
        <v>2478</v>
      </c>
      <c r="B33" s="4" t="s">
        <v>743</v>
      </c>
      <c r="C33" s="3" t="s">
        <v>749</v>
      </c>
      <c r="D33" s="5" t="s">
        <v>606</v>
      </c>
      <c r="E33" s="6">
        <v>1.2</v>
      </c>
      <c r="F33" s="38"/>
      <c r="G33" s="6">
        <v>30</v>
      </c>
    </row>
    <row r="34" spans="1:7" x14ac:dyDescent="0.25">
      <c r="A34" s="13" t="s">
        <v>2479</v>
      </c>
      <c r="B34" s="4" t="s">
        <v>743</v>
      </c>
      <c r="C34" s="3" t="s">
        <v>749</v>
      </c>
      <c r="D34" s="5" t="s">
        <v>769</v>
      </c>
      <c r="E34" s="6">
        <v>1.2</v>
      </c>
      <c r="F34" s="38"/>
      <c r="G34" s="6">
        <v>31</v>
      </c>
    </row>
    <row r="35" spans="1:7" x14ac:dyDescent="0.25">
      <c r="A35" s="13" t="s">
        <v>2480</v>
      </c>
      <c r="B35" s="4" t="s">
        <v>743</v>
      </c>
      <c r="C35" s="3" t="s">
        <v>749</v>
      </c>
      <c r="D35" s="5" t="s">
        <v>740</v>
      </c>
      <c r="E35" s="6">
        <v>1.7</v>
      </c>
      <c r="F35" s="38"/>
      <c r="G35" s="6">
        <v>32</v>
      </c>
    </row>
    <row r="36" spans="1:7" x14ac:dyDescent="0.25">
      <c r="A36" s="13" t="s">
        <v>2481</v>
      </c>
      <c r="B36" s="4" t="s">
        <v>743</v>
      </c>
      <c r="C36" s="7" t="s">
        <v>882</v>
      </c>
      <c r="D36" s="7" t="s">
        <v>751</v>
      </c>
      <c r="E36" s="8">
        <v>1.5</v>
      </c>
      <c r="F36" s="37"/>
      <c r="G36" s="6">
        <v>33</v>
      </c>
    </row>
    <row r="37" spans="1:7" x14ac:dyDescent="0.25">
      <c r="A37" s="13" t="s">
        <v>2482</v>
      </c>
      <c r="B37" s="4" t="s">
        <v>743</v>
      </c>
      <c r="C37" s="7" t="s">
        <v>1008</v>
      </c>
      <c r="D37" s="7" t="s">
        <v>751</v>
      </c>
      <c r="E37" s="8">
        <v>1.3</v>
      </c>
      <c r="F37" s="37"/>
      <c r="G37" s="6">
        <v>34</v>
      </c>
    </row>
    <row r="38" spans="1:7" x14ac:dyDescent="0.25">
      <c r="A38" s="13" t="s">
        <v>2483</v>
      </c>
      <c r="B38" s="4" t="s">
        <v>743</v>
      </c>
      <c r="C38" s="7" t="s">
        <v>867</v>
      </c>
      <c r="D38" s="7" t="s">
        <v>751</v>
      </c>
      <c r="E38" s="8">
        <v>1.5</v>
      </c>
      <c r="F38" s="37"/>
      <c r="G38" s="6">
        <v>35</v>
      </c>
    </row>
    <row r="39" spans="1:7" x14ac:dyDescent="0.25">
      <c r="A39" s="13" t="s">
        <v>2484</v>
      </c>
      <c r="B39" s="4" t="s">
        <v>743</v>
      </c>
      <c r="C39" s="7" t="s">
        <v>871</v>
      </c>
      <c r="D39" s="7" t="s">
        <v>751</v>
      </c>
      <c r="E39" s="8">
        <v>1.6</v>
      </c>
      <c r="F39" s="37"/>
      <c r="G39" s="6">
        <v>36</v>
      </c>
    </row>
    <row r="40" spans="1:7" x14ac:dyDescent="0.25">
      <c r="A40" s="13" t="s">
        <v>2485</v>
      </c>
      <c r="B40" s="4" t="s">
        <v>743</v>
      </c>
      <c r="C40" s="7" t="s">
        <v>871</v>
      </c>
      <c r="D40" s="7" t="s">
        <v>1845</v>
      </c>
      <c r="E40" s="8">
        <v>1.4</v>
      </c>
      <c r="F40" s="37"/>
      <c r="G40" s="6">
        <v>37</v>
      </c>
    </row>
    <row r="41" spans="1:7" x14ac:dyDescent="0.25">
      <c r="A41" s="13" t="s">
        <v>2486</v>
      </c>
      <c r="B41" s="4" t="s">
        <v>743</v>
      </c>
      <c r="C41" s="7" t="s">
        <v>774</v>
      </c>
      <c r="D41" s="7" t="s">
        <v>751</v>
      </c>
      <c r="E41" s="8">
        <v>1.8</v>
      </c>
      <c r="F41" s="37"/>
      <c r="G41" s="6">
        <v>38</v>
      </c>
    </row>
    <row r="42" spans="1:7" x14ac:dyDescent="0.25">
      <c r="A42" s="13" t="s">
        <v>2487</v>
      </c>
      <c r="B42" s="4" t="s">
        <v>743</v>
      </c>
      <c r="C42" s="9" t="s">
        <v>774</v>
      </c>
      <c r="D42" s="7" t="s">
        <v>870</v>
      </c>
      <c r="E42" s="8">
        <v>1.8</v>
      </c>
      <c r="F42" s="37"/>
      <c r="G42" s="6">
        <v>39</v>
      </c>
    </row>
    <row r="43" spans="1:7" x14ac:dyDescent="0.25">
      <c r="A43" s="13" t="s">
        <v>2488</v>
      </c>
      <c r="B43" s="4" t="s">
        <v>743</v>
      </c>
      <c r="C43" s="9" t="s">
        <v>774</v>
      </c>
      <c r="D43" s="7" t="s">
        <v>1846</v>
      </c>
      <c r="E43" s="8">
        <v>1.2</v>
      </c>
      <c r="F43" s="37"/>
      <c r="G43" s="6">
        <v>40</v>
      </c>
    </row>
    <row r="44" spans="1:7" x14ac:dyDescent="0.25">
      <c r="A44" s="13" t="s">
        <v>2489</v>
      </c>
      <c r="B44" s="4" t="s">
        <v>743</v>
      </c>
      <c r="C44" s="9" t="s">
        <v>774</v>
      </c>
      <c r="D44" s="7" t="s">
        <v>1847</v>
      </c>
      <c r="E44" s="8">
        <v>0.8</v>
      </c>
      <c r="F44" s="37"/>
      <c r="G44" s="6">
        <v>41</v>
      </c>
    </row>
    <row r="45" spans="1:7" x14ac:dyDescent="0.25">
      <c r="A45" s="13" t="s">
        <v>2490</v>
      </c>
      <c r="B45" s="4" t="s">
        <v>743</v>
      </c>
      <c r="C45" s="7" t="s">
        <v>866</v>
      </c>
      <c r="D45" s="7" t="s">
        <v>751</v>
      </c>
      <c r="E45" s="8">
        <v>0.5</v>
      </c>
      <c r="F45" s="37"/>
      <c r="G45" s="6">
        <v>42</v>
      </c>
    </row>
    <row r="46" spans="1:7" x14ac:dyDescent="0.25">
      <c r="A46" s="13" t="s">
        <v>2491</v>
      </c>
      <c r="B46" s="4" t="s">
        <v>743</v>
      </c>
      <c r="C46" s="7" t="s">
        <v>866</v>
      </c>
      <c r="D46" s="7" t="s">
        <v>1848</v>
      </c>
      <c r="E46" s="8">
        <v>0.5</v>
      </c>
      <c r="F46" s="37"/>
      <c r="G46" s="6">
        <v>43</v>
      </c>
    </row>
    <row r="47" spans="1:7" x14ac:dyDescent="0.25">
      <c r="A47" s="13" t="s">
        <v>2492</v>
      </c>
      <c r="B47" s="4" t="s">
        <v>743</v>
      </c>
      <c r="C47" s="7" t="s">
        <v>866</v>
      </c>
      <c r="D47" s="7" t="s">
        <v>1849</v>
      </c>
      <c r="E47" s="8">
        <v>0.5</v>
      </c>
      <c r="F47" s="37"/>
      <c r="G47" s="6">
        <v>44</v>
      </c>
    </row>
    <row r="48" spans="1:7" x14ac:dyDescent="0.25">
      <c r="A48" s="13" t="s">
        <v>2493</v>
      </c>
      <c r="B48" s="4" t="s">
        <v>743</v>
      </c>
      <c r="C48" s="7" t="s">
        <v>866</v>
      </c>
      <c r="D48" s="7" t="s">
        <v>1850</v>
      </c>
      <c r="E48" s="8">
        <v>0.5</v>
      </c>
      <c r="F48" s="37"/>
      <c r="G48" s="6">
        <v>45</v>
      </c>
    </row>
    <row r="49" spans="1:7" x14ac:dyDescent="0.25">
      <c r="A49" s="13" t="s">
        <v>2494</v>
      </c>
      <c r="B49" s="4" t="s">
        <v>743</v>
      </c>
      <c r="C49" s="7" t="s">
        <v>866</v>
      </c>
      <c r="D49" s="7" t="s">
        <v>1845</v>
      </c>
      <c r="E49" s="8">
        <v>1.9</v>
      </c>
      <c r="F49" s="37"/>
      <c r="G49" s="6">
        <v>46</v>
      </c>
    </row>
    <row r="50" spans="1:7" x14ac:dyDescent="0.25">
      <c r="A50" s="13" t="s">
        <v>2495</v>
      </c>
      <c r="B50" s="4" t="s">
        <v>743</v>
      </c>
      <c r="C50" s="7" t="s">
        <v>866</v>
      </c>
      <c r="D50" s="7" t="s">
        <v>1851</v>
      </c>
      <c r="E50" s="8">
        <v>3.2</v>
      </c>
      <c r="F50" s="37"/>
      <c r="G50" s="6">
        <v>47</v>
      </c>
    </row>
    <row r="51" spans="1:7" x14ac:dyDescent="0.25">
      <c r="A51" s="13" t="s">
        <v>2496</v>
      </c>
      <c r="B51" s="4" t="s">
        <v>743</v>
      </c>
      <c r="C51" s="7" t="s">
        <v>866</v>
      </c>
      <c r="D51" s="7" t="s">
        <v>1852</v>
      </c>
      <c r="E51" s="8">
        <v>0.5</v>
      </c>
      <c r="F51" s="37"/>
      <c r="G51" s="6">
        <v>48</v>
      </c>
    </row>
    <row r="52" spans="1:7" x14ac:dyDescent="0.25">
      <c r="A52" s="13" t="s">
        <v>2497</v>
      </c>
      <c r="B52" s="4" t="s">
        <v>743</v>
      </c>
      <c r="C52" s="7" t="s">
        <v>866</v>
      </c>
      <c r="D52" s="7" t="s">
        <v>1846</v>
      </c>
      <c r="E52" s="8">
        <v>1.8</v>
      </c>
      <c r="F52" s="37"/>
      <c r="G52" s="6">
        <v>49</v>
      </c>
    </row>
    <row r="53" spans="1:7" x14ac:dyDescent="0.25">
      <c r="A53" s="13" t="s">
        <v>2498</v>
      </c>
      <c r="B53" s="4" t="s">
        <v>743</v>
      </c>
      <c r="C53" s="7" t="s">
        <v>866</v>
      </c>
      <c r="D53" s="7" t="s">
        <v>1847</v>
      </c>
      <c r="E53" s="8">
        <v>1.3</v>
      </c>
      <c r="F53" s="37"/>
      <c r="G53" s="6">
        <v>50</v>
      </c>
    </row>
    <row r="54" spans="1:7" x14ac:dyDescent="0.25">
      <c r="A54" s="13" t="s">
        <v>2499</v>
      </c>
      <c r="B54" s="4" t="s">
        <v>743</v>
      </c>
      <c r="C54" s="7" t="s">
        <v>866</v>
      </c>
      <c r="D54" s="7" t="s">
        <v>1853</v>
      </c>
      <c r="E54" s="8">
        <v>1</v>
      </c>
      <c r="F54" s="37"/>
      <c r="G54" s="6">
        <v>51</v>
      </c>
    </row>
    <row r="55" spans="1:7" x14ac:dyDescent="0.25">
      <c r="A55" s="13" t="s">
        <v>2500</v>
      </c>
      <c r="B55" s="4" t="s">
        <v>743</v>
      </c>
      <c r="C55" s="7" t="s">
        <v>762</v>
      </c>
      <c r="D55" s="7" t="s">
        <v>763</v>
      </c>
      <c r="E55" s="8">
        <v>1.3</v>
      </c>
      <c r="F55" s="37"/>
      <c r="G55" s="6">
        <v>52</v>
      </c>
    </row>
    <row r="56" spans="1:7" x14ac:dyDescent="0.25">
      <c r="A56" s="13" t="s">
        <v>2501</v>
      </c>
      <c r="B56" s="4" t="s">
        <v>743</v>
      </c>
      <c r="C56" s="7" t="s">
        <v>762</v>
      </c>
      <c r="D56" s="7" t="s">
        <v>764</v>
      </c>
      <c r="E56" s="8">
        <v>0.2</v>
      </c>
      <c r="F56" s="37"/>
      <c r="G56" s="6">
        <v>53</v>
      </c>
    </row>
    <row r="57" spans="1:7" x14ac:dyDescent="0.25">
      <c r="A57" s="13" t="s">
        <v>2502</v>
      </c>
      <c r="B57" s="4" t="s">
        <v>743</v>
      </c>
      <c r="C57" s="7" t="s">
        <v>879</v>
      </c>
      <c r="D57" s="7" t="s">
        <v>751</v>
      </c>
      <c r="E57" s="8">
        <v>1.4</v>
      </c>
      <c r="F57" s="37"/>
      <c r="G57" s="6">
        <v>54</v>
      </c>
    </row>
    <row r="58" spans="1:7" x14ac:dyDescent="0.25">
      <c r="A58" s="13" t="s">
        <v>2503</v>
      </c>
      <c r="B58" s="4" t="s">
        <v>743</v>
      </c>
      <c r="C58" s="7" t="s">
        <v>879</v>
      </c>
      <c r="D58" s="7" t="s">
        <v>868</v>
      </c>
      <c r="E58" s="8">
        <v>1.4</v>
      </c>
      <c r="F58" s="37"/>
      <c r="G58" s="6">
        <v>55</v>
      </c>
    </row>
    <row r="59" spans="1:7" x14ac:dyDescent="0.25">
      <c r="A59" s="13" t="s">
        <v>2504</v>
      </c>
      <c r="B59" s="4" t="s">
        <v>743</v>
      </c>
      <c r="C59" s="7" t="s">
        <v>771</v>
      </c>
      <c r="D59" s="7" t="s">
        <v>751</v>
      </c>
      <c r="E59" s="8">
        <v>1.4</v>
      </c>
      <c r="F59" s="37"/>
      <c r="G59" s="6">
        <v>56</v>
      </c>
    </row>
    <row r="60" spans="1:7" x14ac:dyDescent="0.25">
      <c r="A60" s="13" t="s">
        <v>2505</v>
      </c>
      <c r="B60" s="4" t="s">
        <v>743</v>
      </c>
      <c r="C60" s="7" t="s">
        <v>771</v>
      </c>
      <c r="D60" s="7" t="s">
        <v>1845</v>
      </c>
      <c r="E60" s="8">
        <v>1.4</v>
      </c>
      <c r="F60" s="37"/>
      <c r="G60" s="6">
        <v>57</v>
      </c>
    </row>
    <row r="61" spans="1:7" x14ac:dyDescent="0.25">
      <c r="A61" s="13" t="s">
        <v>2506</v>
      </c>
      <c r="B61" s="4" t="s">
        <v>743</v>
      </c>
      <c r="C61" s="7" t="s">
        <v>771</v>
      </c>
      <c r="D61" s="7" t="s">
        <v>870</v>
      </c>
      <c r="E61" s="8">
        <v>1</v>
      </c>
      <c r="F61" s="37"/>
      <c r="G61" s="6">
        <v>58</v>
      </c>
    </row>
    <row r="62" spans="1:7" x14ac:dyDescent="0.25">
      <c r="A62" s="13" t="s">
        <v>2507</v>
      </c>
      <c r="B62" s="4" t="s">
        <v>743</v>
      </c>
      <c r="C62" s="7" t="s">
        <v>771</v>
      </c>
      <c r="D62" s="7" t="s">
        <v>1854</v>
      </c>
      <c r="E62" s="8">
        <v>1.2</v>
      </c>
      <c r="F62" s="37"/>
      <c r="G62" s="6">
        <v>59</v>
      </c>
    </row>
    <row r="63" spans="1:7" x14ac:dyDescent="0.25">
      <c r="A63" s="13" t="s">
        <v>2508</v>
      </c>
      <c r="B63" s="4" t="s">
        <v>743</v>
      </c>
      <c r="C63" s="7" t="s">
        <v>771</v>
      </c>
      <c r="D63" s="7" t="s">
        <v>1855</v>
      </c>
      <c r="E63" s="8">
        <v>1.2</v>
      </c>
      <c r="F63" s="37"/>
      <c r="G63" s="6">
        <v>60</v>
      </c>
    </row>
    <row r="64" spans="1:7" x14ac:dyDescent="0.25">
      <c r="A64" s="13" t="s">
        <v>2509</v>
      </c>
      <c r="B64" s="4" t="s">
        <v>743</v>
      </c>
      <c r="C64" s="7" t="s">
        <v>771</v>
      </c>
      <c r="D64" s="7" t="s">
        <v>873</v>
      </c>
      <c r="E64" s="8">
        <v>2.2000000000000002</v>
      </c>
      <c r="F64" s="37"/>
      <c r="G64" s="6">
        <v>61</v>
      </c>
    </row>
    <row r="65" spans="1:7" x14ac:dyDescent="0.25">
      <c r="A65" s="13" t="s">
        <v>2510</v>
      </c>
      <c r="B65" s="4" t="s">
        <v>743</v>
      </c>
      <c r="C65" s="7" t="s">
        <v>666</v>
      </c>
      <c r="D65" s="7" t="s">
        <v>751</v>
      </c>
      <c r="E65" s="8">
        <v>2.2000000000000002</v>
      </c>
      <c r="F65" s="37"/>
      <c r="G65" s="6">
        <v>62</v>
      </c>
    </row>
    <row r="66" spans="1:7" x14ac:dyDescent="0.25">
      <c r="A66" s="13" t="s">
        <v>2511</v>
      </c>
      <c r="B66" s="4" t="s">
        <v>743</v>
      </c>
      <c r="C66" s="7" t="s">
        <v>773</v>
      </c>
      <c r="D66" s="7" t="s">
        <v>751</v>
      </c>
      <c r="E66" s="8">
        <v>1.8</v>
      </c>
      <c r="F66" s="37"/>
      <c r="G66" s="6">
        <v>63</v>
      </c>
    </row>
    <row r="67" spans="1:7" x14ac:dyDescent="0.25">
      <c r="A67" s="13" t="s">
        <v>2512</v>
      </c>
      <c r="B67" s="4" t="s">
        <v>743</v>
      </c>
      <c r="C67" s="7" t="s">
        <v>886</v>
      </c>
      <c r="D67" s="7" t="s">
        <v>751</v>
      </c>
      <c r="E67" s="8">
        <v>1</v>
      </c>
      <c r="F67" s="37"/>
      <c r="G67" s="6">
        <v>64</v>
      </c>
    </row>
    <row r="68" spans="1:7" x14ac:dyDescent="0.25">
      <c r="A68" s="13" t="s">
        <v>2513</v>
      </c>
      <c r="B68" s="4" t="s">
        <v>743</v>
      </c>
      <c r="C68" s="7" t="s">
        <v>883</v>
      </c>
      <c r="D68" s="7" t="s">
        <v>751</v>
      </c>
      <c r="E68" s="8">
        <v>0.8</v>
      </c>
      <c r="F68" s="37"/>
      <c r="G68" s="6">
        <v>65</v>
      </c>
    </row>
    <row r="69" spans="1:7" x14ac:dyDescent="0.25">
      <c r="A69" s="13" t="s">
        <v>2514</v>
      </c>
      <c r="B69" s="4" t="s">
        <v>743</v>
      </c>
      <c r="C69" s="7" t="s">
        <v>872</v>
      </c>
      <c r="D69" s="7" t="s">
        <v>751</v>
      </c>
      <c r="E69" s="8">
        <v>0.7</v>
      </c>
      <c r="F69" s="37"/>
      <c r="G69" s="6">
        <v>66</v>
      </c>
    </row>
    <row r="70" spans="1:7" x14ac:dyDescent="0.25">
      <c r="A70" s="13" t="s">
        <v>2515</v>
      </c>
      <c r="B70" s="4" t="s">
        <v>743</v>
      </c>
      <c r="C70" s="7" t="s">
        <v>872</v>
      </c>
      <c r="D70" s="7" t="s">
        <v>868</v>
      </c>
      <c r="E70" s="8">
        <v>1.6</v>
      </c>
      <c r="F70" s="37"/>
      <c r="G70" s="6">
        <v>67</v>
      </c>
    </row>
    <row r="71" spans="1:7" x14ac:dyDescent="0.25">
      <c r="A71" s="13" t="s">
        <v>2516</v>
      </c>
      <c r="B71" s="4" t="s">
        <v>743</v>
      </c>
      <c r="C71" s="7" t="s">
        <v>872</v>
      </c>
      <c r="D71" s="7" t="s">
        <v>1856</v>
      </c>
      <c r="E71" s="8">
        <v>0.5</v>
      </c>
      <c r="F71" s="37"/>
      <c r="G71" s="6">
        <v>68</v>
      </c>
    </row>
    <row r="72" spans="1:7" x14ac:dyDescent="0.25">
      <c r="A72" s="13" t="s">
        <v>2517</v>
      </c>
      <c r="B72" s="4" t="s">
        <v>743</v>
      </c>
      <c r="C72" s="7" t="s">
        <v>1826</v>
      </c>
      <c r="D72" s="7" t="s">
        <v>751</v>
      </c>
      <c r="E72" s="8">
        <v>0.9</v>
      </c>
      <c r="F72" s="37"/>
      <c r="G72" s="6">
        <v>69</v>
      </c>
    </row>
    <row r="73" spans="1:7" x14ac:dyDescent="0.25">
      <c r="A73" s="13" t="s">
        <v>2518</v>
      </c>
      <c r="B73" s="4" t="s">
        <v>743</v>
      </c>
      <c r="C73" s="7" t="s">
        <v>770</v>
      </c>
      <c r="D73" s="7" t="s">
        <v>751</v>
      </c>
      <c r="E73" s="8">
        <v>1.1000000000000001</v>
      </c>
      <c r="F73" s="37"/>
      <c r="G73" s="6">
        <v>70</v>
      </c>
    </row>
    <row r="74" spans="1:7" x14ac:dyDescent="0.25">
      <c r="A74" s="13" t="s">
        <v>2519</v>
      </c>
      <c r="B74" s="4" t="s">
        <v>743</v>
      </c>
      <c r="C74" s="7" t="s">
        <v>770</v>
      </c>
      <c r="D74" s="7" t="s">
        <v>868</v>
      </c>
      <c r="E74" s="8">
        <v>2.9</v>
      </c>
      <c r="F74" s="37"/>
      <c r="G74" s="6">
        <v>71</v>
      </c>
    </row>
    <row r="75" spans="1:7" x14ac:dyDescent="0.25">
      <c r="A75" s="13" t="s">
        <v>2520</v>
      </c>
      <c r="B75" s="4" t="s">
        <v>743</v>
      </c>
      <c r="C75" s="7" t="s">
        <v>1827</v>
      </c>
      <c r="D75" s="7" t="s">
        <v>751</v>
      </c>
      <c r="E75" s="8">
        <v>0.3</v>
      </c>
      <c r="F75" s="37"/>
      <c r="G75" s="6">
        <v>72</v>
      </c>
    </row>
    <row r="76" spans="1:7" x14ac:dyDescent="0.25">
      <c r="A76" s="13" t="s">
        <v>2521</v>
      </c>
      <c r="B76" s="4" t="s">
        <v>743</v>
      </c>
      <c r="C76" s="7" t="s">
        <v>1827</v>
      </c>
      <c r="D76" s="7" t="s">
        <v>1857</v>
      </c>
      <c r="E76" s="8">
        <v>1.4</v>
      </c>
      <c r="F76" s="37"/>
      <c r="G76" s="6">
        <v>73</v>
      </c>
    </row>
    <row r="77" spans="1:7" x14ac:dyDescent="0.25">
      <c r="A77" s="13" t="s">
        <v>2522</v>
      </c>
      <c r="B77" s="4" t="s">
        <v>743</v>
      </c>
      <c r="C77" s="7" t="s">
        <v>877</v>
      </c>
      <c r="D77" s="7" t="s">
        <v>880</v>
      </c>
      <c r="E77" s="8">
        <v>1.9</v>
      </c>
      <c r="F77" s="38"/>
      <c r="G77" s="6">
        <v>74</v>
      </c>
    </row>
    <row r="78" spans="1:7" x14ac:dyDescent="0.25">
      <c r="A78" s="13" t="s">
        <v>2523</v>
      </c>
      <c r="B78" s="4" t="s">
        <v>743</v>
      </c>
      <c r="C78" s="7" t="s">
        <v>877</v>
      </c>
      <c r="D78" s="7" t="s">
        <v>772</v>
      </c>
      <c r="E78" s="8">
        <v>1.1000000000000001</v>
      </c>
      <c r="F78" s="37"/>
      <c r="G78" s="6">
        <v>75</v>
      </c>
    </row>
    <row r="79" spans="1:7" x14ac:dyDescent="0.25">
      <c r="A79" s="13" t="s">
        <v>2524</v>
      </c>
      <c r="B79" s="4" t="s">
        <v>743</v>
      </c>
      <c r="C79" s="7" t="s">
        <v>1828</v>
      </c>
      <c r="D79" s="7" t="s">
        <v>1858</v>
      </c>
      <c r="E79" s="8">
        <v>2.1</v>
      </c>
      <c r="F79" s="37"/>
      <c r="G79" s="6">
        <v>76</v>
      </c>
    </row>
    <row r="80" spans="1:7" x14ac:dyDescent="0.25">
      <c r="A80" s="13" t="s">
        <v>2525</v>
      </c>
      <c r="B80" s="4" t="s">
        <v>743</v>
      </c>
      <c r="C80" s="7" t="s">
        <v>1828</v>
      </c>
      <c r="D80" s="7" t="s">
        <v>1859</v>
      </c>
      <c r="E80" s="8">
        <v>1.1000000000000001</v>
      </c>
      <c r="F80" s="37"/>
      <c r="G80" s="6">
        <v>77</v>
      </c>
    </row>
    <row r="81" spans="1:7" x14ac:dyDescent="0.25">
      <c r="A81" s="13" t="s">
        <v>2526</v>
      </c>
      <c r="B81" s="4" t="s">
        <v>743</v>
      </c>
      <c r="C81" s="7" t="s">
        <v>1828</v>
      </c>
      <c r="D81" s="7" t="s">
        <v>1860</v>
      </c>
      <c r="E81" s="8">
        <v>1.1000000000000001</v>
      </c>
      <c r="F81" s="37"/>
      <c r="G81" s="6">
        <v>78</v>
      </c>
    </row>
    <row r="82" spans="1:7" x14ac:dyDescent="0.25">
      <c r="A82" s="13" t="s">
        <v>2527</v>
      </c>
      <c r="B82" s="4" t="s">
        <v>743</v>
      </c>
      <c r="C82" s="7" t="s">
        <v>1829</v>
      </c>
      <c r="D82" s="7" t="s">
        <v>1861</v>
      </c>
      <c r="E82" s="8">
        <v>0.9</v>
      </c>
      <c r="F82" s="37"/>
      <c r="G82" s="6">
        <v>79</v>
      </c>
    </row>
    <row r="83" spans="1:7" x14ac:dyDescent="0.25">
      <c r="A83" s="13" t="s">
        <v>2528</v>
      </c>
      <c r="B83" s="4" t="s">
        <v>743</v>
      </c>
      <c r="C83" s="7" t="s">
        <v>1829</v>
      </c>
      <c r="D83" s="7" t="s">
        <v>1880</v>
      </c>
      <c r="E83" s="8">
        <v>1.1000000000000001</v>
      </c>
      <c r="F83" s="37"/>
      <c r="G83" s="6">
        <v>80</v>
      </c>
    </row>
    <row r="84" spans="1:7" x14ac:dyDescent="0.25">
      <c r="A84" s="13" t="s">
        <v>2529</v>
      </c>
      <c r="B84" s="4" t="s">
        <v>743</v>
      </c>
      <c r="C84" s="7" t="s">
        <v>738</v>
      </c>
      <c r="D84" s="7" t="s">
        <v>1881</v>
      </c>
      <c r="E84" s="8">
        <v>1.7</v>
      </c>
      <c r="F84" s="37"/>
      <c r="G84" s="6">
        <v>81</v>
      </c>
    </row>
    <row r="85" spans="1:7" x14ac:dyDescent="0.25">
      <c r="A85" s="13" t="s">
        <v>2530</v>
      </c>
      <c r="B85" s="4" t="s">
        <v>743</v>
      </c>
      <c r="C85" s="7" t="s">
        <v>729</v>
      </c>
      <c r="D85" s="7" t="s">
        <v>1882</v>
      </c>
      <c r="E85" s="8">
        <v>3.3</v>
      </c>
      <c r="F85" s="37"/>
      <c r="G85" s="6">
        <v>82</v>
      </c>
    </row>
    <row r="86" spans="1:7" x14ac:dyDescent="0.25">
      <c r="A86" s="13" t="s">
        <v>2531</v>
      </c>
      <c r="B86" s="4" t="s">
        <v>743</v>
      </c>
      <c r="C86" s="7" t="s">
        <v>732</v>
      </c>
      <c r="D86" s="7" t="s">
        <v>1883</v>
      </c>
      <c r="E86" s="8">
        <v>1.4</v>
      </c>
      <c r="F86" s="37"/>
      <c r="G86" s="6">
        <v>83</v>
      </c>
    </row>
    <row r="87" spans="1:7" x14ac:dyDescent="0.25">
      <c r="A87" s="13" t="s">
        <v>2532</v>
      </c>
      <c r="B87" s="4" t="s">
        <v>743</v>
      </c>
      <c r="C87" s="7" t="s">
        <v>732</v>
      </c>
      <c r="D87" s="7" t="s">
        <v>1884</v>
      </c>
      <c r="E87" s="8">
        <v>1.9</v>
      </c>
      <c r="F87" s="37"/>
      <c r="G87" s="6">
        <v>84</v>
      </c>
    </row>
    <row r="88" spans="1:7" x14ac:dyDescent="0.25">
      <c r="A88" s="13" t="s">
        <v>2533</v>
      </c>
      <c r="B88" s="4" t="s">
        <v>743</v>
      </c>
      <c r="C88" s="7" t="s">
        <v>732</v>
      </c>
      <c r="D88" s="7" t="s">
        <v>885</v>
      </c>
      <c r="E88" s="8">
        <v>1.8</v>
      </c>
      <c r="F88" s="37"/>
      <c r="G88" s="6">
        <v>85</v>
      </c>
    </row>
    <row r="89" spans="1:7" x14ac:dyDescent="0.25">
      <c r="A89" s="13" t="s">
        <v>2534</v>
      </c>
      <c r="B89" s="4" t="s">
        <v>743</v>
      </c>
      <c r="C89" s="7" t="s">
        <v>767</v>
      </c>
      <c r="D89" s="7" t="s">
        <v>875</v>
      </c>
      <c r="E89" s="8">
        <v>2.8</v>
      </c>
      <c r="F89" s="37"/>
      <c r="G89" s="6">
        <v>86</v>
      </c>
    </row>
    <row r="90" spans="1:7" x14ac:dyDescent="0.25">
      <c r="A90" s="13" t="s">
        <v>2535</v>
      </c>
      <c r="B90" s="4" t="s">
        <v>743</v>
      </c>
      <c r="C90" s="7" t="s">
        <v>767</v>
      </c>
      <c r="D90" s="7" t="s">
        <v>881</v>
      </c>
      <c r="E90" s="8">
        <v>2.6</v>
      </c>
      <c r="F90" s="37"/>
      <c r="G90" s="6">
        <v>87</v>
      </c>
    </row>
    <row r="91" spans="1:7" x14ac:dyDescent="0.25">
      <c r="A91" s="13" t="s">
        <v>2536</v>
      </c>
      <c r="B91" s="4" t="s">
        <v>743</v>
      </c>
      <c r="C91" s="7" t="s">
        <v>767</v>
      </c>
      <c r="D91" s="7" t="s">
        <v>775</v>
      </c>
      <c r="E91" s="8">
        <v>1.8</v>
      </c>
      <c r="F91" s="37"/>
      <c r="G91" s="6">
        <v>88</v>
      </c>
    </row>
    <row r="92" spans="1:7" x14ac:dyDescent="0.25">
      <c r="A92" s="13" t="s">
        <v>2537</v>
      </c>
      <c r="B92" s="4" t="s">
        <v>743</v>
      </c>
      <c r="C92" s="7" t="s">
        <v>767</v>
      </c>
      <c r="D92" s="7" t="s">
        <v>876</v>
      </c>
      <c r="E92" s="8">
        <v>1.6</v>
      </c>
      <c r="F92" s="37"/>
      <c r="G92" s="6">
        <v>89</v>
      </c>
    </row>
    <row r="93" spans="1:7" x14ac:dyDescent="0.25">
      <c r="A93" s="13" t="s">
        <v>2538</v>
      </c>
      <c r="B93" s="4" t="s">
        <v>743</v>
      </c>
      <c r="C93" s="7" t="s">
        <v>767</v>
      </c>
      <c r="D93" s="7" t="s">
        <v>614</v>
      </c>
      <c r="E93" s="8">
        <v>2.2999999999999998</v>
      </c>
      <c r="F93" s="37"/>
      <c r="G93" s="6">
        <v>90</v>
      </c>
    </row>
    <row r="94" spans="1:7" x14ac:dyDescent="0.25">
      <c r="A94" s="13" t="s">
        <v>2539</v>
      </c>
      <c r="B94" s="4" t="s">
        <v>743</v>
      </c>
      <c r="C94" s="7" t="s">
        <v>767</v>
      </c>
      <c r="D94" s="7" t="s">
        <v>777</v>
      </c>
      <c r="E94" s="8">
        <v>1.2</v>
      </c>
      <c r="F94" s="37"/>
      <c r="G94" s="6">
        <v>91</v>
      </c>
    </row>
    <row r="95" spans="1:7" x14ac:dyDescent="0.25">
      <c r="A95" s="13" t="s">
        <v>2540</v>
      </c>
      <c r="B95" s="4" t="s">
        <v>743</v>
      </c>
      <c r="C95" s="7" t="s">
        <v>767</v>
      </c>
      <c r="D95" s="7" t="s">
        <v>776</v>
      </c>
      <c r="E95" s="8">
        <v>7.6</v>
      </c>
      <c r="F95" s="37"/>
      <c r="G95" s="6">
        <v>92</v>
      </c>
    </row>
    <row r="96" spans="1:7" x14ac:dyDescent="0.25">
      <c r="A96" s="13" t="s">
        <v>2541</v>
      </c>
      <c r="B96" s="4" t="s">
        <v>743</v>
      </c>
      <c r="C96" s="7" t="s">
        <v>767</v>
      </c>
      <c r="D96" s="7" t="s">
        <v>1885</v>
      </c>
      <c r="E96" s="8">
        <v>1</v>
      </c>
      <c r="F96" s="37"/>
      <c r="G96" s="6">
        <v>93</v>
      </c>
    </row>
    <row r="97" spans="1:7" x14ac:dyDescent="0.25">
      <c r="A97" s="13" t="s">
        <v>2542</v>
      </c>
      <c r="B97" s="4" t="s">
        <v>743</v>
      </c>
      <c r="C97" s="7" t="s">
        <v>767</v>
      </c>
      <c r="D97" s="7" t="s">
        <v>782</v>
      </c>
      <c r="E97" s="8">
        <v>3</v>
      </c>
      <c r="F97" s="37"/>
      <c r="G97" s="6">
        <v>94</v>
      </c>
    </row>
    <row r="98" spans="1:7" x14ac:dyDescent="0.25">
      <c r="A98" s="13" t="s">
        <v>2543</v>
      </c>
      <c r="B98" s="4" t="s">
        <v>743</v>
      </c>
      <c r="C98" s="7" t="s">
        <v>767</v>
      </c>
      <c r="D98" s="7" t="s">
        <v>778</v>
      </c>
      <c r="E98" s="8">
        <v>1.9</v>
      </c>
      <c r="F98" s="37"/>
      <c r="G98" s="6">
        <v>95</v>
      </c>
    </row>
    <row r="99" spans="1:7" x14ac:dyDescent="0.25">
      <c r="A99" s="13" t="s">
        <v>2544</v>
      </c>
      <c r="B99" s="4" t="s">
        <v>743</v>
      </c>
      <c r="C99" s="7" t="s">
        <v>767</v>
      </c>
      <c r="D99" s="7" t="s">
        <v>779</v>
      </c>
      <c r="E99" s="8">
        <v>0.4</v>
      </c>
      <c r="F99" s="37"/>
      <c r="G99" s="6">
        <v>96</v>
      </c>
    </row>
    <row r="100" spans="1:7" x14ac:dyDescent="0.25">
      <c r="A100" s="13" t="s">
        <v>2545</v>
      </c>
      <c r="B100" s="4" t="s">
        <v>743</v>
      </c>
      <c r="C100" s="7" t="s">
        <v>767</v>
      </c>
      <c r="D100" s="7" t="s">
        <v>1886</v>
      </c>
      <c r="E100" s="8">
        <v>0.7</v>
      </c>
      <c r="F100" s="37"/>
      <c r="G100" s="6">
        <v>97</v>
      </c>
    </row>
    <row r="101" spans="1:7" x14ac:dyDescent="0.25">
      <c r="A101" s="13" t="s">
        <v>2546</v>
      </c>
      <c r="B101" s="4" t="s">
        <v>743</v>
      </c>
      <c r="C101" s="7" t="s">
        <v>757</v>
      </c>
      <c r="D101" s="7" t="s">
        <v>758</v>
      </c>
      <c r="E101" s="8">
        <v>1.4</v>
      </c>
      <c r="F101" s="37"/>
      <c r="G101" s="6">
        <v>98</v>
      </c>
    </row>
    <row r="102" spans="1:7" x14ac:dyDescent="0.25">
      <c r="A102" s="13" t="s">
        <v>2547</v>
      </c>
      <c r="B102" s="4" t="s">
        <v>743</v>
      </c>
      <c r="C102" s="7" t="s">
        <v>1878</v>
      </c>
      <c r="D102" s="7" t="s">
        <v>1887</v>
      </c>
      <c r="E102" s="8">
        <v>2.1</v>
      </c>
      <c r="F102" s="37"/>
      <c r="G102" s="6">
        <v>99</v>
      </c>
    </row>
    <row r="103" spans="1:7" x14ac:dyDescent="0.25">
      <c r="A103" s="13" t="s">
        <v>2548</v>
      </c>
      <c r="B103" s="4" t="s">
        <v>743</v>
      </c>
      <c r="C103" s="7" t="s">
        <v>1878</v>
      </c>
      <c r="D103" s="7" t="s">
        <v>1888</v>
      </c>
      <c r="E103" s="8">
        <v>3</v>
      </c>
      <c r="F103" s="37"/>
      <c r="G103" s="6">
        <v>100</v>
      </c>
    </row>
    <row r="104" spans="1:7" x14ac:dyDescent="0.25">
      <c r="A104" s="13" t="s">
        <v>2549</v>
      </c>
      <c r="B104" s="4" t="s">
        <v>743</v>
      </c>
      <c r="C104" s="7" t="s">
        <v>1878</v>
      </c>
      <c r="D104" s="7" t="s">
        <v>1889</v>
      </c>
      <c r="E104" s="8">
        <v>6.2</v>
      </c>
      <c r="F104" s="37"/>
      <c r="G104" s="6">
        <v>101</v>
      </c>
    </row>
    <row r="105" spans="1:7" x14ac:dyDescent="0.25">
      <c r="A105" s="13" t="s">
        <v>2550</v>
      </c>
      <c r="B105" s="4" t="s">
        <v>743</v>
      </c>
      <c r="C105" s="7" t="s">
        <v>1878</v>
      </c>
      <c r="D105" s="7" t="s">
        <v>1890</v>
      </c>
      <c r="E105" s="8">
        <v>0.8</v>
      </c>
      <c r="F105" s="37"/>
      <c r="G105" s="6">
        <v>102</v>
      </c>
    </row>
    <row r="106" spans="1:7" x14ac:dyDescent="0.25">
      <c r="A106" s="13" t="s">
        <v>2551</v>
      </c>
      <c r="B106" s="4" t="s">
        <v>743</v>
      </c>
      <c r="C106" s="7" t="s">
        <v>1878</v>
      </c>
      <c r="D106" s="7" t="s">
        <v>1891</v>
      </c>
      <c r="E106" s="8">
        <v>0.5</v>
      </c>
      <c r="F106" s="37"/>
      <c r="G106" s="6">
        <v>103</v>
      </c>
    </row>
    <row r="107" spans="1:7" x14ac:dyDescent="0.25">
      <c r="A107" s="13" t="s">
        <v>2552</v>
      </c>
      <c r="B107" s="4" t="s">
        <v>743</v>
      </c>
      <c r="C107" s="9" t="s">
        <v>752</v>
      </c>
      <c r="D107" s="7" t="s">
        <v>753</v>
      </c>
      <c r="E107" s="8">
        <v>2.5</v>
      </c>
      <c r="F107" s="37"/>
      <c r="G107" s="6">
        <v>104</v>
      </c>
    </row>
    <row r="108" spans="1:7" x14ac:dyDescent="0.25">
      <c r="A108" s="13" t="s">
        <v>2553</v>
      </c>
      <c r="B108" s="4" t="s">
        <v>743</v>
      </c>
      <c r="C108" s="7" t="s">
        <v>731</v>
      </c>
      <c r="D108" s="7" t="s">
        <v>754</v>
      </c>
      <c r="E108" s="8">
        <v>1.9</v>
      </c>
      <c r="F108" s="37"/>
      <c r="G108" s="6">
        <v>105</v>
      </c>
    </row>
    <row r="109" spans="1:7" x14ac:dyDescent="0.25">
      <c r="A109" s="13" t="s">
        <v>2554</v>
      </c>
      <c r="B109" s="4" t="s">
        <v>743</v>
      </c>
      <c r="C109" s="7" t="s">
        <v>1839</v>
      </c>
      <c r="D109" s="7" t="s">
        <v>1892</v>
      </c>
      <c r="E109" s="8">
        <v>1.6</v>
      </c>
      <c r="F109" s="37"/>
      <c r="G109" s="6">
        <v>106</v>
      </c>
    </row>
    <row r="110" spans="1:7" x14ac:dyDescent="0.25">
      <c r="A110" s="13" t="s">
        <v>2555</v>
      </c>
      <c r="B110" s="4" t="s">
        <v>743</v>
      </c>
      <c r="C110" s="7" t="s">
        <v>1839</v>
      </c>
      <c r="D110" s="7" t="s">
        <v>1893</v>
      </c>
      <c r="E110" s="8">
        <v>2.5</v>
      </c>
      <c r="F110" s="37"/>
      <c r="G110" s="6">
        <v>107</v>
      </c>
    </row>
    <row r="111" spans="1:7" x14ac:dyDescent="0.25">
      <c r="A111" s="13" t="s">
        <v>2556</v>
      </c>
      <c r="B111" s="4" t="s">
        <v>743</v>
      </c>
      <c r="C111" s="7" t="s">
        <v>739</v>
      </c>
      <c r="D111" s="7" t="s">
        <v>751</v>
      </c>
      <c r="E111" s="8">
        <v>1.3</v>
      </c>
      <c r="F111" s="37"/>
      <c r="G111" s="6">
        <v>108</v>
      </c>
    </row>
    <row r="112" spans="1:7" x14ac:dyDescent="0.25">
      <c r="A112" s="13" t="s">
        <v>2557</v>
      </c>
      <c r="B112" s="4" t="s">
        <v>743</v>
      </c>
      <c r="C112" s="7" t="s">
        <v>740</v>
      </c>
      <c r="D112" s="7" t="s">
        <v>751</v>
      </c>
      <c r="E112" s="8">
        <v>2.5</v>
      </c>
      <c r="F112" s="37"/>
      <c r="G112" s="6">
        <v>109</v>
      </c>
    </row>
    <row r="113" spans="1:7" x14ac:dyDescent="0.25">
      <c r="A113" s="13" t="s">
        <v>2558</v>
      </c>
      <c r="B113" s="4" t="s">
        <v>743</v>
      </c>
      <c r="C113" s="7" t="s">
        <v>760</v>
      </c>
      <c r="D113" s="7" t="s">
        <v>761</v>
      </c>
      <c r="E113" s="8">
        <v>2.4</v>
      </c>
      <c r="F113" s="37"/>
      <c r="G113" s="6">
        <v>110</v>
      </c>
    </row>
    <row r="114" spans="1:7" x14ac:dyDescent="0.25">
      <c r="A114" s="13" t="s">
        <v>2559</v>
      </c>
      <c r="B114" s="4" t="s">
        <v>743</v>
      </c>
      <c r="C114" s="7" t="s">
        <v>1879</v>
      </c>
      <c r="D114" s="7" t="s">
        <v>1894</v>
      </c>
      <c r="E114" s="8">
        <v>5.2</v>
      </c>
      <c r="F114" s="37"/>
      <c r="G114" s="6">
        <v>111</v>
      </c>
    </row>
    <row r="115" spans="1:7" x14ac:dyDescent="0.25">
      <c r="A115" s="13" t="s">
        <v>2560</v>
      </c>
      <c r="B115" s="4" t="s">
        <v>743</v>
      </c>
      <c r="C115" s="7" t="s">
        <v>1879</v>
      </c>
      <c r="D115" s="7" t="s">
        <v>1895</v>
      </c>
      <c r="E115" s="8">
        <v>2.2999999999999998</v>
      </c>
      <c r="F115" s="37"/>
      <c r="G115" s="6">
        <v>112</v>
      </c>
    </row>
    <row r="116" spans="1:7" x14ac:dyDescent="0.25">
      <c r="A116" s="13" t="s">
        <v>2561</v>
      </c>
      <c r="B116" s="4" t="s">
        <v>743</v>
      </c>
      <c r="C116" s="7" t="s">
        <v>755</v>
      </c>
      <c r="D116" s="7" t="s">
        <v>781</v>
      </c>
      <c r="E116" s="8">
        <v>2.1</v>
      </c>
      <c r="F116" s="37"/>
      <c r="G116" s="6">
        <v>113</v>
      </c>
    </row>
    <row r="117" spans="1:7" x14ac:dyDescent="0.25">
      <c r="A117" s="13" t="s">
        <v>2562</v>
      </c>
      <c r="B117" s="4" t="s">
        <v>743</v>
      </c>
      <c r="C117" s="7" t="s">
        <v>755</v>
      </c>
      <c r="D117" s="7" t="s">
        <v>874</v>
      </c>
      <c r="E117" s="8">
        <v>1.8</v>
      </c>
      <c r="F117" s="37"/>
      <c r="G117" s="6">
        <v>114</v>
      </c>
    </row>
    <row r="118" spans="1:7" x14ac:dyDescent="0.25">
      <c r="A118" s="13" t="s">
        <v>2563</v>
      </c>
      <c r="B118" s="4" t="s">
        <v>743</v>
      </c>
      <c r="C118" s="7" t="s">
        <v>1843</v>
      </c>
      <c r="D118" s="7" t="s">
        <v>1896</v>
      </c>
      <c r="E118" s="8">
        <v>3.8</v>
      </c>
      <c r="F118" s="37"/>
      <c r="G118" s="6">
        <v>115</v>
      </c>
    </row>
    <row r="119" spans="1:7" x14ac:dyDescent="0.25">
      <c r="A119" s="13" t="s">
        <v>2564</v>
      </c>
      <c r="B119" s="4" t="s">
        <v>743</v>
      </c>
      <c r="C119" s="7" t="s">
        <v>1843</v>
      </c>
      <c r="D119" s="7" t="s">
        <v>1897</v>
      </c>
      <c r="E119" s="8">
        <v>4.3</v>
      </c>
      <c r="F119" s="37"/>
      <c r="G119" s="6">
        <v>116</v>
      </c>
    </row>
    <row r="120" spans="1:7" x14ac:dyDescent="0.25">
      <c r="A120" s="13" t="s">
        <v>2565</v>
      </c>
      <c r="B120" s="4" t="s">
        <v>743</v>
      </c>
      <c r="C120" s="7" t="s">
        <v>1843</v>
      </c>
      <c r="D120" s="7" t="s">
        <v>1898</v>
      </c>
      <c r="E120" s="8">
        <v>1.9</v>
      </c>
      <c r="F120" s="37"/>
      <c r="G120" s="6">
        <v>117</v>
      </c>
    </row>
    <row r="121" spans="1:7" x14ac:dyDescent="0.25">
      <c r="A121" s="13" t="s">
        <v>2566</v>
      </c>
      <c r="B121" s="4" t="s">
        <v>743</v>
      </c>
      <c r="C121" s="7" t="s">
        <v>769</v>
      </c>
      <c r="D121" s="7" t="s">
        <v>878</v>
      </c>
      <c r="E121" s="8">
        <v>1.6</v>
      </c>
      <c r="F121" s="37"/>
      <c r="G121" s="6">
        <v>118</v>
      </c>
    </row>
    <row r="122" spans="1:7" x14ac:dyDescent="0.25">
      <c r="A122" s="13" t="s">
        <v>2567</v>
      </c>
      <c r="B122" s="4" t="s">
        <v>743</v>
      </c>
      <c r="C122" s="7" t="s">
        <v>769</v>
      </c>
      <c r="D122" s="7" t="s">
        <v>869</v>
      </c>
      <c r="E122" s="8">
        <v>1.1000000000000001</v>
      </c>
      <c r="F122" s="37"/>
      <c r="G122" s="6">
        <v>119</v>
      </c>
    </row>
    <row r="123" spans="1:7" x14ac:dyDescent="0.25">
      <c r="A123" s="13" t="s">
        <v>2568</v>
      </c>
      <c r="B123" s="4" t="s">
        <v>743</v>
      </c>
      <c r="C123" s="7" t="s">
        <v>735</v>
      </c>
      <c r="D123" s="7" t="s">
        <v>759</v>
      </c>
      <c r="E123" s="8">
        <v>0.2</v>
      </c>
      <c r="F123" s="37"/>
      <c r="G123" s="6">
        <v>120</v>
      </c>
    </row>
    <row r="124" spans="1:7" x14ac:dyDescent="0.25">
      <c r="A124" s="13" t="s">
        <v>2569</v>
      </c>
      <c r="B124" s="4" t="s">
        <v>743</v>
      </c>
      <c r="C124" s="7" t="s">
        <v>606</v>
      </c>
      <c r="D124" s="7" t="s">
        <v>1899</v>
      </c>
      <c r="E124" s="8">
        <v>0.7</v>
      </c>
      <c r="F124" s="37"/>
      <c r="G124" s="6">
        <v>121</v>
      </c>
    </row>
    <row r="125" spans="1:7" x14ac:dyDescent="0.25">
      <c r="A125" s="13" t="s">
        <v>2570</v>
      </c>
      <c r="B125" s="4" t="s">
        <v>743</v>
      </c>
      <c r="C125" s="7" t="s">
        <v>606</v>
      </c>
      <c r="D125" s="7" t="s">
        <v>1900</v>
      </c>
      <c r="E125" s="8">
        <v>1.3</v>
      </c>
      <c r="F125" s="37"/>
      <c r="G125" s="6">
        <v>122</v>
      </c>
    </row>
    <row r="126" spans="1:7" x14ac:dyDescent="0.25">
      <c r="A126" s="13" t="s">
        <v>2571</v>
      </c>
      <c r="B126" s="4" t="s">
        <v>743</v>
      </c>
      <c r="C126" s="7" t="s">
        <v>606</v>
      </c>
      <c r="D126" s="7" t="s">
        <v>1901</v>
      </c>
      <c r="E126" s="8">
        <v>1.8</v>
      </c>
      <c r="F126" s="37"/>
      <c r="G126" s="6">
        <v>123</v>
      </c>
    </row>
    <row r="127" spans="1:7" x14ac:dyDescent="0.25">
      <c r="A127" s="13" t="s">
        <v>2572</v>
      </c>
      <c r="B127" s="4" t="s">
        <v>743</v>
      </c>
      <c r="C127" s="3" t="s">
        <v>741</v>
      </c>
      <c r="D127" s="3" t="s">
        <v>751</v>
      </c>
      <c r="E127" s="8">
        <v>0</v>
      </c>
      <c r="F127" s="37"/>
      <c r="G127" s="6">
        <v>124</v>
      </c>
    </row>
    <row r="128" spans="1:7" x14ac:dyDescent="0.25">
      <c r="A128" s="13" t="s">
        <v>2573</v>
      </c>
      <c r="B128" s="4" t="s">
        <v>743</v>
      </c>
      <c r="C128" s="5" t="s">
        <v>756</v>
      </c>
      <c r="D128" s="5" t="s">
        <v>751</v>
      </c>
      <c r="E128" s="8">
        <v>0</v>
      </c>
      <c r="F128" s="38"/>
      <c r="G128" s="6">
        <v>125</v>
      </c>
    </row>
    <row r="129" spans="1:7" x14ac:dyDescent="0.25">
      <c r="A129" s="13" t="s">
        <v>2574</v>
      </c>
      <c r="B129" s="4" t="s">
        <v>744</v>
      </c>
      <c r="C129" s="10" t="s">
        <v>749</v>
      </c>
      <c r="D129" s="7" t="s">
        <v>728</v>
      </c>
      <c r="E129" s="8">
        <v>0.9</v>
      </c>
      <c r="F129" s="37"/>
      <c r="G129" s="6">
        <v>126</v>
      </c>
    </row>
    <row r="130" spans="1:7" x14ac:dyDescent="0.25">
      <c r="A130" s="13" t="s">
        <v>2575</v>
      </c>
      <c r="B130" s="4" t="s">
        <v>744</v>
      </c>
      <c r="C130" s="10" t="s">
        <v>749</v>
      </c>
      <c r="D130" s="7" t="s">
        <v>729</v>
      </c>
      <c r="E130" s="8">
        <v>1.2</v>
      </c>
      <c r="F130" s="37"/>
      <c r="G130" s="6">
        <v>127</v>
      </c>
    </row>
    <row r="131" spans="1:7" x14ac:dyDescent="0.25">
      <c r="A131" s="13" t="s">
        <v>2576</v>
      </c>
      <c r="B131" s="4" t="s">
        <v>744</v>
      </c>
      <c r="C131" s="10" t="s">
        <v>749</v>
      </c>
      <c r="D131" s="7" t="s">
        <v>730</v>
      </c>
      <c r="E131" s="8">
        <v>1.2</v>
      </c>
      <c r="F131" s="37"/>
      <c r="G131" s="6">
        <v>128</v>
      </c>
    </row>
    <row r="132" spans="1:7" x14ac:dyDescent="0.25">
      <c r="A132" s="13" t="s">
        <v>2577</v>
      </c>
      <c r="B132" s="4" t="s">
        <v>744</v>
      </c>
      <c r="C132" s="10" t="s">
        <v>749</v>
      </c>
      <c r="D132" s="7" t="s">
        <v>1830</v>
      </c>
      <c r="E132" s="8">
        <v>1.3</v>
      </c>
      <c r="F132" s="37"/>
      <c r="G132" s="6">
        <v>129</v>
      </c>
    </row>
    <row r="133" spans="1:7" x14ac:dyDescent="0.25">
      <c r="A133" s="13" t="s">
        <v>2578</v>
      </c>
      <c r="B133" s="4" t="s">
        <v>744</v>
      </c>
      <c r="C133" s="10" t="s">
        <v>749</v>
      </c>
      <c r="D133" s="7" t="s">
        <v>1831</v>
      </c>
      <c r="E133" s="8">
        <v>1.4</v>
      </c>
      <c r="F133" s="37"/>
      <c r="G133" s="6">
        <v>130</v>
      </c>
    </row>
    <row r="134" spans="1:7" x14ac:dyDescent="0.25">
      <c r="A134" s="13" t="s">
        <v>2579</v>
      </c>
      <c r="B134" s="4" t="s">
        <v>744</v>
      </c>
      <c r="C134" s="10" t="s">
        <v>749</v>
      </c>
      <c r="D134" s="7" t="s">
        <v>1832</v>
      </c>
      <c r="E134" s="8">
        <v>1.6</v>
      </c>
      <c r="F134" s="37"/>
      <c r="G134" s="6">
        <v>131</v>
      </c>
    </row>
    <row r="135" spans="1:7" x14ac:dyDescent="0.25">
      <c r="A135" s="13" t="s">
        <v>2580</v>
      </c>
      <c r="B135" s="4" t="s">
        <v>744</v>
      </c>
      <c r="C135" s="10" t="s">
        <v>749</v>
      </c>
      <c r="D135" s="7" t="s">
        <v>731</v>
      </c>
      <c r="E135" s="8">
        <v>1</v>
      </c>
      <c r="F135" s="37"/>
      <c r="G135" s="6">
        <v>132</v>
      </c>
    </row>
    <row r="136" spans="1:7" x14ac:dyDescent="0.25">
      <c r="A136" s="13" t="s">
        <v>2581</v>
      </c>
      <c r="B136" s="4" t="s">
        <v>744</v>
      </c>
      <c r="C136" s="10" t="s">
        <v>749</v>
      </c>
      <c r="D136" s="7" t="s">
        <v>1833</v>
      </c>
      <c r="E136" s="8">
        <v>1</v>
      </c>
      <c r="F136" s="37"/>
      <c r="G136" s="6">
        <v>133</v>
      </c>
    </row>
    <row r="137" spans="1:7" x14ac:dyDescent="0.25">
      <c r="A137" s="13" t="s">
        <v>2582</v>
      </c>
      <c r="B137" s="4" t="s">
        <v>744</v>
      </c>
      <c r="C137" s="10" t="s">
        <v>749</v>
      </c>
      <c r="D137" s="7" t="s">
        <v>1834</v>
      </c>
      <c r="E137" s="8">
        <v>1.1000000000000001</v>
      </c>
      <c r="F137" s="37"/>
      <c r="G137" s="6">
        <v>134</v>
      </c>
    </row>
    <row r="138" spans="1:7" x14ac:dyDescent="0.25">
      <c r="A138" s="13" t="s">
        <v>2583</v>
      </c>
      <c r="B138" s="4" t="s">
        <v>744</v>
      </c>
      <c r="C138" s="10" t="s">
        <v>749</v>
      </c>
      <c r="D138" s="7" t="s">
        <v>1835</v>
      </c>
      <c r="E138" s="8">
        <v>1</v>
      </c>
      <c r="F138" s="37"/>
      <c r="G138" s="6">
        <v>135</v>
      </c>
    </row>
    <row r="139" spans="1:7" x14ac:dyDescent="0.25">
      <c r="A139" s="13" t="s">
        <v>2584</v>
      </c>
      <c r="B139" s="4" t="s">
        <v>744</v>
      </c>
      <c r="C139" s="10" t="s">
        <v>749</v>
      </c>
      <c r="D139" s="7" t="s">
        <v>767</v>
      </c>
      <c r="E139" s="8">
        <v>1.2</v>
      </c>
      <c r="F139" s="37"/>
      <c r="G139" s="6">
        <v>136</v>
      </c>
    </row>
    <row r="140" spans="1:7" x14ac:dyDescent="0.25">
      <c r="A140" s="13" t="s">
        <v>2585</v>
      </c>
      <c r="B140" s="4" t="s">
        <v>744</v>
      </c>
      <c r="C140" s="10" t="s">
        <v>749</v>
      </c>
      <c r="D140" s="7" t="s">
        <v>1836</v>
      </c>
      <c r="E140" s="8">
        <v>1</v>
      </c>
      <c r="F140" s="37"/>
      <c r="G140" s="6">
        <v>137</v>
      </c>
    </row>
    <row r="141" spans="1:7" x14ac:dyDescent="0.25">
      <c r="A141" s="13" t="s">
        <v>2586</v>
      </c>
      <c r="B141" s="4" t="s">
        <v>744</v>
      </c>
      <c r="C141" s="10" t="s">
        <v>749</v>
      </c>
      <c r="D141" s="7" t="s">
        <v>732</v>
      </c>
      <c r="E141" s="8">
        <v>1.3</v>
      </c>
      <c r="F141" s="37"/>
      <c r="G141" s="6">
        <v>138</v>
      </c>
    </row>
    <row r="142" spans="1:7" x14ac:dyDescent="0.25">
      <c r="A142" s="13" t="s">
        <v>2587</v>
      </c>
      <c r="B142" s="4" t="s">
        <v>744</v>
      </c>
      <c r="C142" s="10" t="s">
        <v>749</v>
      </c>
      <c r="D142" s="7" t="s">
        <v>733</v>
      </c>
      <c r="E142" s="8">
        <v>1.3</v>
      </c>
      <c r="F142" s="37"/>
      <c r="G142" s="6">
        <v>139</v>
      </c>
    </row>
    <row r="143" spans="1:7" x14ac:dyDescent="0.25">
      <c r="A143" s="13" t="s">
        <v>2588</v>
      </c>
      <c r="B143" s="4" t="s">
        <v>744</v>
      </c>
      <c r="C143" s="10" t="s">
        <v>749</v>
      </c>
      <c r="D143" s="7" t="s">
        <v>1837</v>
      </c>
      <c r="E143" s="8">
        <v>1</v>
      </c>
      <c r="F143" s="37"/>
      <c r="G143" s="6">
        <v>140</v>
      </c>
    </row>
    <row r="144" spans="1:7" x14ac:dyDescent="0.25">
      <c r="A144" s="13" t="s">
        <v>2589</v>
      </c>
      <c r="B144" s="4" t="s">
        <v>744</v>
      </c>
      <c r="C144" s="10" t="s">
        <v>749</v>
      </c>
      <c r="D144" s="7" t="s">
        <v>1838</v>
      </c>
      <c r="E144" s="8">
        <v>1.2</v>
      </c>
      <c r="F144" s="37"/>
      <c r="G144" s="6">
        <v>141</v>
      </c>
    </row>
    <row r="145" spans="1:7" x14ac:dyDescent="0.25">
      <c r="A145" s="13" t="s">
        <v>2590</v>
      </c>
      <c r="B145" s="4" t="s">
        <v>744</v>
      </c>
      <c r="C145" s="10" t="s">
        <v>749</v>
      </c>
      <c r="D145" s="7" t="s">
        <v>734</v>
      </c>
      <c r="E145" s="8">
        <v>0.7</v>
      </c>
      <c r="F145" s="37"/>
      <c r="G145" s="6">
        <v>142</v>
      </c>
    </row>
    <row r="146" spans="1:7" x14ac:dyDescent="0.25">
      <c r="A146" s="13" t="s">
        <v>2591</v>
      </c>
      <c r="B146" s="4" t="s">
        <v>744</v>
      </c>
      <c r="C146" s="10" t="s">
        <v>749</v>
      </c>
      <c r="D146" s="7" t="s">
        <v>1839</v>
      </c>
      <c r="E146" s="8">
        <v>1.1000000000000001</v>
      </c>
      <c r="F146" s="37"/>
      <c r="G146" s="6">
        <v>143</v>
      </c>
    </row>
    <row r="147" spans="1:7" x14ac:dyDescent="0.25">
      <c r="A147" s="13" t="s">
        <v>2592</v>
      </c>
      <c r="B147" s="4" t="s">
        <v>744</v>
      </c>
      <c r="C147" s="10" t="s">
        <v>749</v>
      </c>
      <c r="D147" s="7" t="s">
        <v>750</v>
      </c>
      <c r="E147" s="8">
        <v>1</v>
      </c>
      <c r="F147" s="37"/>
      <c r="G147" s="6">
        <v>144</v>
      </c>
    </row>
    <row r="148" spans="1:7" x14ac:dyDescent="0.25">
      <c r="A148" s="13" t="s">
        <v>2593</v>
      </c>
      <c r="B148" s="4" t="s">
        <v>744</v>
      </c>
      <c r="C148" s="10" t="s">
        <v>749</v>
      </c>
      <c r="D148" s="7" t="s">
        <v>735</v>
      </c>
      <c r="E148" s="8">
        <v>0.3</v>
      </c>
      <c r="F148" s="37"/>
      <c r="G148" s="6">
        <v>145</v>
      </c>
    </row>
    <row r="149" spans="1:7" x14ac:dyDescent="0.25">
      <c r="A149" s="13" t="s">
        <v>2594</v>
      </c>
      <c r="B149" s="4" t="s">
        <v>744</v>
      </c>
      <c r="C149" s="10" t="s">
        <v>749</v>
      </c>
      <c r="D149" s="7" t="s">
        <v>736</v>
      </c>
      <c r="E149" s="8">
        <v>1</v>
      </c>
      <c r="F149" s="37"/>
      <c r="G149" s="6">
        <v>146</v>
      </c>
    </row>
    <row r="150" spans="1:7" x14ac:dyDescent="0.25">
      <c r="A150" s="13" t="s">
        <v>2595</v>
      </c>
      <c r="B150" s="4" t="s">
        <v>744</v>
      </c>
      <c r="C150" s="10" t="s">
        <v>749</v>
      </c>
      <c r="D150" s="7" t="s">
        <v>1840</v>
      </c>
      <c r="E150" s="8">
        <v>1.6</v>
      </c>
      <c r="F150" s="37"/>
      <c r="G150" s="6">
        <v>147</v>
      </c>
    </row>
    <row r="151" spans="1:7" x14ac:dyDescent="0.25">
      <c r="A151" s="13" t="s">
        <v>2596</v>
      </c>
      <c r="B151" s="4" t="s">
        <v>744</v>
      </c>
      <c r="C151" s="10" t="s">
        <v>749</v>
      </c>
      <c r="D151" s="7" t="s">
        <v>737</v>
      </c>
      <c r="E151" s="8">
        <v>1</v>
      </c>
      <c r="F151" s="37"/>
      <c r="G151" s="6">
        <v>148</v>
      </c>
    </row>
    <row r="152" spans="1:7" x14ac:dyDescent="0.25">
      <c r="A152" s="13" t="s">
        <v>2597</v>
      </c>
      <c r="B152" s="4" t="s">
        <v>744</v>
      </c>
      <c r="C152" s="10" t="s">
        <v>749</v>
      </c>
      <c r="D152" s="7" t="s">
        <v>738</v>
      </c>
      <c r="E152" s="8">
        <v>1.1000000000000001</v>
      </c>
      <c r="F152" s="37"/>
      <c r="G152" s="6">
        <v>149</v>
      </c>
    </row>
    <row r="153" spans="1:7" x14ac:dyDescent="0.25">
      <c r="A153" s="13" t="s">
        <v>2598</v>
      </c>
      <c r="B153" s="4" t="s">
        <v>744</v>
      </c>
      <c r="C153" s="10" t="s">
        <v>749</v>
      </c>
      <c r="D153" s="7" t="s">
        <v>1841</v>
      </c>
      <c r="E153" s="8">
        <v>1.3</v>
      </c>
      <c r="F153" s="37"/>
      <c r="G153" s="6">
        <v>150</v>
      </c>
    </row>
    <row r="154" spans="1:7" x14ac:dyDescent="0.25">
      <c r="A154" s="13" t="s">
        <v>2599</v>
      </c>
      <c r="B154" s="4" t="s">
        <v>744</v>
      </c>
      <c r="C154" s="10" t="s">
        <v>749</v>
      </c>
      <c r="D154" s="7" t="s">
        <v>766</v>
      </c>
      <c r="E154" s="8">
        <v>1.5</v>
      </c>
      <c r="F154" s="37"/>
      <c r="G154" s="6">
        <v>151</v>
      </c>
    </row>
    <row r="155" spans="1:7" x14ac:dyDescent="0.25">
      <c r="A155" s="13" t="s">
        <v>2600</v>
      </c>
      <c r="B155" s="4" t="s">
        <v>744</v>
      </c>
      <c r="C155" s="10" t="s">
        <v>749</v>
      </c>
      <c r="D155" s="7" t="s">
        <v>1842</v>
      </c>
      <c r="E155" s="8">
        <v>1.2</v>
      </c>
      <c r="F155" s="37"/>
      <c r="G155" s="6">
        <v>152</v>
      </c>
    </row>
    <row r="156" spans="1:7" x14ac:dyDescent="0.25">
      <c r="A156" s="13" t="s">
        <v>2601</v>
      </c>
      <c r="B156" s="4" t="s">
        <v>744</v>
      </c>
      <c r="C156" s="10" t="s">
        <v>749</v>
      </c>
      <c r="D156" s="7" t="s">
        <v>1843</v>
      </c>
      <c r="E156" s="8">
        <v>1.1000000000000001</v>
      </c>
      <c r="F156" s="37"/>
      <c r="G156" s="6">
        <v>153</v>
      </c>
    </row>
    <row r="157" spans="1:7" x14ac:dyDescent="0.25">
      <c r="A157" s="13" t="s">
        <v>2602</v>
      </c>
      <c r="B157" s="4" t="s">
        <v>744</v>
      </c>
      <c r="C157" s="10" t="s">
        <v>749</v>
      </c>
      <c r="D157" s="7" t="s">
        <v>1844</v>
      </c>
      <c r="E157" s="8">
        <v>1.1000000000000001</v>
      </c>
      <c r="F157" s="37"/>
      <c r="G157" s="6">
        <v>154</v>
      </c>
    </row>
    <row r="158" spans="1:7" x14ac:dyDescent="0.25">
      <c r="A158" s="13" t="s">
        <v>2603</v>
      </c>
      <c r="B158" s="4" t="s">
        <v>744</v>
      </c>
      <c r="C158" s="10" t="s">
        <v>749</v>
      </c>
      <c r="D158" s="7" t="s">
        <v>606</v>
      </c>
      <c r="E158" s="8">
        <v>1</v>
      </c>
      <c r="F158" s="37"/>
      <c r="G158" s="6">
        <v>155</v>
      </c>
    </row>
    <row r="159" spans="1:7" x14ac:dyDescent="0.25">
      <c r="A159" s="13" t="s">
        <v>2604</v>
      </c>
      <c r="B159" s="4" t="s">
        <v>744</v>
      </c>
      <c r="C159" s="10" t="s">
        <v>749</v>
      </c>
      <c r="D159" s="7" t="s">
        <v>769</v>
      </c>
      <c r="E159" s="8">
        <v>0.8</v>
      </c>
      <c r="F159" s="37"/>
      <c r="G159" s="6">
        <v>156</v>
      </c>
    </row>
    <row r="160" spans="1:7" x14ac:dyDescent="0.25">
      <c r="A160" s="13" t="s">
        <v>2605</v>
      </c>
      <c r="B160" s="4" t="s">
        <v>744</v>
      </c>
      <c r="C160" s="10" t="s">
        <v>749</v>
      </c>
      <c r="D160" s="7" t="s">
        <v>740</v>
      </c>
      <c r="E160" s="8">
        <v>1.4</v>
      </c>
      <c r="F160" s="37"/>
      <c r="G160" s="6">
        <v>157</v>
      </c>
    </row>
    <row r="161" spans="1:7" x14ac:dyDescent="0.25">
      <c r="A161" s="13" t="s">
        <v>2606</v>
      </c>
      <c r="B161" s="4" t="s">
        <v>744</v>
      </c>
      <c r="C161" s="7" t="s">
        <v>882</v>
      </c>
      <c r="D161" s="7" t="s">
        <v>751</v>
      </c>
      <c r="E161" s="8">
        <v>1.1000000000000001</v>
      </c>
      <c r="F161" s="37"/>
      <c r="G161" s="6">
        <v>158</v>
      </c>
    </row>
    <row r="162" spans="1:7" x14ac:dyDescent="0.25">
      <c r="A162" s="13" t="s">
        <v>2607</v>
      </c>
      <c r="B162" s="4" t="s">
        <v>744</v>
      </c>
      <c r="C162" s="7" t="s">
        <v>1008</v>
      </c>
      <c r="D162" s="7" t="s">
        <v>751</v>
      </c>
      <c r="E162" s="8">
        <v>1.1000000000000001</v>
      </c>
      <c r="F162" s="37"/>
      <c r="G162" s="6">
        <v>159</v>
      </c>
    </row>
    <row r="163" spans="1:7" x14ac:dyDescent="0.25">
      <c r="A163" s="13" t="s">
        <v>2608</v>
      </c>
      <c r="B163" s="4" t="s">
        <v>744</v>
      </c>
      <c r="C163" s="7" t="s">
        <v>867</v>
      </c>
      <c r="D163" s="7" t="s">
        <v>751</v>
      </c>
      <c r="E163" s="8">
        <v>1.3</v>
      </c>
      <c r="F163" s="37"/>
      <c r="G163" s="6">
        <v>160</v>
      </c>
    </row>
    <row r="164" spans="1:7" x14ac:dyDescent="0.25">
      <c r="A164" s="13" t="s">
        <v>2609</v>
      </c>
      <c r="B164" s="4" t="s">
        <v>744</v>
      </c>
      <c r="C164" s="7" t="s">
        <v>871</v>
      </c>
      <c r="D164" s="7" t="s">
        <v>751</v>
      </c>
      <c r="E164" s="8">
        <v>1.4</v>
      </c>
      <c r="F164" s="37"/>
      <c r="G164" s="6">
        <v>161</v>
      </c>
    </row>
    <row r="165" spans="1:7" x14ac:dyDescent="0.25">
      <c r="A165" s="13" t="s">
        <v>2610</v>
      </c>
      <c r="B165" s="4" t="s">
        <v>744</v>
      </c>
      <c r="C165" s="7" t="s">
        <v>871</v>
      </c>
      <c r="D165" s="7" t="s">
        <v>1845</v>
      </c>
      <c r="E165" s="8">
        <v>1.3</v>
      </c>
      <c r="F165" s="37"/>
      <c r="G165" s="6">
        <v>162</v>
      </c>
    </row>
    <row r="166" spans="1:7" x14ac:dyDescent="0.25">
      <c r="A166" s="13" t="s">
        <v>2611</v>
      </c>
      <c r="B166" s="4" t="s">
        <v>744</v>
      </c>
      <c r="C166" s="7" t="s">
        <v>774</v>
      </c>
      <c r="D166" s="7" t="s">
        <v>751</v>
      </c>
      <c r="E166" s="8">
        <v>1.3</v>
      </c>
      <c r="F166" s="37"/>
      <c r="G166" s="6">
        <v>163</v>
      </c>
    </row>
    <row r="167" spans="1:7" x14ac:dyDescent="0.25">
      <c r="A167" s="13" t="s">
        <v>2612</v>
      </c>
      <c r="B167" s="4" t="s">
        <v>744</v>
      </c>
      <c r="C167" s="7" t="s">
        <v>774</v>
      </c>
      <c r="D167" s="7" t="s">
        <v>870</v>
      </c>
      <c r="E167" s="8">
        <v>1.1000000000000001</v>
      </c>
      <c r="F167" s="37"/>
      <c r="G167" s="6">
        <v>164</v>
      </c>
    </row>
    <row r="168" spans="1:7" x14ac:dyDescent="0.25">
      <c r="A168" s="13" t="s">
        <v>2613</v>
      </c>
      <c r="B168" s="4" t="s">
        <v>744</v>
      </c>
      <c r="C168" s="7" t="s">
        <v>774</v>
      </c>
      <c r="D168" s="7" t="s">
        <v>1846</v>
      </c>
      <c r="E168" s="8">
        <v>3.3</v>
      </c>
      <c r="F168" s="37"/>
      <c r="G168" s="6">
        <v>165</v>
      </c>
    </row>
    <row r="169" spans="1:7" x14ac:dyDescent="0.25">
      <c r="A169" s="13" t="s">
        <v>2614</v>
      </c>
      <c r="B169" s="4" t="s">
        <v>744</v>
      </c>
      <c r="C169" s="7" t="s">
        <v>774</v>
      </c>
      <c r="D169" s="7" t="s">
        <v>1847</v>
      </c>
      <c r="E169" s="8">
        <v>1.1000000000000001</v>
      </c>
      <c r="F169" s="37"/>
      <c r="G169" s="6">
        <v>166</v>
      </c>
    </row>
    <row r="170" spans="1:7" x14ac:dyDescent="0.25">
      <c r="A170" s="13" t="s">
        <v>2615</v>
      </c>
      <c r="B170" s="4" t="s">
        <v>744</v>
      </c>
      <c r="C170" s="7" t="s">
        <v>866</v>
      </c>
      <c r="D170" s="7" t="s">
        <v>751</v>
      </c>
      <c r="E170" s="8">
        <v>0.9</v>
      </c>
      <c r="F170" s="37"/>
      <c r="G170" s="6">
        <v>167</v>
      </c>
    </row>
    <row r="171" spans="1:7" x14ac:dyDescent="0.25">
      <c r="A171" s="13" t="s">
        <v>2616</v>
      </c>
      <c r="B171" s="4" t="s">
        <v>744</v>
      </c>
      <c r="C171" s="7" t="s">
        <v>866</v>
      </c>
      <c r="D171" s="7" t="s">
        <v>1848</v>
      </c>
      <c r="E171" s="8">
        <v>0.4</v>
      </c>
      <c r="F171" s="37"/>
      <c r="G171" s="6">
        <v>168</v>
      </c>
    </row>
    <row r="172" spans="1:7" x14ac:dyDescent="0.25">
      <c r="A172" s="13" t="s">
        <v>2617</v>
      </c>
      <c r="B172" s="4" t="s">
        <v>744</v>
      </c>
      <c r="C172" s="7" t="s">
        <v>866</v>
      </c>
      <c r="D172" s="7" t="s">
        <v>1849</v>
      </c>
      <c r="E172" s="8">
        <v>0.3</v>
      </c>
      <c r="F172" s="37"/>
      <c r="G172" s="6">
        <v>169</v>
      </c>
    </row>
    <row r="173" spans="1:7" x14ac:dyDescent="0.25">
      <c r="A173" s="13" t="s">
        <v>2618</v>
      </c>
      <c r="B173" s="4" t="s">
        <v>744</v>
      </c>
      <c r="C173" s="7" t="s">
        <v>866</v>
      </c>
      <c r="D173" s="7" t="s">
        <v>1850</v>
      </c>
      <c r="E173" s="8">
        <v>0.7</v>
      </c>
      <c r="F173" s="37"/>
      <c r="G173" s="6">
        <v>170</v>
      </c>
    </row>
    <row r="174" spans="1:7" x14ac:dyDescent="0.25">
      <c r="A174" s="13" t="s">
        <v>2619</v>
      </c>
      <c r="B174" s="4" t="s">
        <v>744</v>
      </c>
      <c r="C174" s="7" t="s">
        <v>866</v>
      </c>
      <c r="D174" s="7" t="s">
        <v>1845</v>
      </c>
      <c r="E174" s="8">
        <v>0.7</v>
      </c>
      <c r="F174" s="37"/>
      <c r="G174" s="6">
        <v>171</v>
      </c>
    </row>
    <row r="175" spans="1:7" x14ac:dyDescent="0.25">
      <c r="A175" s="13" t="s">
        <v>2620</v>
      </c>
      <c r="B175" s="4" t="s">
        <v>744</v>
      </c>
      <c r="C175" s="7" t="s">
        <v>866</v>
      </c>
      <c r="D175" s="7" t="s">
        <v>1851</v>
      </c>
      <c r="E175" s="8">
        <v>1.7</v>
      </c>
      <c r="F175" s="37"/>
      <c r="G175" s="6">
        <v>172</v>
      </c>
    </row>
    <row r="176" spans="1:7" x14ac:dyDescent="0.25">
      <c r="A176" s="13" t="s">
        <v>2621</v>
      </c>
      <c r="B176" s="4" t="s">
        <v>744</v>
      </c>
      <c r="C176" s="7" t="s">
        <v>866</v>
      </c>
      <c r="D176" s="7" t="s">
        <v>1852</v>
      </c>
      <c r="E176" s="8">
        <v>0.4</v>
      </c>
      <c r="F176" s="37"/>
      <c r="G176" s="6">
        <v>173</v>
      </c>
    </row>
    <row r="177" spans="1:7" x14ac:dyDescent="0.25">
      <c r="A177" s="13" t="s">
        <v>2622</v>
      </c>
      <c r="B177" s="4" t="s">
        <v>744</v>
      </c>
      <c r="C177" s="7" t="s">
        <v>866</v>
      </c>
      <c r="D177" s="7" t="s">
        <v>1846</v>
      </c>
      <c r="E177" s="8">
        <v>2.6</v>
      </c>
      <c r="F177" s="37"/>
      <c r="G177" s="6">
        <v>174</v>
      </c>
    </row>
    <row r="178" spans="1:7" x14ac:dyDescent="0.25">
      <c r="A178" s="13" t="s">
        <v>2623</v>
      </c>
      <c r="B178" s="4" t="s">
        <v>744</v>
      </c>
      <c r="C178" s="7" t="s">
        <v>866</v>
      </c>
      <c r="D178" s="7" t="s">
        <v>1847</v>
      </c>
      <c r="E178" s="8">
        <v>1.2</v>
      </c>
      <c r="F178" s="37"/>
      <c r="G178" s="6">
        <v>175</v>
      </c>
    </row>
    <row r="179" spans="1:7" x14ac:dyDescent="0.25">
      <c r="A179" s="13" t="s">
        <v>2624</v>
      </c>
      <c r="B179" s="4" t="s">
        <v>744</v>
      </c>
      <c r="C179" s="7" t="s">
        <v>866</v>
      </c>
      <c r="D179" s="7" t="s">
        <v>1853</v>
      </c>
      <c r="E179" s="8">
        <v>0.5</v>
      </c>
      <c r="F179" s="37"/>
      <c r="G179" s="6">
        <v>176</v>
      </c>
    </row>
    <row r="180" spans="1:7" x14ac:dyDescent="0.25">
      <c r="A180" s="13" t="s">
        <v>2625</v>
      </c>
      <c r="B180" s="4" t="s">
        <v>744</v>
      </c>
      <c r="C180" s="7" t="s">
        <v>762</v>
      </c>
      <c r="D180" s="7" t="s">
        <v>763</v>
      </c>
      <c r="E180" s="8">
        <v>0.6</v>
      </c>
      <c r="F180" s="37"/>
      <c r="G180" s="6">
        <v>177</v>
      </c>
    </row>
    <row r="181" spans="1:7" x14ac:dyDescent="0.25">
      <c r="A181" s="13" t="s">
        <v>2626</v>
      </c>
      <c r="B181" s="4" t="s">
        <v>744</v>
      </c>
      <c r="C181" s="7" t="s">
        <v>762</v>
      </c>
      <c r="D181" s="7" t="s">
        <v>764</v>
      </c>
      <c r="E181" s="8">
        <v>0.2</v>
      </c>
      <c r="F181" s="37"/>
      <c r="G181" s="6">
        <v>178</v>
      </c>
    </row>
    <row r="182" spans="1:7" x14ac:dyDescent="0.25">
      <c r="A182" s="13" t="s">
        <v>2627</v>
      </c>
      <c r="B182" s="4" t="s">
        <v>744</v>
      </c>
      <c r="C182" s="7" t="s">
        <v>879</v>
      </c>
      <c r="D182" s="7" t="s">
        <v>751</v>
      </c>
      <c r="E182" s="8">
        <v>1.2</v>
      </c>
      <c r="F182" s="37"/>
      <c r="G182" s="6">
        <v>179</v>
      </c>
    </row>
    <row r="183" spans="1:7" x14ac:dyDescent="0.25">
      <c r="A183" s="13" t="s">
        <v>2628</v>
      </c>
      <c r="B183" s="4" t="s">
        <v>744</v>
      </c>
      <c r="C183" s="7" t="s">
        <v>879</v>
      </c>
      <c r="D183" s="7" t="s">
        <v>868</v>
      </c>
      <c r="E183" s="8">
        <v>0.8</v>
      </c>
      <c r="F183" s="37"/>
      <c r="G183" s="6">
        <v>180</v>
      </c>
    </row>
    <row r="184" spans="1:7" x14ac:dyDescent="0.25">
      <c r="A184" s="13" t="s">
        <v>2629</v>
      </c>
      <c r="B184" s="4" t="s">
        <v>744</v>
      </c>
      <c r="C184" s="7" t="s">
        <v>771</v>
      </c>
      <c r="D184" s="7" t="s">
        <v>751</v>
      </c>
      <c r="E184" s="8">
        <v>0.9</v>
      </c>
      <c r="F184" s="37"/>
      <c r="G184" s="6">
        <v>181</v>
      </c>
    </row>
    <row r="185" spans="1:7" x14ac:dyDescent="0.25">
      <c r="A185" s="13" t="s">
        <v>2630</v>
      </c>
      <c r="B185" s="4" t="s">
        <v>744</v>
      </c>
      <c r="C185" s="7" t="s">
        <v>771</v>
      </c>
      <c r="D185" s="7" t="s">
        <v>1845</v>
      </c>
      <c r="E185" s="8">
        <v>1.3</v>
      </c>
      <c r="F185" s="37"/>
      <c r="G185" s="6">
        <v>182</v>
      </c>
    </row>
    <row r="186" spans="1:7" x14ac:dyDescent="0.25">
      <c r="A186" s="13" t="s">
        <v>2631</v>
      </c>
      <c r="B186" s="4" t="s">
        <v>744</v>
      </c>
      <c r="C186" s="7" t="s">
        <v>771</v>
      </c>
      <c r="D186" s="7" t="s">
        <v>870</v>
      </c>
      <c r="E186" s="8">
        <v>1.3</v>
      </c>
      <c r="F186" s="37"/>
      <c r="G186" s="6">
        <v>183</v>
      </c>
    </row>
    <row r="187" spans="1:7" x14ac:dyDescent="0.25">
      <c r="A187" s="13" t="s">
        <v>2632</v>
      </c>
      <c r="B187" s="4" t="s">
        <v>744</v>
      </c>
      <c r="C187" s="7" t="s">
        <v>771</v>
      </c>
      <c r="D187" s="7" t="s">
        <v>1854</v>
      </c>
      <c r="E187" s="8">
        <v>1.2</v>
      </c>
      <c r="F187" s="37"/>
      <c r="G187" s="6">
        <v>184</v>
      </c>
    </row>
    <row r="188" spans="1:7" x14ac:dyDescent="0.25">
      <c r="A188" s="13" t="s">
        <v>2633</v>
      </c>
      <c r="B188" s="4" t="s">
        <v>744</v>
      </c>
      <c r="C188" s="7" t="s">
        <v>771</v>
      </c>
      <c r="D188" s="7" t="s">
        <v>1855</v>
      </c>
      <c r="E188" s="8">
        <v>1.4</v>
      </c>
      <c r="F188" s="37"/>
      <c r="G188" s="6">
        <v>185</v>
      </c>
    </row>
    <row r="189" spans="1:7" x14ac:dyDescent="0.25">
      <c r="A189" s="13" t="s">
        <v>2634</v>
      </c>
      <c r="B189" s="4" t="s">
        <v>744</v>
      </c>
      <c r="C189" s="7" t="s">
        <v>771</v>
      </c>
      <c r="D189" s="7" t="s">
        <v>873</v>
      </c>
      <c r="E189" s="8">
        <v>2.1</v>
      </c>
      <c r="F189" s="37"/>
      <c r="G189" s="6">
        <v>186</v>
      </c>
    </row>
    <row r="190" spans="1:7" x14ac:dyDescent="0.25">
      <c r="A190" s="13" t="s">
        <v>2635</v>
      </c>
      <c r="B190" s="4" t="s">
        <v>744</v>
      </c>
      <c r="C190" s="7" t="s">
        <v>666</v>
      </c>
      <c r="D190" s="7" t="s">
        <v>751</v>
      </c>
      <c r="E190" s="8">
        <v>1.2</v>
      </c>
      <c r="F190" s="37"/>
      <c r="G190" s="6">
        <v>187</v>
      </c>
    </row>
    <row r="191" spans="1:7" x14ac:dyDescent="0.25">
      <c r="A191" s="13" t="s">
        <v>2636</v>
      </c>
      <c r="B191" s="4" t="s">
        <v>744</v>
      </c>
      <c r="C191" s="7" t="s">
        <v>773</v>
      </c>
      <c r="D191" s="7" t="s">
        <v>751</v>
      </c>
      <c r="E191" s="8">
        <v>1.4</v>
      </c>
      <c r="F191" s="37"/>
      <c r="G191" s="6">
        <v>188</v>
      </c>
    </row>
    <row r="192" spans="1:7" x14ac:dyDescent="0.25">
      <c r="A192" s="13" t="s">
        <v>2637</v>
      </c>
      <c r="B192" s="4" t="s">
        <v>744</v>
      </c>
      <c r="C192" s="7" t="s">
        <v>886</v>
      </c>
      <c r="D192" s="7" t="s">
        <v>751</v>
      </c>
      <c r="E192" s="8">
        <v>0.9</v>
      </c>
      <c r="F192" s="37"/>
      <c r="G192" s="6">
        <v>189</v>
      </c>
    </row>
    <row r="193" spans="1:7" x14ac:dyDescent="0.25">
      <c r="A193" s="13" t="s">
        <v>2638</v>
      </c>
      <c r="B193" s="4" t="s">
        <v>744</v>
      </c>
      <c r="C193" s="7" t="s">
        <v>883</v>
      </c>
      <c r="D193" s="7" t="s">
        <v>751</v>
      </c>
      <c r="E193" s="8">
        <v>0.6</v>
      </c>
      <c r="F193" s="37"/>
      <c r="G193" s="6">
        <v>190</v>
      </c>
    </row>
    <row r="194" spans="1:7" x14ac:dyDescent="0.25">
      <c r="A194" s="13" t="s">
        <v>2639</v>
      </c>
      <c r="B194" s="4" t="s">
        <v>744</v>
      </c>
      <c r="C194" s="7" t="s">
        <v>872</v>
      </c>
      <c r="D194" s="7" t="s">
        <v>751</v>
      </c>
      <c r="E194" s="8">
        <v>0.5</v>
      </c>
      <c r="F194" s="37"/>
      <c r="G194" s="6">
        <v>191</v>
      </c>
    </row>
    <row r="195" spans="1:7" x14ac:dyDescent="0.25">
      <c r="A195" s="13" t="s">
        <v>2640</v>
      </c>
      <c r="B195" s="4" t="s">
        <v>744</v>
      </c>
      <c r="C195" s="7" t="s">
        <v>872</v>
      </c>
      <c r="D195" s="7" t="s">
        <v>868</v>
      </c>
      <c r="E195" s="8">
        <v>1</v>
      </c>
      <c r="F195" s="37"/>
      <c r="G195" s="6">
        <v>192</v>
      </c>
    </row>
    <row r="196" spans="1:7" x14ac:dyDescent="0.25">
      <c r="A196" s="13" t="s">
        <v>2641</v>
      </c>
      <c r="B196" s="4" t="s">
        <v>744</v>
      </c>
      <c r="C196" s="7" t="s">
        <v>872</v>
      </c>
      <c r="D196" s="7" t="s">
        <v>1856</v>
      </c>
      <c r="E196" s="8">
        <v>0.5</v>
      </c>
      <c r="F196" s="37"/>
      <c r="G196" s="6">
        <v>193</v>
      </c>
    </row>
    <row r="197" spans="1:7" x14ac:dyDescent="0.25">
      <c r="A197" s="13" t="s">
        <v>2642</v>
      </c>
      <c r="B197" s="4" t="s">
        <v>744</v>
      </c>
      <c r="C197" s="7" t="s">
        <v>1826</v>
      </c>
      <c r="D197" s="7" t="s">
        <v>751</v>
      </c>
      <c r="E197" s="8">
        <v>0.6</v>
      </c>
      <c r="F197" s="37"/>
      <c r="G197" s="6">
        <v>194</v>
      </c>
    </row>
    <row r="198" spans="1:7" x14ac:dyDescent="0.25">
      <c r="A198" s="13" t="s">
        <v>2643</v>
      </c>
      <c r="B198" s="4" t="s">
        <v>744</v>
      </c>
      <c r="C198" s="10" t="s">
        <v>770</v>
      </c>
      <c r="D198" s="7" t="s">
        <v>751</v>
      </c>
      <c r="E198" s="8">
        <v>0.8</v>
      </c>
      <c r="F198" s="37"/>
      <c r="G198" s="6">
        <v>195</v>
      </c>
    </row>
    <row r="199" spans="1:7" x14ac:dyDescent="0.25">
      <c r="A199" s="13" t="s">
        <v>2644</v>
      </c>
      <c r="B199" s="4" t="s">
        <v>744</v>
      </c>
      <c r="C199" s="10" t="s">
        <v>770</v>
      </c>
      <c r="D199" s="7" t="s">
        <v>868</v>
      </c>
      <c r="E199" s="8">
        <v>0.9</v>
      </c>
      <c r="F199" s="37"/>
      <c r="G199" s="6">
        <v>196</v>
      </c>
    </row>
    <row r="200" spans="1:7" x14ac:dyDescent="0.25">
      <c r="A200" s="13" t="s">
        <v>2645</v>
      </c>
      <c r="B200" s="4" t="s">
        <v>744</v>
      </c>
      <c r="C200" s="7" t="s">
        <v>1827</v>
      </c>
      <c r="D200" s="7" t="s">
        <v>751</v>
      </c>
      <c r="E200" s="8">
        <v>0.3</v>
      </c>
      <c r="F200" s="37"/>
      <c r="G200" s="6">
        <v>197</v>
      </c>
    </row>
    <row r="201" spans="1:7" x14ac:dyDescent="0.25">
      <c r="A201" s="13" t="s">
        <v>2646</v>
      </c>
      <c r="B201" s="4" t="s">
        <v>744</v>
      </c>
      <c r="C201" s="7" t="s">
        <v>1827</v>
      </c>
      <c r="D201" s="7" t="s">
        <v>1857</v>
      </c>
      <c r="E201" s="8">
        <v>0.8</v>
      </c>
      <c r="F201" s="37"/>
      <c r="G201" s="6">
        <v>198</v>
      </c>
    </row>
    <row r="202" spans="1:7" x14ac:dyDescent="0.25">
      <c r="A202" s="13" t="s">
        <v>2647</v>
      </c>
      <c r="B202" s="4" t="s">
        <v>744</v>
      </c>
      <c r="C202" s="7" t="s">
        <v>877</v>
      </c>
      <c r="D202" s="7" t="s">
        <v>880</v>
      </c>
      <c r="E202" s="8">
        <v>1.4</v>
      </c>
      <c r="F202" s="37"/>
      <c r="G202" s="6">
        <v>199</v>
      </c>
    </row>
    <row r="203" spans="1:7" x14ac:dyDescent="0.25">
      <c r="A203" s="13" t="s">
        <v>2648</v>
      </c>
      <c r="B203" s="4" t="s">
        <v>744</v>
      </c>
      <c r="C203" s="7" t="s">
        <v>877</v>
      </c>
      <c r="D203" s="7" t="s">
        <v>772</v>
      </c>
      <c r="E203" s="8">
        <v>0.9</v>
      </c>
      <c r="F203" s="37"/>
      <c r="G203" s="6">
        <v>200</v>
      </c>
    </row>
    <row r="204" spans="1:7" x14ac:dyDescent="0.25">
      <c r="A204" s="13" t="s">
        <v>2649</v>
      </c>
      <c r="B204" s="4" t="s">
        <v>744</v>
      </c>
      <c r="C204" s="7" t="s">
        <v>1828</v>
      </c>
      <c r="D204" s="7" t="s">
        <v>1858</v>
      </c>
      <c r="E204" s="8">
        <v>1.9</v>
      </c>
      <c r="F204" s="37"/>
      <c r="G204" s="6">
        <v>201</v>
      </c>
    </row>
    <row r="205" spans="1:7" x14ac:dyDescent="0.25">
      <c r="A205" s="13" t="s">
        <v>2650</v>
      </c>
      <c r="B205" s="4" t="s">
        <v>744</v>
      </c>
      <c r="C205" s="7" t="s">
        <v>1828</v>
      </c>
      <c r="D205" s="7" t="s">
        <v>1859</v>
      </c>
      <c r="E205" s="8">
        <v>0.9</v>
      </c>
      <c r="F205" s="37"/>
      <c r="G205" s="6">
        <v>202</v>
      </c>
    </row>
    <row r="206" spans="1:7" x14ac:dyDescent="0.25">
      <c r="A206" s="13" t="s">
        <v>2651</v>
      </c>
      <c r="B206" s="4" t="s">
        <v>744</v>
      </c>
      <c r="C206" s="7" t="s">
        <v>1828</v>
      </c>
      <c r="D206" s="7" t="s">
        <v>1860</v>
      </c>
      <c r="E206" s="8">
        <v>1.3</v>
      </c>
      <c r="F206" s="37"/>
      <c r="G206" s="6">
        <v>203</v>
      </c>
    </row>
    <row r="207" spans="1:7" x14ac:dyDescent="0.25">
      <c r="A207" s="13" t="s">
        <v>2652</v>
      </c>
      <c r="B207" s="4" t="s">
        <v>744</v>
      </c>
      <c r="C207" s="7" t="s">
        <v>1829</v>
      </c>
      <c r="D207" s="7" t="s">
        <v>1861</v>
      </c>
      <c r="E207" s="8">
        <v>0.8</v>
      </c>
      <c r="F207" s="37"/>
      <c r="G207" s="6">
        <v>204</v>
      </c>
    </row>
    <row r="208" spans="1:7" x14ac:dyDescent="0.25">
      <c r="A208" s="13" t="s">
        <v>2653</v>
      </c>
      <c r="B208" s="4" t="s">
        <v>744</v>
      </c>
      <c r="C208" s="7" t="s">
        <v>1829</v>
      </c>
      <c r="D208" s="7" t="s">
        <v>1880</v>
      </c>
      <c r="E208" s="8">
        <v>0.3</v>
      </c>
      <c r="F208" s="37"/>
      <c r="G208" s="6">
        <v>205</v>
      </c>
    </row>
    <row r="209" spans="1:7" x14ac:dyDescent="0.25">
      <c r="A209" s="13" t="s">
        <v>2654</v>
      </c>
      <c r="B209" s="4" t="s">
        <v>744</v>
      </c>
      <c r="C209" s="7" t="s">
        <v>738</v>
      </c>
      <c r="D209" s="7" t="s">
        <v>1881</v>
      </c>
      <c r="E209" s="8">
        <v>1.2</v>
      </c>
      <c r="F209" s="37"/>
      <c r="G209" s="6">
        <v>206</v>
      </c>
    </row>
    <row r="210" spans="1:7" x14ac:dyDescent="0.25">
      <c r="A210" s="13" t="s">
        <v>2655</v>
      </c>
      <c r="B210" s="4" t="s">
        <v>744</v>
      </c>
      <c r="C210" s="7" t="s">
        <v>729</v>
      </c>
      <c r="D210" s="7" t="s">
        <v>1882</v>
      </c>
      <c r="E210" s="8">
        <v>1.3</v>
      </c>
      <c r="F210" s="37"/>
      <c r="G210" s="6">
        <v>207</v>
      </c>
    </row>
    <row r="211" spans="1:7" x14ac:dyDescent="0.25">
      <c r="A211" s="13" t="s">
        <v>2656</v>
      </c>
      <c r="B211" s="4" t="s">
        <v>744</v>
      </c>
      <c r="C211" s="7" t="s">
        <v>732</v>
      </c>
      <c r="D211" s="7" t="s">
        <v>1883</v>
      </c>
      <c r="E211" s="8">
        <v>1.1000000000000001</v>
      </c>
      <c r="F211" s="37"/>
      <c r="G211" s="6">
        <v>208</v>
      </c>
    </row>
    <row r="212" spans="1:7" x14ac:dyDescent="0.25">
      <c r="A212" s="13" t="s">
        <v>2657</v>
      </c>
      <c r="B212" s="4" t="s">
        <v>744</v>
      </c>
      <c r="C212" s="7" t="s">
        <v>732</v>
      </c>
      <c r="D212" s="7" t="s">
        <v>1884</v>
      </c>
      <c r="E212" s="8">
        <v>1.7</v>
      </c>
      <c r="F212" s="37"/>
      <c r="G212" s="6">
        <v>209</v>
      </c>
    </row>
    <row r="213" spans="1:7" x14ac:dyDescent="0.25">
      <c r="A213" s="13" t="s">
        <v>2658</v>
      </c>
      <c r="B213" s="4" t="s">
        <v>744</v>
      </c>
      <c r="C213" s="7" t="s">
        <v>732</v>
      </c>
      <c r="D213" s="7" t="s">
        <v>885</v>
      </c>
      <c r="E213" s="8">
        <v>1.2</v>
      </c>
      <c r="F213" s="37"/>
      <c r="G213" s="6">
        <v>210</v>
      </c>
    </row>
    <row r="214" spans="1:7" x14ac:dyDescent="0.25">
      <c r="A214" s="13" t="s">
        <v>2659</v>
      </c>
      <c r="B214" s="4" t="s">
        <v>744</v>
      </c>
      <c r="C214" s="7" t="s">
        <v>767</v>
      </c>
      <c r="D214" s="7" t="s">
        <v>875</v>
      </c>
      <c r="E214" s="8">
        <v>2.7</v>
      </c>
      <c r="F214" s="37"/>
      <c r="G214" s="6">
        <v>211</v>
      </c>
    </row>
    <row r="215" spans="1:7" x14ac:dyDescent="0.25">
      <c r="A215" s="13" t="s">
        <v>2660</v>
      </c>
      <c r="B215" s="4" t="s">
        <v>744</v>
      </c>
      <c r="C215" s="7" t="s">
        <v>767</v>
      </c>
      <c r="D215" s="7" t="s">
        <v>881</v>
      </c>
      <c r="E215" s="8">
        <v>0.8</v>
      </c>
      <c r="F215" s="37"/>
      <c r="G215" s="6">
        <v>212</v>
      </c>
    </row>
    <row r="216" spans="1:7" x14ac:dyDescent="0.25">
      <c r="A216" s="13" t="s">
        <v>2661</v>
      </c>
      <c r="B216" s="4" t="s">
        <v>744</v>
      </c>
      <c r="C216" s="7" t="s">
        <v>767</v>
      </c>
      <c r="D216" s="7" t="s">
        <v>775</v>
      </c>
      <c r="E216" s="8">
        <v>1</v>
      </c>
      <c r="F216" s="37"/>
      <c r="G216" s="6">
        <v>213</v>
      </c>
    </row>
    <row r="217" spans="1:7" x14ac:dyDescent="0.25">
      <c r="A217" s="13" t="s">
        <v>2662</v>
      </c>
      <c r="B217" s="4" t="s">
        <v>744</v>
      </c>
      <c r="C217" s="7" t="s">
        <v>767</v>
      </c>
      <c r="D217" s="7" t="s">
        <v>876</v>
      </c>
      <c r="E217" s="8">
        <v>1.5</v>
      </c>
      <c r="F217" s="37"/>
      <c r="G217" s="6">
        <v>214</v>
      </c>
    </row>
    <row r="218" spans="1:7" x14ac:dyDescent="0.25">
      <c r="A218" s="13" t="s">
        <v>2663</v>
      </c>
      <c r="B218" s="4" t="s">
        <v>744</v>
      </c>
      <c r="C218" s="7" t="s">
        <v>767</v>
      </c>
      <c r="D218" s="7" t="s">
        <v>614</v>
      </c>
      <c r="E218" s="8">
        <v>1.2</v>
      </c>
      <c r="F218" s="37"/>
      <c r="G218" s="6">
        <v>215</v>
      </c>
    </row>
    <row r="219" spans="1:7" x14ac:dyDescent="0.25">
      <c r="A219" s="13" t="s">
        <v>2664</v>
      </c>
      <c r="B219" s="4" t="s">
        <v>744</v>
      </c>
      <c r="C219" s="7" t="s">
        <v>767</v>
      </c>
      <c r="D219" s="7" t="s">
        <v>777</v>
      </c>
      <c r="E219" s="8">
        <v>0.7</v>
      </c>
      <c r="F219" s="37"/>
      <c r="G219" s="6">
        <v>216</v>
      </c>
    </row>
    <row r="220" spans="1:7" x14ac:dyDescent="0.25">
      <c r="A220" s="13" t="s">
        <v>2665</v>
      </c>
      <c r="B220" s="4" t="s">
        <v>744</v>
      </c>
      <c r="C220" s="7" t="s">
        <v>767</v>
      </c>
      <c r="D220" s="7" t="s">
        <v>776</v>
      </c>
      <c r="E220" s="8">
        <v>2.2000000000000002</v>
      </c>
      <c r="F220" s="37"/>
      <c r="G220" s="6">
        <v>217</v>
      </c>
    </row>
    <row r="221" spans="1:7" x14ac:dyDescent="0.25">
      <c r="A221" s="13" t="s">
        <v>2666</v>
      </c>
      <c r="B221" s="4" t="s">
        <v>744</v>
      </c>
      <c r="C221" s="7" t="s">
        <v>767</v>
      </c>
      <c r="D221" s="7" t="s">
        <v>1885</v>
      </c>
      <c r="E221" s="8">
        <v>0.6</v>
      </c>
      <c r="F221" s="37"/>
      <c r="G221" s="6">
        <v>218</v>
      </c>
    </row>
    <row r="222" spans="1:7" x14ac:dyDescent="0.25">
      <c r="A222" s="13" t="s">
        <v>2667</v>
      </c>
      <c r="B222" s="4" t="s">
        <v>744</v>
      </c>
      <c r="C222" s="7" t="s">
        <v>767</v>
      </c>
      <c r="D222" s="7" t="s">
        <v>782</v>
      </c>
      <c r="E222" s="8">
        <v>1.4</v>
      </c>
      <c r="F222" s="37"/>
      <c r="G222" s="6">
        <v>219</v>
      </c>
    </row>
    <row r="223" spans="1:7" x14ac:dyDescent="0.25">
      <c r="A223" s="13" t="s">
        <v>2668</v>
      </c>
      <c r="B223" s="4" t="s">
        <v>744</v>
      </c>
      <c r="C223" s="7" t="s">
        <v>767</v>
      </c>
      <c r="D223" s="7" t="s">
        <v>778</v>
      </c>
      <c r="E223" s="8">
        <v>0.9</v>
      </c>
      <c r="F223" s="37"/>
      <c r="G223" s="6">
        <v>220</v>
      </c>
    </row>
    <row r="224" spans="1:7" x14ac:dyDescent="0.25">
      <c r="A224" s="13" t="s">
        <v>2669</v>
      </c>
      <c r="B224" s="4" t="s">
        <v>744</v>
      </c>
      <c r="C224" s="7" t="s">
        <v>767</v>
      </c>
      <c r="D224" s="7" t="s">
        <v>779</v>
      </c>
      <c r="E224" s="8">
        <v>0.4</v>
      </c>
      <c r="F224" s="37"/>
      <c r="G224" s="6">
        <v>221</v>
      </c>
    </row>
    <row r="225" spans="1:7" x14ac:dyDescent="0.25">
      <c r="A225" s="13" t="s">
        <v>2670</v>
      </c>
      <c r="B225" s="4" t="s">
        <v>744</v>
      </c>
      <c r="C225" s="7" t="s">
        <v>767</v>
      </c>
      <c r="D225" s="7" t="s">
        <v>1886</v>
      </c>
      <c r="E225" s="8">
        <v>0.6</v>
      </c>
      <c r="F225" s="37"/>
      <c r="G225" s="6">
        <v>222</v>
      </c>
    </row>
    <row r="226" spans="1:7" x14ac:dyDescent="0.25">
      <c r="A226" s="13" t="s">
        <v>2671</v>
      </c>
      <c r="B226" s="4" t="s">
        <v>744</v>
      </c>
      <c r="C226" s="7" t="s">
        <v>757</v>
      </c>
      <c r="D226" s="7" t="s">
        <v>758</v>
      </c>
      <c r="E226" s="8">
        <v>0.7</v>
      </c>
      <c r="F226" s="37"/>
      <c r="G226" s="6">
        <v>223</v>
      </c>
    </row>
    <row r="227" spans="1:7" x14ac:dyDescent="0.25">
      <c r="A227" s="13" t="s">
        <v>2672</v>
      </c>
      <c r="B227" s="4" t="s">
        <v>744</v>
      </c>
      <c r="C227" s="7" t="s">
        <v>1878</v>
      </c>
      <c r="D227" s="7" t="s">
        <v>1887</v>
      </c>
      <c r="E227" s="8">
        <v>1.2</v>
      </c>
      <c r="F227" s="37"/>
      <c r="G227" s="6">
        <v>224</v>
      </c>
    </row>
    <row r="228" spans="1:7" x14ac:dyDescent="0.25">
      <c r="A228" s="13" t="s">
        <v>2673</v>
      </c>
      <c r="B228" s="4" t="s">
        <v>744</v>
      </c>
      <c r="C228" s="7" t="s">
        <v>1878</v>
      </c>
      <c r="D228" s="7" t="s">
        <v>1888</v>
      </c>
      <c r="E228" s="8">
        <v>1.7</v>
      </c>
      <c r="F228" s="37"/>
      <c r="G228" s="6">
        <v>225</v>
      </c>
    </row>
    <row r="229" spans="1:7" x14ac:dyDescent="0.25">
      <c r="A229" s="13" t="s">
        <v>2674</v>
      </c>
      <c r="B229" s="4" t="s">
        <v>744</v>
      </c>
      <c r="C229" s="7" t="s">
        <v>1878</v>
      </c>
      <c r="D229" s="7" t="s">
        <v>1889</v>
      </c>
      <c r="E229" s="8">
        <v>2.1</v>
      </c>
      <c r="F229" s="37"/>
      <c r="G229" s="6">
        <v>226</v>
      </c>
    </row>
    <row r="230" spans="1:7" x14ac:dyDescent="0.25">
      <c r="A230" s="13" t="s">
        <v>2675</v>
      </c>
      <c r="B230" s="4" t="s">
        <v>744</v>
      </c>
      <c r="C230" s="7" t="s">
        <v>1878</v>
      </c>
      <c r="D230" s="7" t="s">
        <v>1890</v>
      </c>
      <c r="E230" s="8">
        <v>1.2</v>
      </c>
      <c r="F230" s="37"/>
      <c r="G230" s="6">
        <v>227</v>
      </c>
    </row>
    <row r="231" spans="1:7" x14ac:dyDescent="0.25">
      <c r="A231" s="13" t="s">
        <v>2676</v>
      </c>
      <c r="B231" s="4" t="s">
        <v>744</v>
      </c>
      <c r="C231" s="7" t="s">
        <v>1878</v>
      </c>
      <c r="D231" s="7" t="s">
        <v>1891</v>
      </c>
      <c r="E231" s="8">
        <v>0.5</v>
      </c>
      <c r="F231" s="37"/>
      <c r="G231" s="6">
        <v>228</v>
      </c>
    </row>
    <row r="232" spans="1:7" x14ac:dyDescent="0.25">
      <c r="A232" s="13" t="s">
        <v>2677</v>
      </c>
      <c r="B232" s="4" t="s">
        <v>744</v>
      </c>
      <c r="C232" s="10" t="s">
        <v>752</v>
      </c>
      <c r="D232" s="7" t="s">
        <v>753</v>
      </c>
      <c r="E232" s="8">
        <v>1.1000000000000001</v>
      </c>
      <c r="F232" s="37"/>
      <c r="G232" s="6">
        <v>229</v>
      </c>
    </row>
    <row r="233" spans="1:7" x14ac:dyDescent="0.25">
      <c r="A233" s="13" t="s">
        <v>2678</v>
      </c>
      <c r="B233" s="4" t="s">
        <v>744</v>
      </c>
      <c r="C233" s="7" t="s">
        <v>731</v>
      </c>
      <c r="D233" s="7" t="s">
        <v>754</v>
      </c>
      <c r="E233" s="8">
        <v>1.1000000000000001</v>
      </c>
      <c r="F233" s="37"/>
      <c r="G233" s="6">
        <v>230</v>
      </c>
    </row>
    <row r="234" spans="1:7" x14ac:dyDescent="0.25">
      <c r="A234" s="13" t="s">
        <v>2679</v>
      </c>
      <c r="B234" s="4" t="s">
        <v>744</v>
      </c>
      <c r="C234" s="7" t="s">
        <v>1839</v>
      </c>
      <c r="D234" s="7" t="s">
        <v>1892</v>
      </c>
      <c r="E234" s="8">
        <v>1</v>
      </c>
      <c r="F234" s="37"/>
      <c r="G234" s="6">
        <v>231</v>
      </c>
    </row>
    <row r="235" spans="1:7" x14ac:dyDescent="0.25">
      <c r="A235" s="13" t="s">
        <v>2680</v>
      </c>
      <c r="B235" s="4" t="s">
        <v>744</v>
      </c>
      <c r="C235" s="7" t="s">
        <v>1839</v>
      </c>
      <c r="D235" s="7" t="s">
        <v>1893</v>
      </c>
      <c r="E235" s="8">
        <v>1.7</v>
      </c>
      <c r="F235" s="37"/>
      <c r="G235" s="6">
        <v>232</v>
      </c>
    </row>
    <row r="236" spans="1:7" x14ac:dyDescent="0.25">
      <c r="A236" s="13" t="s">
        <v>2681</v>
      </c>
      <c r="B236" s="4" t="s">
        <v>744</v>
      </c>
      <c r="C236" s="7" t="s">
        <v>739</v>
      </c>
      <c r="D236" s="7" t="s">
        <v>751</v>
      </c>
      <c r="E236" s="8">
        <v>1.5</v>
      </c>
      <c r="F236" s="37"/>
      <c r="G236" s="6">
        <v>233</v>
      </c>
    </row>
    <row r="237" spans="1:7" x14ac:dyDescent="0.25">
      <c r="A237" s="13" t="s">
        <v>2682</v>
      </c>
      <c r="B237" s="4" t="s">
        <v>744</v>
      </c>
      <c r="C237" s="7" t="s">
        <v>740</v>
      </c>
      <c r="D237" s="7" t="s">
        <v>751</v>
      </c>
      <c r="E237" s="8">
        <v>1.9</v>
      </c>
      <c r="F237" s="37"/>
      <c r="G237" s="6">
        <v>234</v>
      </c>
    </row>
    <row r="238" spans="1:7" x14ac:dyDescent="0.25">
      <c r="A238" s="13" t="s">
        <v>2683</v>
      </c>
      <c r="B238" s="4" t="s">
        <v>744</v>
      </c>
      <c r="C238" s="7" t="s">
        <v>760</v>
      </c>
      <c r="D238" s="7" t="s">
        <v>761</v>
      </c>
      <c r="E238" s="8">
        <v>1.5</v>
      </c>
      <c r="F238" s="37"/>
      <c r="G238" s="6">
        <v>235</v>
      </c>
    </row>
    <row r="239" spans="1:7" x14ac:dyDescent="0.25">
      <c r="A239" s="13" t="s">
        <v>2684</v>
      </c>
      <c r="B239" s="4" t="s">
        <v>744</v>
      </c>
      <c r="C239" s="7" t="s">
        <v>1879</v>
      </c>
      <c r="D239" s="7" t="s">
        <v>1894</v>
      </c>
      <c r="E239" s="8">
        <v>2.4</v>
      </c>
      <c r="F239" s="37"/>
      <c r="G239" s="6">
        <v>236</v>
      </c>
    </row>
    <row r="240" spans="1:7" x14ac:dyDescent="0.25">
      <c r="A240" s="13" t="s">
        <v>2685</v>
      </c>
      <c r="B240" s="4" t="s">
        <v>744</v>
      </c>
      <c r="C240" s="7" t="s">
        <v>1879</v>
      </c>
      <c r="D240" s="7" t="s">
        <v>1895</v>
      </c>
      <c r="E240" s="8">
        <v>0.9</v>
      </c>
      <c r="F240" s="37"/>
      <c r="G240" s="6">
        <v>237</v>
      </c>
    </row>
    <row r="241" spans="1:7" x14ac:dyDescent="0.25">
      <c r="A241" s="13" t="s">
        <v>2686</v>
      </c>
      <c r="B241" s="4" t="s">
        <v>744</v>
      </c>
      <c r="C241" s="10" t="s">
        <v>755</v>
      </c>
      <c r="D241" s="7" t="s">
        <v>781</v>
      </c>
      <c r="E241" s="8">
        <v>2.1</v>
      </c>
      <c r="F241" s="37"/>
      <c r="G241" s="6">
        <v>238</v>
      </c>
    </row>
    <row r="242" spans="1:7" x14ac:dyDescent="0.25">
      <c r="A242" s="13" t="s">
        <v>2687</v>
      </c>
      <c r="B242" s="4" t="s">
        <v>744</v>
      </c>
      <c r="C242" s="10" t="s">
        <v>755</v>
      </c>
      <c r="D242" s="7" t="s">
        <v>874</v>
      </c>
      <c r="E242" s="8">
        <v>1.7</v>
      </c>
      <c r="F242" s="37"/>
      <c r="G242" s="6">
        <v>239</v>
      </c>
    </row>
    <row r="243" spans="1:7" x14ac:dyDescent="0.25">
      <c r="A243" s="13" t="s">
        <v>2688</v>
      </c>
      <c r="B243" s="4" t="s">
        <v>744</v>
      </c>
      <c r="C243" s="7" t="s">
        <v>1843</v>
      </c>
      <c r="D243" s="7" t="s">
        <v>1896</v>
      </c>
      <c r="E243" s="8">
        <v>2.7</v>
      </c>
      <c r="F243" s="37"/>
      <c r="G243" s="6">
        <v>240</v>
      </c>
    </row>
    <row r="244" spans="1:7" x14ac:dyDescent="0.25">
      <c r="A244" s="13" t="s">
        <v>2689</v>
      </c>
      <c r="B244" s="4" t="s">
        <v>744</v>
      </c>
      <c r="C244" s="7" t="s">
        <v>1843</v>
      </c>
      <c r="D244" s="7" t="s">
        <v>1897</v>
      </c>
      <c r="E244" s="8">
        <v>2.2999999999999998</v>
      </c>
      <c r="F244" s="37"/>
      <c r="G244" s="6">
        <v>241</v>
      </c>
    </row>
    <row r="245" spans="1:7" x14ac:dyDescent="0.25">
      <c r="A245" s="13" t="s">
        <v>2690</v>
      </c>
      <c r="B245" s="4" t="s">
        <v>744</v>
      </c>
      <c r="C245" s="7" t="s">
        <v>1843</v>
      </c>
      <c r="D245" s="7" t="s">
        <v>1898</v>
      </c>
      <c r="E245" s="8">
        <v>1.4</v>
      </c>
      <c r="F245" s="37"/>
      <c r="G245" s="6">
        <v>242</v>
      </c>
    </row>
    <row r="246" spans="1:7" x14ac:dyDescent="0.25">
      <c r="A246" s="13" t="s">
        <v>2691</v>
      </c>
      <c r="B246" s="4" t="s">
        <v>744</v>
      </c>
      <c r="C246" s="7" t="s">
        <v>769</v>
      </c>
      <c r="D246" s="7" t="s">
        <v>878</v>
      </c>
      <c r="E246" s="8">
        <v>1.4</v>
      </c>
      <c r="F246" s="37"/>
      <c r="G246" s="6">
        <v>243</v>
      </c>
    </row>
    <row r="247" spans="1:7" x14ac:dyDescent="0.25">
      <c r="A247" s="13" t="s">
        <v>2692</v>
      </c>
      <c r="B247" s="4" t="s">
        <v>744</v>
      </c>
      <c r="C247" s="7" t="s">
        <v>769</v>
      </c>
      <c r="D247" s="7" t="s">
        <v>869</v>
      </c>
      <c r="E247" s="8">
        <v>0.9</v>
      </c>
      <c r="F247" s="37"/>
      <c r="G247" s="6">
        <v>244</v>
      </c>
    </row>
    <row r="248" spans="1:7" x14ac:dyDescent="0.25">
      <c r="A248" s="13" t="s">
        <v>2693</v>
      </c>
      <c r="B248" s="4" t="s">
        <v>744</v>
      </c>
      <c r="C248" s="7" t="s">
        <v>735</v>
      </c>
      <c r="D248" s="7" t="s">
        <v>759</v>
      </c>
      <c r="E248" s="8">
        <v>0.2</v>
      </c>
      <c r="F248" s="37"/>
      <c r="G248" s="6">
        <v>245</v>
      </c>
    </row>
    <row r="249" spans="1:7" x14ac:dyDescent="0.25">
      <c r="A249" s="13" t="s">
        <v>2694</v>
      </c>
      <c r="B249" s="4" t="s">
        <v>744</v>
      </c>
      <c r="C249" s="7" t="s">
        <v>606</v>
      </c>
      <c r="D249" s="7" t="s">
        <v>1899</v>
      </c>
      <c r="E249" s="8">
        <v>0.6</v>
      </c>
      <c r="F249" s="37"/>
      <c r="G249" s="6">
        <v>246</v>
      </c>
    </row>
    <row r="250" spans="1:7" x14ac:dyDescent="0.25">
      <c r="A250" s="13" t="s">
        <v>2695</v>
      </c>
      <c r="B250" s="4" t="s">
        <v>744</v>
      </c>
      <c r="C250" s="7" t="s">
        <v>606</v>
      </c>
      <c r="D250" s="7" t="s">
        <v>1900</v>
      </c>
      <c r="E250" s="8">
        <v>1</v>
      </c>
      <c r="F250" s="37"/>
      <c r="G250" s="6">
        <v>247</v>
      </c>
    </row>
    <row r="251" spans="1:7" x14ac:dyDescent="0.25">
      <c r="A251" s="13" t="s">
        <v>2696</v>
      </c>
      <c r="B251" s="4" t="s">
        <v>744</v>
      </c>
      <c r="C251" s="7" t="s">
        <v>606</v>
      </c>
      <c r="D251" s="7" t="s">
        <v>1901</v>
      </c>
      <c r="E251" s="8">
        <v>1.5</v>
      </c>
      <c r="F251" s="37"/>
      <c r="G251" s="6">
        <v>248</v>
      </c>
    </row>
    <row r="252" spans="1:7" x14ac:dyDescent="0.25">
      <c r="A252" s="13" t="s">
        <v>2697</v>
      </c>
      <c r="B252" s="4" t="s">
        <v>744</v>
      </c>
      <c r="C252" s="10" t="s">
        <v>741</v>
      </c>
      <c r="D252" s="10" t="s">
        <v>751</v>
      </c>
      <c r="E252" s="8">
        <v>0</v>
      </c>
      <c r="F252" s="37"/>
      <c r="G252" s="6">
        <v>249</v>
      </c>
    </row>
    <row r="253" spans="1:7" x14ac:dyDescent="0.25">
      <c r="A253" s="13" t="s">
        <v>2698</v>
      </c>
      <c r="B253" s="4" t="s">
        <v>744</v>
      </c>
      <c r="C253" s="7" t="s">
        <v>756</v>
      </c>
      <c r="D253" s="7" t="s">
        <v>751</v>
      </c>
      <c r="E253" s="8">
        <v>0</v>
      </c>
      <c r="F253" s="37"/>
      <c r="G253" s="6">
        <v>250</v>
      </c>
    </row>
    <row r="254" spans="1:7" x14ac:dyDescent="0.25">
      <c r="A254" s="13" t="s">
        <v>2699</v>
      </c>
      <c r="B254" s="4" t="s">
        <v>745</v>
      </c>
      <c r="C254" s="7" t="s">
        <v>770</v>
      </c>
      <c r="D254" s="7" t="s">
        <v>868</v>
      </c>
      <c r="E254" s="8">
        <v>0.9</v>
      </c>
      <c r="F254" s="37"/>
      <c r="G254" s="6">
        <v>321</v>
      </c>
    </row>
    <row r="255" spans="1:7" x14ac:dyDescent="0.25">
      <c r="A255" s="13" t="s">
        <v>2700</v>
      </c>
      <c r="B255" s="4" t="s">
        <v>745</v>
      </c>
      <c r="C255" s="7" t="s">
        <v>770</v>
      </c>
      <c r="D255" s="7" t="s">
        <v>751</v>
      </c>
      <c r="E255" s="8">
        <v>0.8</v>
      </c>
      <c r="F255" s="37"/>
      <c r="G255" s="6">
        <v>320</v>
      </c>
    </row>
    <row r="256" spans="1:7" x14ac:dyDescent="0.25">
      <c r="A256" s="13" t="s">
        <v>2701</v>
      </c>
      <c r="B256" s="4" t="s">
        <v>745</v>
      </c>
      <c r="C256" s="7" t="s">
        <v>762</v>
      </c>
      <c r="D256" s="7" t="s">
        <v>764</v>
      </c>
      <c r="E256" s="8">
        <v>0.2</v>
      </c>
      <c r="F256" s="37"/>
      <c r="G256" s="6">
        <v>303</v>
      </c>
    </row>
    <row r="257" spans="1:7" x14ac:dyDescent="0.25">
      <c r="A257" s="13" t="s">
        <v>2702</v>
      </c>
      <c r="B257" s="4" t="s">
        <v>745</v>
      </c>
      <c r="C257" s="7" t="s">
        <v>762</v>
      </c>
      <c r="D257" s="7" t="s">
        <v>763</v>
      </c>
      <c r="E257" s="8">
        <v>0.6</v>
      </c>
      <c r="F257" s="37"/>
      <c r="G257" s="6">
        <v>302</v>
      </c>
    </row>
    <row r="258" spans="1:7" x14ac:dyDescent="0.25">
      <c r="A258" s="13" t="s">
        <v>2703</v>
      </c>
      <c r="B258" s="4" t="s">
        <v>745</v>
      </c>
      <c r="C258" s="7" t="s">
        <v>756</v>
      </c>
      <c r="D258" s="7" t="s">
        <v>751</v>
      </c>
      <c r="E258" s="8">
        <v>0</v>
      </c>
      <c r="F258" s="37"/>
      <c r="G258" s="6">
        <v>375</v>
      </c>
    </row>
    <row r="259" spans="1:7" x14ac:dyDescent="0.25">
      <c r="A259" s="13" t="s">
        <v>2704</v>
      </c>
      <c r="B259" s="4" t="s">
        <v>745</v>
      </c>
      <c r="C259" s="7" t="s">
        <v>866</v>
      </c>
      <c r="D259" s="7" t="s">
        <v>1850</v>
      </c>
      <c r="E259" s="8">
        <v>0.7</v>
      </c>
      <c r="F259" s="37"/>
      <c r="G259" s="6">
        <v>295</v>
      </c>
    </row>
    <row r="260" spans="1:7" x14ac:dyDescent="0.25">
      <c r="A260" s="13" t="s">
        <v>2705</v>
      </c>
      <c r="B260" s="4" t="s">
        <v>745</v>
      </c>
      <c r="C260" s="7" t="s">
        <v>866</v>
      </c>
      <c r="D260" s="7" t="s">
        <v>1849</v>
      </c>
      <c r="E260" s="8">
        <v>0.3</v>
      </c>
      <c r="F260" s="37"/>
      <c r="G260" s="6">
        <v>294</v>
      </c>
    </row>
    <row r="261" spans="1:7" x14ac:dyDescent="0.25">
      <c r="A261" s="13" t="s">
        <v>2706</v>
      </c>
      <c r="B261" s="4" t="s">
        <v>745</v>
      </c>
      <c r="C261" s="7" t="s">
        <v>866</v>
      </c>
      <c r="D261" s="7" t="s">
        <v>1848</v>
      </c>
      <c r="E261" s="8">
        <v>0.4</v>
      </c>
      <c r="F261" s="37"/>
      <c r="G261" s="6">
        <v>293</v>
      </c>
    </row>
    <row r="262" spans="1:7" x14ac:dyDescent="0.25">
      <c r="A262" s="13" t="s">
        <v>2707</v>
      </c>
      <c r="B262" s="4" t="s">
        <v>745</v>
      </c>
      <c r="C262" s="7" t="s">
        <v>866</v>
      </c>
      <c r="D262" s="7" t="s">
        <v>1847</v>
      </c>
      <c r="E262" s="8">
        <v>1.2</v>
      </c>
      <c r="F262" s="37"/>
      <c r="G262" s="6">
        <v>300</v>
      </c>
    </row>
    <row r="263" spans="1:7" x14ac:dyDescent="0.25">
      <c r="A263" s="13" t="s">
        <v>2708</v>
      </c>
      <c r="B263" s="4" t="s">
        <v>745</v>
      </c>
      <c r="C263" s="7" t="s">
        <v>866</v>
      </c>
      <c r="D263" s="7" t="s">
        <v>1845</v>
      </c>
      <c r="E263" s="8">
        <v>0.7</v>
      </c>
      <c r="F263" s="37"/>
      <c r="G263" s="6">
        <v>296</v>
      </c>
    </row>
    <row r="264" spans="1:7" x14ac:dyDescent="0.25">
      <c r="A264" s="13" t="s">
        <v>2709</v>
      </c>
      <c r="B264" s="4" t="s">
        <v>745</v>
      </c>
      <c r="C264" s="7" t="s">
        <v>866</v>
      </c>
      <c r="D264" s="7" t="s">
        <v>1846</v>
      </c>
      <c r="E264" s="8">
        <v>2.6</v>
      </c>
      <c r="F264" s="37"/>
      <c r="G264" s="6">
        <v>299</v>
      </c>
    </row>
    <row r="265" spans="1:7" x14ac:dyDescent="0.25">
      <c r="A265" s="13" t="s">
        <v>2710</v>
      </c>
      <c r="B265" s="4" t="s">
        <v>745</v>
      </c>
      <c r="C265" s="7" t="s">
        <v>866</v>
      </c>
      <c r="D265" s="7" t="s">
        <v>1851</v>
      </c>
      <c r="E265" s="8">
        <v>1.7</v>
      </c>
      <c r="F265" s="37"/>
      <c r="G265" s="6">
        <v>297</v>
      </c>
    </row>
    <row r="266" spans="1:7" x14ac:dyDescent="0.25">
      <c r="A266" s="13" t="s">
        <v>2711</v>
      </c>
      <c r="B266" s="4" t="s">
        <v>745</v>
      </c>
      <c r="C266" s="7" t="s">
        <v>866</v>
      </c>
      <c r="D266" s="7" t="s">
        <v>1852</v>
      </c>
      <c r="E266" s="8">
        <v>0.4</v>
      </c>
      <c r="F266" s="37"/>
      <c r="G266" s="6">
        <v>298</v>
      </c>
    </row>
    <row r="267" spans="1:7" x14ac:dyDescent="0.25">
      <c r="A267" s="13" t="s">
        <v>2712</v>
      </c>
      <c r="B267" s="4" t="s">
        <v>745</v>
      </c>
      <c r="C267" s="7" t="s">
        <v>866</v>
      </c>
      <c r="D267" s="7" t="s">
        <v>1853</v>
      </c>
      <c r="E267" s="8">
        <v>0.5</v>
      </c>
      <c r="F267" s="37"/>
      <c r="G267" s="6">
        <v>301</v>
      </c>
    </row>
    <row r="268" spans="1:7" x14ac:dyDescent="0.25">
      <c r="A268" s="13" t="s">
        <v>2713</v>
      </c>
      <c r="B268" s="4" t="s">
        <v>745</v>
      </c>
      <c r="C268" s="7" t="s">
        <v>866</v>
      </c>
      <c r="D268" s="7" t="s">
        <v>751</v>
      </c>
      <c r="E268" s="8">
        <v>0.9</v>
      </c>
      <c r="F268" s="37"/>
      <c r="G268" s="6">
        <v>292</v>
      </c>
    </row>
    <row r="269" spans="1:7" x14ac:dyDescent="0.25">
      <c r="A269" s="13" t="s">
        <v>2714</v>
      </c>
      <c r="B269" s="4" t="s">
        <v>745</v>
      </c>
      <c r="C269" s="7" t="s">
        <v>757</v>
      </c>
      <c r="D269" s="7" t="s">
        <v>758</v>
      </c>
      <c r="E269" s="8">
        <v>0.7</v>
      </c>
      <c r="F269" s="37"/>
      <c r="G269" s="6">
        <v>348</v>
      </c>
    </row>
    <row r="270" spans="1:7" x14ac:dyDescent="0.25">
      <c r="A270" s="13" t="s">
        <v>2715</v>
      </c>
      <c r="B270" s="4" t="s">
        <v>745</v>
      </c>
      <c r="C270" s="10" t="s">
        <v>760</v>
      </c>
      <c r="D270" s="7" t="s">
        <v>761</v>
      </c>
      <c r="E270" s="8">
        <v>1.5</v>
      </c>
      <c r="F270" s="37"/>
      <c r="G270" s="6">
        <v>360</v>
      </c>
    </row>
    <row r="271" spans="1:7" x14ac:dyDescent="0.25">
      <c r="A271" s="13" t="s">
        <v>2716</v>
      </c>
      <c r="B271" s="4" t="s">
        <v>745</v>
      </c>
      <c r="C271" s="7" t="s">
        <v>871</v>
      </c>
      <c r="D271" s="7" t="s">
        <v>1845</v>
      </c>
      <c r="E271" s="8">
        <v>1.3</v>
      </c>
      <c r="F271" s="37"/>
      <c r="G271" s="6">
        <v>287</v>
      </c>
    </row>
    <row r="272" spans="1:7" x14ac:dyDescent="0.25">
      <c r="A272" s="13" t="s">
        <v>2717</v>
      </c>
      <c r="B272" s="4" t="s">
        <v>745</v>
      </c>
      <c r="C272" s="7" t="s">
        <v>871</v>
      </c>
      <c r="D272" s="7" t="s">
        <v>751</v>
      </c>
      <c r="E272" s="8">
        <v>1.4</v>
      </c>
      <c r="F272" s="37"/>
      <c r="G272" s="6">
        <v>286</v>
      </c>
    </row>
    <row r="273" spans="1:7" x14ac:dyDescent="0.25">
      <c r="A273" s="13" t="s">
        <v>2718</v>
      </c>
      <c r="B273" s="4" t="s">
        <v>745</v>
      </c>
      <c r="C273" s="7" t="s">
        <v>867</v>
      </c>
      <c r="D273" s="7" t="s">
        <v>751</v>
      </c>
      <c r="E273" s="8">
        <v>1.3</v>
      </c>
      <c r="F273" s="37"/>
      <c r="G273" s="6">
        <v>285</v>
      </c>
    </row>
    <row r="274" spans="1:7" x14ac:dyDescent="0.25">
      <c r="A274" s="13" t="s">
        <v>2719</v>
      </c>
      <c r="B274" s="4" t="s">
        <v>745</v>
      </c>
      <c r="C274" s="10" t="s">
        <v>729</v>
      </c>
      <c r="D274" s="7" t="s">
        <v>1882</v>
      </c>
      <c r="E274" s="8">
        <v>1.3</v>
      </c>
      <c r="F274" s="37"/>
      <c r="G274" s="6">
        <v>332</v>
      </c>
    </row>
    <row r="275" spans="1:7" x14ac:dyDescent="0.25">
      <c r="A275" s="13" t="s">
        <v>2720</v>
      </c>
      <c r="B275" s="4" t="s">
        <v>745</v>
      </c>
      <c r="C275" s="10" t="s">
        <v>872</v>
      </c>
      <c r="D275" s="7" t="s">
        <v>868</v>
      </c>
      <c r="E275" s="8">
        <v>1</v>
      </c>
      <c r="F275" s="37"/>
      <c r="G275" s="6">
        <v>317</v>
      </c>
    </row>
    <row r="276" spans="1:7" x14ac:dyDescent="0.25">
      <c r="A276" s="13" t="s">
        <v>2721</v>
      </c>
      <c r="B276" s="4" t="s">
        <v>745</v>
      </c>
      <c r="C276" s="10" t="s">
        <v>872</v>
      </c>
      <c r="D276" s="7" t="s">
        <v>1856</v>
      </c>
      <c r="E276" s="8">
        <v>0.5</v>
      </c>
      <c r="F276" s="37"/>
      <c r="G276" s="6">
        <v>318</v>
      </c>
    </row>
    <row r="277" spans="1:7" x14ac:dyDescent="0.25">
      <c r="A277" s="13" t="s">
        <v>2722</v>
      </c>
      <c r="B277" s="4" t="s">
        <v>745</v>
      </c>
      <c r="C277" s="7" t="s">
        <v>872</v>
      </c>
      <c r="D277" s="7" t="s">
        <v>751</v>
      </c>
      <c r="E277" s="8">
        <v>0.5</v>
      </c>
      <c r="F277" s="37"/>
      <c r="G277" s="6">
        <v>316</v>
      </c>
    </row>
    <row r="278" spans="1:7" x14ac:dyDescent="0.25">
      <c r="A278" s="13" t="s">
        <v>2723</v>
      </c>
      <c r="B278" s="4" t="s">
        <v>745</v>
      </c>
      <c r="C278" s="7" t="s">
        <v>1828</v>
      </c>
      <c r="D278" s="7" t="s">
        <v>1859</v>
      </c>
      <c r="E278" s="8">
        <v>0.9</v>
      </c>
      <c r="F278" s="37"/>
      <c r="G278" s="6">
        <v>327</v>
      </c>
    </row>
    <row r="279" spans="1:7" x14ac:dyDescent="0.25">
      <c r="A279" s="13" t="s">
        <v>2724</v>
      </c>
      <c r="B279" s="4" t="s">
        <v>745</v>
      </c>
      <c r="C279" s="7" t="s">
        <v>1828</v>
      </c>
      <c r="D279" s="7" t="s">
        <v>1858</v>
      </c>
      <c r="E279" s="8">
        <v>1.9</v>
      </c>
      <c r="F279" s="37"/>
      <c r="G279" s="6">
        <v>326</v>
      </c>
    </row>
    <row r="280" spans="1:7" x14ac:dyDescent="0.25">
      <c r="A280" s="13" t="s">
        <v>2725</v>
      </c>
      <c r="B280" s="4" t="s">
        <v>745</v>
      </c>
      <c r="C280" s="7" t="s">
        <v>1828</v>
      </c>
      <c r="D280" s="7" t="s">
        <v>1860</v>
      </c>
      <c r="E280" s="8">
        <v>1.3</v>
      </c>
      <c r="F280" s="37"/>
      <c r="G280" s="6">
        <v>328</v>
      </c>
    </row>
    <row r="281" spans="1:7" x14ac:dyDescent="0.25">
      <c r="A281" s="13" t="s">
        <v>2726</v>
      </c>
      <c r="B281" s="4" t="s">
        <v>745</v>
      </c>
      <c r="C281" s="7" t="s">
        <v>771</v>
      </c>
      <c r="D281" s="7" t="s">
        <v>1855</v>
      </c>
      <c r="E281" s="8">
        <v>1.4</v>
      </c>
      <c r="F281" s="37"/>
      <c r="G281" s="6">
        <v>310</v>
      </c>
    </row>
    <row r="282" spans="1:7" x14ac:dyDescent="0.25">
      <c r="A282" s="13" t="s">
        <v>2727</v>
      </c>
      <c r="B282" s="4" t="s">
        <v>745</v>
      </c>
      <c r="C282" s="7" t="s">
        <v>771</v>
      </c>
      <c r="D282" s="7" t="s">
        <v>873</v>
      </c>
      <c r="E282" s="8">
        <v>2.1</v>
      </c>
      <c r="F282" s="37"/>
      <c r="G282" s="6">
        <v>311</v>
      </c>
    </row>
    <row r="283" spans="1:7" x14ac:dyDescent="0.25">
      <c r="A283" s="13" t="s">
        <v>2728</v>
      </c>
      <c r="B283" s="4" t="s">
        <v>745</v>
      </c>
      <c r="C283" s="7" t="s">
        <v>771</v>
      </c>
      <c r="D283" s="7" t="s">
        <v>870</v>
      </c>
      <c r="E283" s="8">
        <v>1.3</v>
      </c>
      <c r="F283" s="37"/>
      <c r="G283" s="6">
        <v>308</v>
      </c>
    </row>
    <row r="284" spans="1:7" x14ac:dyDescent="0.25">
      <c r="A284" s="13" t="s">
        <v>2729</v>
      </c>
      <c r="B284" s="4" t="s">
        <v>745</v>
      </c>
      <c r="C284" s="7" t="s">
        <v>771</v>
      </c>
      <c r="D284" s="7" t="s">
        <v>1854</v>
      </c>
      <c r="E284" s="8">
        <v>1.2</v>
      </c>
      <c r="F284" s="37"/>
      <c r="G284" s="6">
        <v>309</v>
      </c>
    </row>
    <row r="285" spans="1:7" x14ac:dyDescent="0.25">
      <c r="A285" s="13" t="s">
        <v>2730</v>
      </c>
      <c r="B285" s="4" t="s">
        <v>745</v>
      </c>
      <c r="C285" s="7" t="s">
        <v>771</v>
      </c>
      <c r="D285" s="7" t="s">
        <v>1845</v>
      </c>
      <c r="E285" s="8">
        <v>1.3</v>
      </c>
      <c r="F285" s="37"/>
      <c r="G285" s="6">
        <v>307</v>
      </c>
    </row>
    <row r="286" spans="1:7" x14ac:dyDescent="0.25">
      <c r="A286" s="13" t="s">
        <v>2731</v>
      </c>
      <c r="B286" s="4" t="s">
        <v>745</v>
      </c>
      <c r="C286" s="7" t="s">
        <v>771</v>
      </c>
      <c r="D286" s="7" t="s">
        <v>751</v>
      </c>
      <c r="E286" s="8">
        <v>0.9</v>
      </c>
      <c r="F286" s="37"/>
      <c r="G286" s="6">
        <v>306</v>
      </c>
    </row>
    <row r="287" spans="1:7" x14ac:dyDescent="0.25">
      <c r="A287" s="13" t="s">
        <v>2732</v>
      </c>
      <c r="B287" s="4" t="s">
        <v>745</v>
      </c>
      <c r="C287" s="7" t="s">
        <v>731</v>
      </c>
      <c r="D287" s="7" t="s">
        <v>754</v>
      </c>
      <c r="E287" s="8">
        <v>1.1000000000000001</v>
      </c>
      <c r="F287" s="37"/>
      <c r="G287" s="6">
        <v>355</v>
      </c>
    </row>
    <row r="288" spans="1:7" x14ac:dyDescent="0.25">
      <c r="A288" s="13" t="s">
        <v>2733</v>
      </c>
      <c r="B288" s="4" t="s">
        <v>745</v>
      </c>
      <c r="C288" s="7" t="s">
        <v>883</v>
      </c>
      <c r="D288" s="7" t="s">
        <v>751</v>
      </c>
      <c r="E288" s="8">
        <v>0.6</v>
      </c>
      <c r="F288" s="37"/>
      <c r="G288" s="6">
        <v>315</v>
      </c>
    </row>
    <row r="289" spans="1:7" x14ac:dyDescent="0.25">
      <c r="A289" s="13" t="s">
        <v>2734</v>
      </c>
      <c r="B289" s="4" t="s">
        <v>745</v>
      </c>
      <c r="C289" s="7" t="s">
        <v>739</v>
      </c>
      <c r="D289" s="7" t="s">
        <v>751</v>
      </c>
      <c r="E289" s="8">
        <v>1.5</v>
      </c>
      <c r="F289" s="37"/>
      <c r="G289" s="6">
        <v>358</v>
      </c>
    </row>
    <row r="290" spans="1:7" x14ac:dyDescent="0.25">
      <c r="A290" s="13" t="s">
        <v>2735</v>
      </c>
      <c r="B290" s="4" t="s">
        <v>745</v>
      </c>
      <c r="C290" s="7" t="s">
        <v>741</v>
      </c>
      <c r="D290" s="10" t="s">
        <v>751</v>
      </c>
      <c r="E290" s="8">
        <v>0</v>
      </c>
      <c r="F290" s="37"/>
      <c r="G290" s="6">
        <v>374</v>
      </c>
    </row>
    <row r="291" spans="1:7" x14ac:dyDescent="0.25">
      <c r="A291" s="13" t="s">
        <v>2736</v>
      </c>
      <c r="B291" s="4" t="s">
        <v>745</v>
      </c>
      <c r="C291" s="7" t="s">
        <v>1829</v>
      </c>
      <c r="D291" s="7" t="s">
        <v>1861</v>
      </c>
      <c r="E291" s="8">
        <v>0.8</v>
      </c>
      <c r="F291" s="37"/>
      <c r="G291" s="6">
        <v>329</v>
      </c>
    </row>
    <row r="292" spans="1:7" x14ac:dyDescent="0.25">
      <c r="A292" s="13" t="s">
        <v>2737</v>
      </c>
      <c r="B292" s="4" t="s">
        <v>745</v>
      </c>
      <c r="C292" s="7" t="s">
        <v>1829</v>
      </c>
      <c r="D292" s="7" t="s">
        <v>1880</v>
      </c>
      <c r="E292" s="8">
        <v>0.3</v>
      </c>
      <c r="F292" s="37"/>
      <c r="G292" s="6">
        <v>330</v>
      </c>
    </row>
    <row r="293" spans="1:7" x14ac:dyDescent="0.25">
      <c r="A293" s="13" t="s">
        <v>2738</v>
      </c>
      <c r="B293" s="4" t="s">
        <v>745</v>
      </c>
      <c r="C293" s="7" t="s">
        <v>666</v>
      </c>
      <c r="D293" s="7" t="s">
        <v>751</v>
      </c>
      <c r="E293" s="8">
        <v>1.2</v>
      </c>
      <c r="F293" s="37"/>
      <c r="G293" s="6">
        <v>312</v>
      </c>
    </row>
    <row r="294" spans="1:7" x14ac:dyDescent="0.25">
      <c r="A294" s="13" t="s">
        <v>2739</v>
      </c>
      <c r="B294" s="4" t="s">
        <v>745</v>
      </c>
      <c r="C294" s="7" t="s">
        <v>877</v>
      </c>
      <c r="D294" s="7" t="s">
        <v>772</v>
      </c>
      <c r="E294" s="8">
        <v>0.9</v>
      </c>
      <c r="F294" s="37"/>
      <c r="G294" s="6">
        <v>325</v>
      </c>
    </row>
    <row r="295" spans="1:7" x14ac:dyDescent="0.25">
      <c r="A295" s="13" t="s">
        <v>2740</v>
      </c>
      <c r="B295" s="4" t="s">
        <v>745</v>
      </c>
      <c r="C295" s="7" t="s">
        <v>877</v>
      </c>
      <c r="D295" s="7" t="s">
        <v>880</v>
      </c>
      <c r="E295" s="8">
        <v>1.4</v>
      </c>
      <c r="F295" s="37"/>
      <c r="G295" s="6">
        <v>324</v>
      </c>
    </row>
    <row r="296" spans="1:7" x14ac:dyDescent="0.25">
      <c r="A296" s="13" t="s">
        <v>2741</v>
      </c>
      <c r="B296" s="4" t="s">
        <v>745</v>
      </c>
      <c r="C296" s="7" t="s">
        <v>767</v>
      </c>
      <c r="D296" s="7" t="s">
        <v>875</v>
      </c>
      <c r="E296" s="8">
        <v>2.7</v>
      </c>
      <c r="F296" s="37"/>
      <c r="G296" s="6">
        <v>336</v>
      </c>
    </row>
    <row r="297" spans="1:7" x14ac:dyDescent="0.25">
      <c r="A297" s="13" t="s">
        <v>2742</v>
      </c>
      <c r="B297" s="4" t="s">
        <v>745</v>
      </c>
      <c r="C297" s="7" t="s">
        <v>767</v>
      </c>
      <c r="D297" s="7" t="s">
        <v>876</v>
      </c>
      <c r="E297" s="8">
        <v>1.5</v>
      </c>
      <c r="F297" s="37"/>
      <c r="G297" s="6">
        <v>339</v>
      </c>
    </row>
    <row r="298" spans="1:7" x14ac:dyDescent="0.25">
      <c r="A298" s="13" t="s">
        <v>2743</v>
      </c>
      <c r="B298" s="4" t="s">
        <v>745</v>
      </c>
      <c r="C298" s="7" t="s">
        <v>767</v>
      </c>
      <c r="D298" s="7" t="s">
        <v>884</v>
      </c>
      <c r="E298" s="8">
        <v>0.6</v>
      </c>
      <c r="F298" s="37"/>
      <c r="G298" s="6">
        <v>347</v>
      </c>
    </row>
    <row r="299" spans="1:7" x14ac:dyDescent="0.25">
      <c r="A299" s="13" t="s">
        <v>2744</v>
      </c>
      <c r="B299" s="4" t="s">
        <v>745</v>
      </c>
      <c r="C299" s="7" t="s">
        <v>767</v>
      </c>
      <c r="D299" s="7" t="s">
        <v>782</v>
      </c>
      <c r="E299" s="8">
        <v>1.4</v>
      </c>
      <c r="F299" s="37"/>
      <c r="G299" s="6">
        <v>344</v>
      </c>
    </row>
    <row r="300" spans="1:7" x14ac:dyDescent="0.25">
      <c r="A300" s="13" t="s">
        <v>2745</v>
      </c>
      <c r="B300" s="4" t="s">
        <v>745</v>
      </c>
      <c r="C300" s="7" t="s">
        <v>767</v>
      </c>
      <c r="D300" s="7" t="s">
        <v>775</v>
      </c>
      <c r="E300" s="8">
        <v>1</v>
      </c>
      <c r="F300" s="37"/>
      <c r="G300" s="6">
        <v>338</v>
      </c>
    </row>
    <row r="301" spans="1:7" x14ac:dyDescent="0.25">
      <c r="A301" s="13" t="s">
        <v>2746</v>
      </c>
      <c r="B301" s="4" t="s">
        <v>745</v>
      </c>
      <c r="C301" s="7" t="s">
        <v>767</v>
      </c>
      <c r="D301" s="7" t="s">
        <v>1885</v>
      </c>
      <c r="E301" s="8">
        <v>0.6</v>
      </c>
      <c r="F301" s="37"/>
      <c r="G301" s="6">
        <v>343</v>
      </c>
    </row>
    <row r="302" spans="1:7" x14ac:dyDescent="0.25">
      <c r="A302" s="13" t="s">
        <v>2747</v>
      </c>
      <c r="B302" s="4" t="s">
        <v>745</v>
      </c>
      <c r="C302" s="7" t="s">
        <v>767</v>
      </c>
      <c r="D302" s="7" t="s">
        <v>776</v>
      </c>
      <c r="E302" s="8">
        <v>2.2000000000000002</v>
      </c>
      <c r="F302" s="37"/>
      <c r="G302" s="6">
        <v>342</v>
      </c>
    </row>
    <row r="303" spans="1:7" x14ac:dyDescent="0.25">
      <c r="A303" s="13" t="s">
        <v>2748</v>
      </c>
      <c r="B303" s="4" t="s">
        <v>745</v>
      </c>
      <c r="C303" s="7" t="s">
        <v>767</v>
      </c>
      <c r="D303" s="7" t="s">
        <v>777</v>
      </c>
      <c r="E303" s="8">
        <v>0.7</v>
      </c>
      <c r="F303" s="37"/>
      <c r="G303" s="6">
        <v>341</v>
      </c>
    </row>
    <row r="304" spans="1:7" x14ac:dyDescent="0.25">
      <c r="A304" s="13" t="s">
        <v>2749</v>
      </c>
      <c r="B304" s="4" t="s">
        <v>745</v>
      </c>
      <c r="C304" s="7" t="s">
        <v>767</v>
      </c>
      <c r="D304" s="7" t="s">
        <v>614</v>
      </c>
      <c r="E304" s="8">
        <v>1.2</v>
      </c>
      <c r="F304" s="37"/>
      <c r="G304" s="6">
        <v>340</v>
      </c>
    </row>
    <row r="305" spans="1:7" x14ac:dyDescent="0.25">
      <c r="A305" s="13" t="s">
        <v>2750</v>
      </c>
      <c r="B305" s="4" t="s">
        <v>745</v>
      </c>
      <c r="C305" s="7" t="s">
        <v>767</v>
      </c>
      <c r="D305" s="7" t="s">
        <v>778</v>
      </c>
      <c r="E305" s="8">
        <v>0.9</v>
      </c>
      <c r="F305" s="37"/>
      <c r="G305" s="6">
        <v>345</v>
      </c>
    </row>
    <row r="306" spans="1:7" x14ac:dyDescent="0.25">
      <c r="A306" s="13" t="s">
        <v>2751</v>
      </c>
      <c r="B306" s="4" t="s">
        <v>745</v>
      </c>
      <c r="C306" s="7" t="s">
        <v>767</v>
      </c>
      <c r="D306" s="7" t="s">
        <v>779</v>
      </c>
      <c r="E306" s="8">
        <v>0.4</v>
      </c>
      <c r="F306" s="37"/>
      <c r="G306" s="6">
        <v>346</v>
      </c>
    </row>
    <row r="307" spans="1:7" x14ac:dyDescent="0.25">
      <c r="A307" s="13" t="s">
        <v>2752</v>
      </c>
      <c r="B307" s="4" t="s">
        <v>745</v>
      </c>
      <c r="C307" s="7" t="s">
        <v>767</v>
      </c>
      <c r="D307" s="7" t="s">
        <v>881</v>
      </c>
      <c r="E307" s="8">
        <v>0.8</v>
      </c>
      <c r="F307" s="37"/>
      <c r="G307" s="6">
        <v>337</v>
      </c>
    </row>
    <row r="308" spans="1:7" x14ac:dyDescent="0.25">
      <c r="A308" s="13" t="s">
        <v>2753</v>
      </c>
      <c r="B308" s="4" t="s">
        <v>745</v>
      </c>
      <c r="C308" s="10" t="s">
        <v>752</v>
      </c>
      <c r="D308" s="7" t="s">
        <v>753</v>
      </c>
      <c r="E308" s="8">
        <v>1.1000000000000001</v>
      </c>
      <c r="F308" s="37"/>
      <c r="G308" s="6">
        <v>354</v>
      </c>
    </row>
    <row r="309" spans="1:7" x14ac:dyDescent="0.25">
      <c r="A309" s="13" t="s">
        <v>2754</v>
      </c>
      <c r="B309" s="4" t="s">
        <v>745</v>
      </c>
      <c r="C309" s="7" t="s">
        <v>1827</v>
      </c>
      <c r="D309" s="7" t="s">
        <v>1857</v>
      </c>
      <c r="E309" s="8">
        <v>0.8</v>
      </c>
      <c r="F309" s="37"/>
      <c r="G309" s="6">
        <v>323</v>
      </c>
    </row>
    <row r="310" spans="1:7" x14ac:dyDescent="0.25">
      <c r="A310" s="13" t="s">
        <v>2755</v>
      </c>
      <c r="B310" s="4" t="s">
        <v>745</v>
      </c>
      <c r="C310" s="7" t="s">
        <v>1827</v>
      </c>
      <c r="D310" s="7" t="s">
        <v>751</v>
      </c>
      <c r="E310" s="8">
        <v>0.3</v>
      </c>
      <c r="F310" s="37"/>
      <c r="G310" s="6">
        <v>322</v>
      </c>
    </row>
    <row r="311" spans="1:7" x14ac:dyDescent="0.25">
      <c r="A311" s="13" t="s">
        <v>2756</v>
      </c>
      <c r="B311" s="4" t="s">
        <v>745</v>
      </c>
      <c r="C311" s="7" t="s">
        <v>773</v>
      </c>
      <c r="D311" s="7" t="s">
        <v>751</v>
      </c>
      <c r="E311" s="8">
        <v>1.4</v>
      </c>
      <c r="F311" s="37"/>
      <c r="G311" s="6">
        <v>313</v>
      </c>
    </row>
    <row r="312" spans="1:7" x14ac:dyDescent="0.25">
      <c r="A312" s="13" t="s">
        <v>2757</v>
      </c>
      <c r="B312" s="4" t="s">
        <v>745</v>
      </c>
      <c r="C312" s="7" t="s">
        <v>732</v>
      </c>
      <c r="D312" s="7" t="s">
        <v>1883</v>
      </c>
      <c r="E312" s="8">
        <v>1.1000000000000001</v>
      </c>
      <c r="F312" s="37"/>
      <c r="G312" s="6">
        <v>333</v>
      </c>
    </row>
    <row r="313" spans="1:7" x14ac:dyDescent="0.25">
      <c r="A313" s="13" t="s">
        <v>2758</v>
      </c>
      <c r="B313" s="4" t="s">
        <v>745</v>
      </c>
      <c r="C313" s="7" t="s">
        <v>732</v>
      </c>
      <c r="D313" s="7" t="s">
        <v>885</v>
      </c>
      <c r="E313" s="8">
        <v>1.2</v>
      </c>
      <c r="F313" s="37"/>
      <c r="G313" s="6">
        <v>335</v>
      </c>
    </row>
    <row r="314" spans="1:7" x14ac:dyDescent="0.25">
      <c r="A314" s="13" t="s">
        <v>2759</v>
      </c>
      <c r="B314" s="4" t="s">
        <v>745</v>
      </c>
      <c r="C314" s="7" t="s">
        <v>732</v>
      </c>
      <c r="D314" s="7" t="s">
        <v>1884</v>
      </c>
      <c r="E314" s="8">
        <v>1.7</v>
      </c>
      <c r="F314" s="37"/>
      <c r="G314" s="6">
        <v>334</v>
      </c>
    </row>
    <row r="315" spans="1:7" x14ac:dyDescent="0.25">
      <c r="A315" s="13" t="s">
        <v>2760</v>
      </c>
      <c r="B315" s="4" t="s">
        <v>745</v>
      </c>
      <c r="C315" s="10" t="s">
        <v>774</v>
      </c>
      <c r="D315" s="7" t="s">
        <v>870</v>
      </c>
      <c r="E315" s="8">
        <v>1.1000000000000001</v>
      </c>
      <c r="F315" s="37"/>
      <c r="G315" s="6">
        <v>289</v>
      </c>
    </row>
    <row r="316" spans="1:7" x14ac:dyDescent="0.25">
      <c r="A316" s="13" t="s">
        <v>2761</v>
      </c>
      <c r="B316" s="4" t="s">
        <v>745</v>
      </c>
      <c r="C316" s="10" t="s">
        <v>774</v>
      </c>
      <c r="D316" s="7" t="s">
        <v>1847</v>
      </c>
      <c r="E316" s="8">
        <v>1.1000000000000001</v>
      </c>
      <c r="F316" s="37"/>
      <c r="G316" s="6">
        <v>291</v>
      </c>
    </row>
    <row r="317" spans="1:7" x14ac:dyDescent="0.25">
      <c r="A317" s="13" t="s">
        <v>2762</v>
      </c>
      <c r="B317" s="4" t="s">
        <v>745</v>
      </c>
      <c r="C317" s="10" t="s">
        <v>774</v>
      </c>
      <c r="D317" s="7" t="s">
        <v>1846</v>
      </c>
      <c r="E317" s="8">
        <v>3.3</v>
      </c>
      <c r="F317" s="37"/>
      <c r="G317" s="6">
        <v>290</v>
      </c>
    </row>
    <row r="318" spans="1:7" x14ac:dyDescent="0.25">
      <c r="A318" s="13" t="s">
        <v>2763</v>
      </c>
      <c r="B318" s="4" t="s">
        <v>745</v>
      </c>
      <c r="C318" s="7" t="s">
        <v>774</v>
      </c>
      <c r="D318" s="7" t="s">
        <v>751</v>
      </c>
      <c r="E318" s="8">
        <v>1.3</v>
      </c>
      <c r="F318" s="37"/>
      <c r="G318" s="6">
        <v>288</v>
      </c>
    </row>
    <row r="319" spans="1:7" x14ac:dyDescent="0.25">
      <c r="A319" s="13" t="s">
        <v>2764</v>
      </c>
      <c r="B319" s="4" t="s">
        <v>745</v>
      </c>
      <c r="C319" s="7" t="s">
        <v>879</v>
      </c>
      <c r="D319" s="7" t="s">
        <v>868</v>
      </c>
      <c r="E319" s="8">
        <v>0.8</v>
      </c>
      <c r="F319" s="37"/>
      <c r="G319" s="6">
        <v>305</v>
      </c>
    </row>
    <row r="320" spans="1:7" x14ac:dyDescent="0.25">
      <c r="A320" s="13" t="s">
        <v>2765</v>
      </c>
      <c r="B320" s="4" t="s">
        <v>745</v>
      </c>
      <c r="C320" s="7" t="s">
        <v>879</v>
      </c>
      <c r="D320" s="7" t="s">
        <v>751</v>
      </c>
      <c r="E320" s="8">
        <v>1.2</v>
      </c>
      <c r="F320" s="37"/>
      <c r="G320" s="6">
        <v>304</v>
      </c>
    </row>
    <row r="321" spans="1:7" x14ac:dyDescent="0.25">
      <c r="A321" s="13" t="s">
        <v>2766</v>
      </c>
      <c r="B321" s="4" t="s">
        <v>745</v>
      </c>
      <c r="C321" s="7" t="s">
        <v>1878</v>
      </c>
      <c r="D321" s="7" t="s">
        <v>1889</v>
      </c>
      <c r="E321" s="8">
        <v>2.1</v>
      </c>
      <c r="F321" s="37"/>
      <c r="G321" s="6">
        <v>351</v>
      </c>
    </row>
    <row r="322" spans="1:7" x14ac:dyDescent="0.25">
      <c r="A322" s="13" t="s">
        <v>2767</v>
      </c>
      <c r="B322" s="4" t="s">
        <v>745</v>
      </c>
      <c r="C322" s="7" t="s">
        <v>1878</v>
      </c>
      <c r="D322" s="7" t="s">
        <v>751</v>
      </c>
      <c r="E322" s="8">
        <v>0.5</v>
      </c>
      <c r="F322" s="37"/>
      <c r="G322" s="6">
        <v>353</v>
      </c>
    </row>
    <row r="323" spans="1:7" x14ac:dyDescent="0.25">
      <c r="A323" s="13" t="s">
        <v>2767</v>
      </c>
      <c r="B323" s="4" t="s">
        <v>745</v>
      </c>
      <c r="C323" s="7" t="s">
        <v>1878</v>
      </c>
      <c r="D323" s="7" t="s">
        <v>751</v>
      </c>
      <c r="E323" s="8">
        <v>1.2</v>
      </c>
      <c r="F323" s="37"/>
      <c r="G323" s="6">
        <v>352</v>
      </c>
    </row>
    <row r="324" spans="1:7" x14ac:dyDescent="0.25">
      <c r="A324" s="13" t="s">
        <v>2768</v>
      </c>
      <c r="B324" s="4" t="s">
        <v>745</v>
      </c>
      <c r="C324" s="7" t="s">
        <v>1878</v>
      </c>
      <c r="D324" s="7" t="s">
        <v>1888</v>
      </c>
      <c r="E324" s="8">
        <v>1.7</v>
      </c>
      <c r="F324" s="37"/>
      <c r="G324" s="6">
        <v>350</v>
      </c>
    </row>
    <row r="325" spans="1:7" x14ac:dyDescent="0.25">
      <c r="A325" s="13" t="s">
        <v>2769</v>
      </c>
      <c r="B325" s="4" t="s">
        <v>745</v>
      </c>
      <c r="C325" s="7" t="s">
        <v>1878</v>
      </c>
      <c r="D325" s="7" t="s">
        <v>1887</v>
      </c>
      <c r="E325" s="8">
        <v>1.2</v>
      </c>
      <c r="F325" s="37"/>
      <c r="G325" s="6">
        <v>349</v>
      </c>
    </row>
    <row r="326" spans="1:7" x14ac:dyDescent="0.25">
      <c r="A326" s="13" t="s">
        <v>2770</v>
      </c>
      <c r="B326" s="4" t="s">
        <v>745</v>
      </c>
      <c r="C326" s="7" t="s">
        <v>1839</v>
      </c>
      <c r="D326" s="7" t="s">
        <v>1892</v>
      </c>
      <c r="E326" s="8">
        <v>1</v>
      </c>
      <c r="F326" s="37"/>
      <c r="G326" s="6">
        <v>356</v>
      </c>
    </row>
    <row r="327" spans="1:7" x14ac:dyDescent="0.25">
      <c r="A327" s="13" t="s">
        <v>2771</v>
      </c>
      <c r="B327" s="4" t="s">
        <v>745</v>
      </c>
      <c r="C327" s="7" t="s">
        <v>1839</v>
      </c>
      <c r="D327" s="7" t="s">
        <v>1893</v>
      </c>
      <c r="E327" s="8">
        <v>1.7</v>
      </c>
      <c r="F327" s="37"/>
      <c r="G327" s="6">
        <v>357</v>
      </c>
    </row>
    <row r="328" spans="1:7" x14ac:dyDescent="0.25">
      <c r="A328" s="13" t="s">
        <v>2772</v>
      </c>
      <c r="B328" s="4" t="s">
        <v>745</v>
      </c>
      <c r="C328" s="7" t="s">
        <v>882</v>
      </c>
      <c r="D328" s="7" t="s">
        <v>751</v>
      </c>
      <c r="E328" s="8">
        <v>1.1000000000000001</v>
      </c>
      <c r="F328" s="37"/>
      <c r="G328" s="6">
        <v>283</v>
      </c>
    </row>
    <row r="329" spans="1:7" x14ac:dyDescent="0.25">
      <c r="A329" s="13" t="s">
        <v>2773</v>
      </c>
      <c r="B329" s="4" t="s">
        <v>745</v>
      </c>
      <c r="C329" s="7" t="s">
        <v>1008</v>
      </c>
      <c r="D329" s="7" t="s">
        <v>751</v>
      </c>
      <c r="E329" s="8">
        <v>1.1000000000000001</v>
      </c>
      <c r="F329" s="37"/>
      <c r="G329" s="6">
        <v>284</v>
      </c>
    </row>
    <row r="330" spans="1:7" x14ac:dyDescent="0.25">
      <c r="A330" s="13" t="s">
        <v>2774</v>
      </c>
      <c r="B330" s="4" t="s">
        <v>745</v>
      </c>
      <c r="C330" s="10" t="s">
        <v>735</v>
      </c>
      <c r="D330" s="7" t="s">
        <v>759</v>
      </c>
      <c r="E330" s="8">
        <v>0.2</v>
      </c>
      <c r="F330" s="37"/>
      <c r="G330" s="6">
        <v>370</v>
      </c>
    </row>
    <row r="331" spans="1:7" x14ac:dyDescent="0.25">
      <c r="A331" s="13" t="s">
        <v>2775</v>
      </c>
      <c r="B331" s="4" t="s">
        <v>745</v>
      </c>
      <c r="C331" s="10" t="s">
        <v>738</v>
      </c>
      <c r="D331" s="7" t="s">
        <v>1881</v>
      </c>
      <c r="E331" s="8">
        <v>1.2</v>
      </c>
      <c r="F331" s="37"/>
      <c r="G331" s="6">
        <v>331</v>
      </c>
    </row>
    <row r="332" spans="1:7" x14ac:dyDescent="0.25">
      <c r="A332" s="13" t="s">
        <v>2776</v>
      </c>
      <c r="B332" s="4" t="s">
        <v>745</v>
      </c>
      <c r="C332" s="7" t="s">
        <v>1879</v>
      </c>
      <c r="D332" s="7" t="s">
        <v>1895</v>
      </c>
      <c r="E332" s="8">
        <v>0.9</v>
      </c>
      <c r="F332" s="37"/>
      <c r="G332" s="6">
        <v>362</v>
      </c>
    </row>
    <row r="333" spans="1:7" x14ac:dyDescent="0.25">
      <c r="A333" s="13" t="s">
        <v>2777</v>
      </c>
      <c r="B333" s="4" t="s">
        <v>745</v>
      </c>
      <c r="C333" s="7" t="s">
        <v>1879</v>
      </c>
      <c r="D333" s="7" t="s">
        <v>1894</v>
      </c>
      <c r="E333" s="8">
        <v>2.4</v>
      </c>
      <c r="F333" s="37"/>
      <c r="G333" s="6">
        <v>361</v>
      </c>
    </row>
    <row r="334" spans="1:7" x14ac:dyDescent="0.25">
      <c r="A334" s="13" t="s">
        <v>2778</v>
      </c>
      <c r="B334" s="4" t="s">
        <v>745</v>
      </c>
      <c r="C334" s="7" t="s">
        <v>886</v>
      </c>
      <c r="D334" s="7" t="s">
        <v>751</v>
      </c>
      <c r="E334" s="8">
        <v>0.9</v>
      </c>
      <c r="F334" s="37"/>
      <c r="G334" s="6">
        <v>314</v>
      </c>
    </row>
    <row r="335" spans="1:7" x14ac:dyDescent="0.25">
      <c r="A335" s="13" t="s">
        <v>2779</v>
      </c>
      <c r="B335" s="4" t="s">
        <v>745</v>
      </c>
      <c r="C335" s="7" t="s">
        <v>755</v>
      </c>
      <c r="D335" s="7" t="s">
        <v>874</v>
      </c>
      <c r="E335" s="8">
        <v>1.7</v>
      </c>
      <c r="F335" s="37"/>
      <c r="G335" s="6">
        <v>364</v>
      </c>
    </row>
    <row r="336" spans="1:7" x14ac:dyDescent="0.25">
      <c r="A336" s="13" t="s">
        <v>2780</v>
      </c>
      <c r="B336" s="4" t="s">
        <v>745</v>
      </c>
      <c r="C336" s="7" t="s">
        <v>755</v>
      </c>
      <c r="D336" s="7" t="s">
        <v>781</v>
      </c>
      <c r="E336" s="8">
        <v>1.7</v>
      </c>
      <c r="F336" s="37"/>
      <c r="G336" s="6">
        <v>363</v>
      </c>
    </row>
    <row r="337" spans="1:7" x14ac:dyDescent="0.25">
      <c r="A337" s="13" t="s">
        <v>2781</v>
      </c>
      <c r="B337" s="4" t="s">
        <v>745</v>
      </c>
      <c r="C337" s="7" t="s">
        <v>1843</v>
      </c>
      <c r="D337" s="7" t="s">
        <v>1897</v>
      </c>
      <c r="E337" s="8">
        <v>2.2999999999999998</v>
      </c>
      <c r="F337" s="37"/>
      <c r="G337" s="6">
        <v>366</v>
      </c>
    </row>
    <row r="338" spans="1:7" x14ac:dyDescent="0.25">
      <c r="A338" s="13" t="s">
        <v>2782</v>
      </c>
      <c r="B338" s="4" t="s">
        <v>745</v>
      </c>
      <c r="C338" s="7" t="s">
        <v>1843</v>
      </c>
      <c r="D338" s="7" t="s">
        <v>1898</v>
      </c>
      <c r="E338" s="8">
        <v>1.4</v>
      </c>
      <c r="F338" s="37"/>
      <c r="G338" s="6">
        <v>367</v>
      </c>
    </row>
    <row r="339" spans="1:7" x14ac:dyDescent="0.25">
      <c r="A339" s="13" t="s">
        <v>2783</v>
      </c>
      <c r="B339" s="4" t="s">
        <v>745</v>
      </c>
      <c r="C339" s="7" t="s">
        <v>1843</v>
      </c>
      <c r="D339" s="7" t="s">
        <v>1896</v>
      </c>
      <c r="E339" s="8">
        <v>2.7</v>
      </c>
      <c r="F339" s="37"/>
      <c r="G339" s="6">
        <v>365</v>
      </c>
    </row>
    <row r="340" spans="1:7" x14ac:dyDescent="0.25">
      <c r="A340" s="13" t="s">
        <v>2784</v>
      </c>
      <c r="B340" s="4" t="s">
        <v>745</v>
      </c>
      <c r="C340" s="7" t="s">
        <v>887</v>
      </c>
      <c r="D340" s="7" t="s">
        <v>751</v>
      </c>
      <c r="E340" s="8">
        <v>0.6</v>
      </c>
      <c r="F340" s="37"/>
      <c r="G340" s="6">
        <v>319</v>
      </c>
    </row>
    <row r="341" spans="1:7" x14ac:dyDescent="0.25">
      <c r="A341" s="13" t="s">
        <v>2785</v>
      </c>
      <c r="B341" s="4" t="s">
        <v>745</v>
      </c>
      <c r="C341" s="7" t="s">
        <v>606</v>
      </c>
      <c r="D341" s="7" t="s">
        <v>1900</v>
      </c>
      <c r="E341" s="8">
        <v>1</v>
      </c>
      <c r="F341" s="37"/>
      <c r="G341" s="6">
        <v>372</v>
      </c>
    </row>
    <row r="342" spans="1:7" x14ac:dyDescent="0.25">
      <c r="A342" s="13" t="s">
        <v>2786</v>
      </c>
      <c r="B342" s="4" t="s">
        <v>745</v>
      </c>
      <c r="C342" s="7" t="s">
        <v>606</v>
      </c>
      <c r="D342" s="7" t="s">
        <v>1899</v>
      </c>
      <c r="E342" s="8">
        <v>0.6</v>
      </c>
      <c r="F342" s="37"/>
      <c r="G342" s="6">
        <v>371</v>
      </c>
    </row>
    <row r="343" spans="1:7" x14ac:dyDescent="0.25">
      <c r="A343" s="13" t="s">
        <v>2787</v>
      </c>
      <c r="B343" s="4" t="s">
        <v>745</v>
      </c>
      <c r="C343" s="7" t="s">
        <v>606</v>
      </c>
      <c r="D343" s="7" t="s">
        <v>1901</v>
      </c>
      <c r="E343" s="8">
        <v>1.5</v>
      </c>
      <c r="F343" s="37"/>
      <c r="G343" s="6">
        <v>373</v>
      </c>
    </row>
    <row r="344" spans="1:7" x14ac:dyDescent="0.25">
      <c r="A344" s="13" t="s">
        <v>2788</v>
      </c>
      <c r="B344" s="4" t="s">
        <v>745</v>
      </c>
      <c r="C344" s="7" t="s">
        <v>769</v>
      </c>
      <c r="D344" s="7" t="s">
        <v>878</v>
      </c>
      <c r="E344" s="8">
        <v>1.4</v>
      </c>
      <c r="F344" s="37"/>
      <c r="G344" s="6">
        <v>368</v>
      </c>
    </row>
    <row r="345" spans="1:7" x14ac:dyDescent="0.25">
      <c r="A345" s="13" t="s">
        <v>2789</v>
      </c>
      <c r="B345" s="4" t="s">
        <v>745</v>
      </c>
      <c r="C345" s="7" t="s">
        <v>769</v>
      </c>
      <c r="D345" s="7" t="s">
        <v>869</v>
      </c>
      <c r="E345" s="8">
        <v>0.9</v>
      </c>
      <c r="F345" s="37"/>
      <c r="G345" s="6">
        <v>369</v>
      </c>
    </row>
    <row r="346" spans="1:7" x14ac:dyDescent="0.25">
      <c r="A346" s="13" t="s">
        <v>2790</v>
      </c>
      <c r="B346" s="4" t="s">
        <v>745</v>
      </c>
      <c r="C346" s="10" t="s">
        <v>749</v>
      </c>
      <c r="D346" s="7" t="s">
        <v>728</v>
      </c>
      <c r="E346" s="8">
        <v>0.9</v>
      </c>
      <c r="F346" s="37"/>
      <c r="G346" s="6">
        <v>251</v>
      </c>
    </row>
    <row r="347" spans="1:7" x14ac:dyDescent="0.25">
      <c r="A347" s="13" t="s">
        <v>2791</v>
      </c>
      <c r="B347" s="4" t="s">
        <v>745</v>
      </c>
      <c r="C347" s="10" t="s">
        <v>749</v>
      </c>
      <c r="D347" s="7" t="s">
        <v>729</v>
      </c>
      <c r="E347" s="8">
        <v>1.2</v>
      </c>
      <c r="F347" s="37"/>
      <c r="G347" s="6">
        <v>252</v>
      </c>
    </row>
    <row r="348" spans="1:7" x14ac:dyDescent="0.25">
      <c r="A348" s="13" t="s">
        <v>2792</v>
      </c>
      <c r="B348" s="4" t="s">
        <v>745</v>
      </c>
      <c r="C348" s="10" t="s">
        <v>749</v>
      </c>
      <c r="D348" s="7" t="s">
        <v>730</v>
      </c>
      <c r="E348" s="8">
        <v>1.2</v>
      </c>
      <c r="F348" s="37"/>
      <c r="G348" s="6">
        <v>253</v>
      </c>
    </row>
    <row r="349" spans="1:7" x14ac:dyDescent="0.25">
      <c r="A349" s="13" t="s">
        <v>2793</v>
      </c>
      <c r="B349" s="4" t="s">
        <v>745</v>
      </c>
      <c r="C349" s="10" t="s">
        <v>749</v>
      </c>
      <c r="D349" s="7" t="s">
        <v>1830</v>
      </c>
      <c r="E349" s="8">
        <v>1.3</v>
      </c>
      <c r="F349" s="37"/>
      <c r="G349" s="6">
        <v>254</v>
      </c>
    </row>
    <row r="350" spans="1:7" x14ac:dyDescent="0.25">
      <c r="A350" s="13" t="s">
        <v>2794</v>
      </c>
      <c r="B350" s="4" t="s">
        <v>745</v>
      </c>
      <c r="C350" s="10" t="s">
        <v>749</v>
      </c>
      <c r="D350" s="7" t="s">
        <v>1831</v>
      </c>
      <c r="E350" s="8">
        <v>1.4</v>
      </c>
      <c r="F350" s="37"/>
      <c r="G350" s="6">
        <v>255</v>
      </c>
    </row>
    <row r="351" spans="1:7" x14ac:dyDescent="0.25">
      <c r="A351" s="13" t="s">
        <v>2795</v>
      </c>
      <c r="B351" s="4" t="s">
        <v>745</v>
      </c>
      <c r="C351" s="10" t="s">
        <v>749</v>
      </c>
      <c r="D351" s="7" t="s">
        <v>1832</v>
      </c>
      <c r="E351" s="8">
        <v>1.6</v>
      </c>
      <c r="F351" s="37"/>
      <c r="G351" s="6">
        <v>256</v>
      </c>
    </row>
    <row r="352" spans="1:7" x14ac:dyDescent="0.25">
      <c r="A352" s="13" t="s">
        <v>2796</v>
      </c>
      <c r="B352" s="4" t="s">
        <v>745</v>
      </c>
      <c r="C352" s="10" t="s">
        <v>749</v>
      </c>
      <c r="D352" s="7" t="s">
        <v>731</v>
      </c>
      <c r="E352" s="8">
        <v>1</v>
      </c>
      <c r="F352" s="37"/>
      <c r="G352" s="6">
        <v>257</v>
      </c>
    </row>
    <row r="353" spans="1:7" x14ac:dyDescent="0.25">
      <c r="A353" s="13" t="s">
        <v>2797</v>
      </c>
      <c r="B353" s="4" t="s">
        <v>745</v>
      </c>
      <c r="C353" s="10" t="s">
        <v>749</v>
      </c>
      <c r="D353" s="7" t="s">
        <v>1833</v>
      </c>
      <c r="E353" s="8">
        <v>1</v>
      </c>
      <c r="F353" s="37"/>
      <c r="G353" s="6">
        <v>258</v>
      </c>
    </row>
    <row r="354" spans="1:7" x14ac:dyDescent="0.25">
      <c r="A354" s="13" t="s">
        <v>2798</v>
      </c>
      <c r="B354" s="4" t="s">
        <v>745</v>
      </c>
      <c r="C354" s="10" t="s">
        <v>749</v>
      </c>
      <c r="D354" s="7" t="s">
        <v>1834</v>
      </c>
      <c r="E354" s="8">
        <v>1.1000000000000001</v>
      </c>
      <c r="F354" s="37"/>
      <c r="G354" s="6">
        <v>259</v>
      </c>
    </row>
    <row r="355" spans="1:7" x14ac:dyDescent="0.25">
      <c r="A355" s="13" t="s">
        <v>2799</v>
      </c>
      <c r="B355" s="4" t="s">
        <v>745</v>
      </c>
      <c r="C355" s="10" t="s">
        <v>749</v>
      </c>
      <c r="D355" s="7" t="s">
        <v>1835</v>
      </c>
      <c r="E355" s="8">
        <v>1</v>
      </c>
      <c r="F355" s="37"/>
      <c r="G355" s="6">
        <v>260</v>
      </c>
    </row>
    <row r="356" spans="1:7" x14ac:dyDescent="0.25">
      <c r="A356" s="13" t="s">
        <v>2800</v>
      </c>
      <c r="B356" s="4" t="s">
        <v>745</v>
      </c>
      <c r="C356" s="10" t="s">
        <v>749</v>
      </c>
      <c r="D356" s="7" t="s">
        <v>767</v>
      </c>
      <c r="E356" s="8">
        <v>1.2</v>
      </c>
      <c r="F356" s="37"/>
      <c r="G356" s="6">
        <v>261</v>
      </c>
    </row>
    <row r="357" spans="1:7" x14ac:dyDescent="0.25">
      <c r="A357" s="13" t="s">
        <v>2801</v>
      </c>
      <c r="B357" s="4" t="s">
        <v>745</v>
      </c>
      <c r="C357" s="10" t="s">
        <v>749</v>
      </c>
      <c r="D357" s="7" t="s">
        <v>1836</v>
      </c>
      <c r="E357" s="8">
        <v>1</v>
      </c>
      <c r="F357" s="37"/>
      <c r="G357" s="6">
        <v>262</v>
      </c>
    </row>
    <row r="358" spans="1:7" x14ac:dyDescent="0.25">
      <c r="A358" s="13" t="s">
        <v>2802</v>
      </c>
      <c r="B358" s="4" t="s">
        <v>745</v>
      </c>
      <c r="C358" s="10" t="s">
        <v>749</v>
      </c>
      <c r="D358" s="7" t="s">
        <v>732</v>
      </c>
      <c r="E358" s="8">
        <v>1.3</v>
      </c>
      <c r="F358" s="37"/>
      <c r="G358" s="6">
        <v>263</v>
      </c>
    </row>
    <row r="359" spans="1:7" x14ac:dyDescent="0.25">
      <c r="A359" s="13" t="s">
        <v>2803</v>
      </c>
      <c r="B359" s="4" t="s">
        <v>745</v>
      </c>
      <c r="C359" s="10" t="s">
        <v>749</v>
      </c>
      <c r="D359" s="7" t="s">
        <v>733</v>
      </c>
      <c r="E359" s="8">
        <v>1.3</v>
      </c>
      <c r="F359" s="37"/>
      <c r="G359" s="6">
        <v>264</v>
      </c>
    </row>
    <row r="360" spans="1:7" x14ac:dyDescent="0.25">
      <c r="A360" s="13" t="s">
        <v>2804</v>
      </c>
      <c r="B360" s="4" t="s">
        <v>745</v>
      </c>
      <c r="C360" s="10" t="s">
        <v>749</v>
      </c>
      <c r="D360" s="7" t="s">
        <v>1837</v>
      </c>
      <c r="E360" s="8">
        <v>1</v>
      </c>
      <c r="F360" s="37"/>
      <c r="G360" s="6">
        <v>265</v>
      </c>
    </row>
    <row r="361" spans="1:7" x14ac:dyDescent="0.25">
      <c r="A361" s="13" t="s">
        <v>2805</v>
      </c>
      <c r="B361" s="4" t="s">
        <v>745</v>
      </c>
      <c r="C361" s="10" t="s">
        <v>749</v>
      </c>
      <c r="D361" s="7" t="s">
        <v>1838</v>
      </c>
      <c r="E361" s="8">
        <v>1.2</v>
      </c>
      <c r="F361" s="37"/>
      <c r="G361" s="6">
        <v>266</v>
      </c>
    </row>
    <row r="362" spans="1:7" x14ac:dyDescent="0.25">
      <c r="A362" s="13" t="s">
        <v>2806</v>
      </c>
      <c r="B362" s="4" t="s">
        <v>745</v>
      </c>
      <c r="C362" s="10" t="s">
        <v>749</v>
      </c>
      <c r="D362" s="7" t="s">
        <v>734</v>
      </c>
      <c r="E362" s="8">
        <v>0.7</v>
      </c>
      <c r="F362" s="37"/>
      <c r="G362" s="6">
        <v>267</v>
      </c>
    </row>
    <row r="363" spans="1:7" x14ac:dyDescent="0.25">
      <c r="A363" s="13" t="s">
        <v>2807</v>
      </c>
      <c r="B363" s="4" t="s">
        <v>745</v>
      </c>
      <c r="C363" s="10" t="s">
        <v>749</v>
      </c>
      <c r="D363" s="7" t="s">
        <v>1839</v>
      </c>
      <c r="E363" s="8">
        <v>1.1000000000000001</v>
      </c>
      <c r="F363" s="37"/>
      <c r="G363" s="6">
        <v>268</v>
      </c>
    </row>
    <row r="364" spans="1:7" x14ac:dyDescent="0.25">
      <c r="A364" s="13" t="s">
        <v>2808</v>
      </c>
      <c r="B364" s="4" t="s">
        <v>745</v>
      </c>
      <c r="C364" s="10" t="s">
        <v>749</v>
      </c>
      <c r="D364" s="7" t="s">
        <v>750</v>
      </c>
      <c r="E364" s="8">
        <v>1</v>
      </c>
      <c r="F364" s="37"/>
      <c r="G364" s="6">
        <v>269</v>
      </c>
    </row>
    <row r="365" spans="1:7" x14ac:dyDescent="0.25">
      <c r="A365" s="13" t="s">
        <v>2809</v>
      </c>
      <c r="B365" s="4" t="s">
        <v>745</v>
      </c>
      <c r="C365" s="10" t="s">
        <v>749</v>
      </c>
      <c r="D365" s="7" t="s">
        <v>735</v>
      </c>
      <c r="E365" s="8">
        <v>0.3</v>
      </c>
      <c r="F365" s="37"/>
      <c r="G365" s="6">
        <v>270</v>
      </c>
    </row>
    <row r="366" spans="1:7" x14ac:dyDescent="0.25">
      <c r="A366" s="13" t="s">
        <v>2810</v>
      </c>
      <c r="B366" s="4" t="s">
        <v>745</v>
      </c>
      <c r="C366" s="10" t="s">
        <v>749</v>
      </c>
      <c r="D366" s="7" t="s">
        <v>736</v>
      </c>
      <c r="E366" s="8">
        <v>1</v>
      </c>
      <c r="F366" s="37"/>
      <c r="G366" s="6">
        <v>271</v>
      </c>
    </row>
    <row r="367" spans="1:7" x14ac:dyDescent="0.25">
      <c r="A367" s="13" t="s">
        <v>2811</v>
      </c>
      <c r="B367" s="4" t="s">
        <v>745</v>
      </c>
      <c r="C367" s="10" t="s">
        <v>749</v>
      </c>
      <c r="D367" s="7" t="s">
        <v>1840</v>
      </c>
      <c r="E367" s="8">
        <v>1.6</v>
      </c>
      <c r="F367" s="37"/>
      <c r="G367" s="6">
        <v>272</v>
      </c>
    </row>
    <row r="368" spans="1:7" x14ac:dyDescent="0.25">
      <c r="A368" s="13" t="s">
        <v>2812</v>
      </c>
      <c r="B368" s="4" t="s">
        <v>745</v>
      </c>
      <c r="C368" s="10" t="s">
        <v>749</v>
      </c>
      <c r="D368" s="7" t="s">
        <v>737</v>
      </c>
      <c r="E368" s="8">
        <v>1</v>
      </c>
      <c r="F368" s="37"/>
      <c r="G368" s="6">
        <v>273</v>
      </c>
    </row>
    <row r="369" spans="1:7" x14ac:dyDescent="0.25">
      <c r="A369" s="13" t="s">
        <v>2813</v>
      </c>
      <c r="B369" s="4" t="s">
        <v>745</v>
      </c>
      <c r="C369" s="10" t="s">
        <v>749</v>
      </c>
      <c r="D369" s="7" t="s">
        <v>738</v>
      </c>
      <c r="E369" s="8">
        <v>1.1000000000000001</v>
      </c>
      <c r="F369" s="37"/>
      <c r="G369" s="6">
        <v>274</v>
      </c>
    </row>
    <row r="370" spans="1:7" x14ac:dyDescent="0.25">
      <c r="A370" s="13" t="s">
        <v>2814</v>
      </c>
      <c r="B370" s="4" t="s">
        <v>745</v>
      </c>
      <c r="C370" s="10" t="s">
        <v>749</v>
      </c>
      <c r="D370" s="7" t="s">
        <v>1841</v>
      </c>
      <c r="E370" s="8">
        <v>1.3</v>
      </c>
      <c r="F370" s="37"/>
      <c r="G370" s="6">
        <v>275</v>
      </c>
    </row>
    <row r="371" spans="1:7" x14ac:dyDescent="0.25">
      <c r="A371" s="13" t="s">
        <v>2815</v>
      </c>
      <c r="B371" s="4" t="s">
        <v>745</v>
      </c>
      <c r="C371" s="10" t="s">
        <v>749</v>
      </c>
      <c r="D371" s="7" t="s">
        <v>766</v>
      </c>
      <c r="E371" s="8">
        <v>1.5</v>
      </c>
      <c r="F371" s="37"/>
      <c r="G371" s="6">
        <v>276</v>
      </c>
    </row>
    <row r="372" spans="1:7" x14ac:dyDescent="0.25">
      <c r="A372" s="13" t="s">
        <v>2816</v>
      </c>
      <c r="B372" s="4" t="s">
        <v>745</v>
      </c>
      <c r="C372" s="10" t="s">
        <v>749</v>
      </c>
      <c r="D372" s="7" t="s">
        <v>1842</v>
      </c>
      <c r="E372" s="8">
        <v>1.2</v>
      </c>
      <c r="F372" s="37"/>
      <c r="G372" s="6">
        <v>277</v>
      </c>
    </row>
    <row r="373" spans="1:7" x14ac:dyDescent="0.25">
      <c r="A373" s="13" t="s">
        <v>2817</v>
      </c>
      <c r="B373" s="4" t="s">
        <v>745</v>
      </c>
      <c r="C373" s="10" t="s">
        <v>749</v>
      </c>
      <c r="D373" s="7" t="s">
        <v>1843</v>
      </c>
      <c r="E373" s="8">
        <v>1.1000000000000001</v>
      </c>
      <c r="F373" s="37"/>
      <c r="G373" s="6">
        <v>278</v>
      </c>
    </row>
    <row r="374" spans="1:7" x14ac:dyDescent="0.25">
      <c r="A374" s="13" t="s">
        <v>2818</v>
      </c>
      <c r="B374" s="4" t="s">
        <v>745</v>
      </c>
      <c r="C374" s="10" t="s">
        <v>749</v>
      </c>
      <c r="D374" s="7" t="s">
        <v>1844</v>
      </c>
      <c r="E374" s="8">
        <v>1.1000000000000001</v>
      </c>
      <c r="F374" s="37"/>
      <c r="G374" s="6">
        <v>279</v>
      </c>
    </row>
    <row r="375" spans="1:7" x14ac:dyDescent="0.25">
      <c r="A375" s="13" t="s">
        <v>2819</v>
      </c>
      <c r="B375" s="4" t="s">
        <v>745</v>
      </c>
      <c r="C375" s="10" t="s">
        <v>749</v>
      </c>
      <c r="D375" s="7" t="s">
        <v>606</v>
      </c>
      <c r="E375" s="8">
        <v>1</v>
      </c>
      <c r="F375" s="37"/>
      <c r="G375" s="6">
        <v>280</v>
      </c>
    </row>
    <row r="376" spans="1:7" x14ac:dyDescent="0.25">
      <c r="A376" s="13" t="s">
        <v>2820</v>
      </c>
      <c r="B376" s="4" t="s">
        <v>745</v>
      </c>
      <c r="C376" s="10" t="s">
        <v>749</v>
      </c>
      <c r="D376" s="7" t="s">
        <v>769</v>
      </c>
      <c r="E376" s="8">
        <v>0.8</v>
      </c>
      <c r="F376" s="37"/>
      <c r="G376" s="6">
        <v>281</v>
      </c>
    </row>
    <row r="377" spans="1:7" x14ac:dyDescent="0.25">
      <c r="A377" s="13" t="s">
        <v>2821</v>
      </c>
      <c r="B377" s="4" t="s">
        <v>745</v>
      </c>
      <c r="C377" s="10" t="s">
        <v>749</v>
      </c>
      <c r="D377" s="7" t="s">
        <v>740</v>
      </c>
      <c r="E377" s="8">
        <v>1.4</v>
      </c>
      <c r="F377" s="37"/>
      <c r="G377" s="6">
        <v>282</v>
      </c>
    </row>
    <row r="378" spans="1:7" x14ac:dyDescent="0.25">
      <c r="A378" s="13" t="s">
        <v>2822</v>
      </c>
      <c r="B378" s="4" t="s">
        <v>745</v>
      </c>
      <c r="C378" s="7" t="s">
        <v>740</v>
      </c>
      <c r="D378" s="7" t="s">
        <v>740</v>
      </c>
      <c r="E378" s="8">
        <v>1.9</v>
      </c>
      <c r="F378" s="37"/>
      <c r="G378" s="6">
        <v>359</v>
      </c>
    </row>
    <row r="379" spans="1:7" x14ac:dyDescent="0.25">
      <c r="A379" s="13" t="s">
        <v>2823</v>
      </c>
      <c r="B379" s="4" t="s">
        <v>746</v>
      </c>
      <c r="C379" s="10" t="s">
        <v>749</v>
      </c>
      <c r="D379" s="7" t="s">
        <v>728</v>
      </c>
      <c r="E379" s="8">
        <v>0.9</v>
      </c>
      <c r="F379" s="37"/>
      <c r="G379" s="6">
        <v>376</v>
      </c>
    </row>
    <row r="380" spans="1:7" x14ac:dyDescent="0.25">
      <c r="A380" s="13" t="s">
        <v>2824</v>
      </c>
      <c r="B380" s="4" t="s">
        <v>746</v>
      </c>
      <c r="C380" s="10" t="s">
        <v>749</v>
      </c>
      <c r="D380" s="7" t="s">
        <v>729</v>
      </c>
      <c r="E380" s="8">
        <v>1.2</v>
      </c>
      <c r="F380" s="37"/>
      <c r="G380" s="6">
        <v>377</v>
      </c>
    </row>
    <row r="381" spans="1:7" x14ac:dyDescent="0.25">
      <c r="A381" s="13" t="s">
        <v>2825</v>
      </c>
      <c r="B381" s="4" t="s">
        <v>746</v>
      </c>
      <c r="C381" s="10" t="s">
        <v>749</v>
      </c>
      <c r="D381" s="7" t="s">
        <v>730</v>
      </c>
      <c r="E381" s="8">
        <v>1.2</v>
      </c>
      <c r="F381" s="37"/>
      <c r="G381" s="6">
        <v>378</v>
      </c>
    </row>
    <row r="382" spans="1:7" x14ac:dyDescent="0.25">
      <c r="A382" s="13" t="s">
        <v>2826</v>
      </c>
      <c r="B382" s="4" t="s">
        <v>746</v>
      </c>
      <c r="C382" s="10" t="s">
        <v>749</v>
      </c>
      <c r="D382" s="7" t="s">
        <v>1830</v>
      </c>
      <c r="E382" s="8">
        <v>1.3</v>
      </c>
      <c r="F382" s="37"/>
      <c r="G382" s="6">
        <v>379</v>
      </c>
    </row>
    <row r="383" spans="1:7" x14ac:dyDescent="0.25">
      <c r="A383" s="13" t="s">
        <v>2827</v>
      </c>
      <c r="B383" s="4" t="s">
        <v>746</v>
      </c>
      <c r="C383" s="10" t="s">
        <v>749</v>
      </c>
      <c r="D383" s="7" t="s">
        <v>1831</v>
      </c>
      <c r="E383" s="8">
        <v>1.4</v>
      </c>
      <c r="F383" s="37"/>
      <c r="G383" s="6">
        <v>380</v>
      </c>
    </row>
    <row r="384" spans="1:7" x14ac:dyDescent="0.25">
      <c r="A384" s="13" t="s">
        <v>2828</v>
      </c>
      <c r="B384" s="4" t="s">
        <v>746</v>
      </c>
      <c r="C384" s="10" t="s">
        <v>749</v>
      </c>
      <c r="D384" s="7" t="s">
        <v>1832</v>
      </c>
      <c r="E384" s="8">
        <v>1.6</v>
      </c>
      <c r="F384" s="37"/>
      <c r="G384" s="6">
        <v>381</v>
      </c>
    </row>
    <row r="385" spans="1:7" x14ac:dyDescent="0.25">
      <c r="A385" s="13" t="s">
        <v>2829</v>
      </c>
      <c r="B385" s="4" t="s">
        <v>746</v>
      </c>
      <c r="C385" s="10" t="s">
        <v>749</v>
      </c>
      <c r="D385" s="7" t="s">
        <v>731</v>
      </c>
      <c r="E385" s="8">
        <v>1</v>
      </c>
      <c r="F385" s="37"/>
      <c r="G385" s="6">
        <v>382</v>
      </c>
    </row>
    <row r="386" spans="1:7" x14ac:dyDescent="0.25">
      <c r="A386" s="13" t="s">
        <v>2830</v>
      </c>
      <c r="B386" s="4" t="s">
        <v>746</v>
      </c>
      <c r="C386" s="10" t="s">
        <v>749</v>
      </c>
      <c r="D386" s="7" t="s">
        <v>1833</v>
      </c>
      <c r="E386" s="8">
        <v>1</v>
      </c>
      <c r="F386" s="37"/>
      <c r="G386" s="6">
        <v>383</v>
      </c>
    </row>
    <row r="387" spans="1:7" x14ac:dyDescent="0.25">
      <c r="A387" s="13" t="s">
        <v>2831</v>
      </c>
      <c r="B387" s="4" t="s">
        <v>746</v>
      </c>
      <c r="C387" s="10" t="s">
        <v>749</v>
      </c>
      <c r="D387" s="7" t="s">
        <v>1834</v>
      </c>
      <c r="E387" s="8">
        <v>1.1000000000000001</v>
      </c>
      <c r="F387" s="37"/>
      <c r="G387" s="6">
        <v>384</v>
      </c>
    </row>
    <row r="388" spans="1:7" x14ac:dyDescent="0.25">
      <c r="A388" s="13" t="s">
        <v>2832</v>
      </c>
      <c r="B388" s="4" t="s">
        <v>746</v>
      </c>
      <c r="C388" s="10" t="s">
        <v>749</v>
      </c>
      <c r="D388" s="7" t="s">
        <v>1835</v>
      </c>
      <c r="E388" s="8">
        <v>1</v>
      </c>
      <c r="F388" s="37"/>
      <c r="G388" s="6">
        <v>385</v>
      </c>
    </row>
    <row r="389" spans="1:7" x14ac:dyDescent="0.25">
      <c r="A389" s="13" t="s">
        <v>2833</v>
      </c>
      <c r="B389" s="4" t="s">
        <v>746</v>
      </c>
      <c r="C389" s="10" t="s">
        <v>749</v>
      </c>
      <c r="D389" s="7" t="s">
        <v>767</v>
      </c>
      <c r="E389" s="8">
        <v>1.2</v>
      </c>
      <c r="F389" s="37"/>
      <c r="G389" s="6">
        <v>386</v>
      </c>
    </row>
    <row r="390" spans="1:7" x14ac:dyDescent="0.25">
      <c r="A390" s="13" t="s">
        <v>2834</v>
      </c>
      <c r="B390" s="4" t="s">
        <v>746</v>
      </c>
      <c r="C390" s="10" t="s">
        <v>749</v>
      </c>
      <c r="D390" s="7" t="s">
        <v>1836</v>
      </c>
      <c r="E390" s="8">
        <v>1</v>
      </c>
      <c r="F390" s="37"/>
      <c r="G390" s="6">
        <v>387</v>
      </c>
    </row>
    <row r="391" spans="1:7" x14ac:dyDescent="0.25">
      <c r="A391" s="13" t="s">
        <v>2835</v>
      </c>
      <c r="B391" s="4" t="s">
        <v>746</v>
      </c>
      <c r="C391" s="10" t="s">
        <v>749</v>
      </c>
      <c r="D391" s="7" t="s">
        <v>732</v>
      </c>
      <c r="E391" s="8">
        <v>1.3</v>
      </c>
      <c r="F391" s="37"/>
      <c r="G391" s="6">
        <v>388</v>
      </c>
    </row>
    <row r="392" spans="1:7" x14ac:dyDescent="0.25">
      <c r="A392" s="13" t="s">
        <v>2836</v>
      </c>
      <c r="B392" s="4" t="s">
        <v>746</v>
      </c>
      <c r="C392" s="10" t="s">
        <v>749</v>
      </c>
      <c r="D392" s="7" t="s">
        <v>733</v>
      </c>
      <c r="E392" s="8">
        <v>1.3</v>
      </c>
      <c r="F392" s="37"/>
      <c r="G392" s="6">
        <v>389</v>
      </c>
    </row>
    <row r="393" spans="1:7" x14ac:dyDescent="0.25">
      <c r="A393" s="13" t="s">
        <v>2837</v>
      </c>
      <c r="B393" s="4" t="s">
        <v>746</v>
      </c>
      <c r="C393" s="10" t="s">
        <v>749</v>
      </c>
      <c r="D393" s="7" t="s">
        <v>1837</v>
      </c>
      <c r="E393" s="8">
        <v>1</v>
      </c>
      <c r="F393" s="37"/>
      <c r="G393" s="6">
        <v>390</v>
      </c>
    </row>
    <row r="394" spans="1:7" x14ac:dyDescent="0.25">
      <c r="A394" s="13" t="s">
        <v>2838</v>
      </c>
      <c r="B394" s="4" t="s">
        <v>746</v>
      </c>
      <c r="C394" s="10" t="s">
        <v>749</v>
      </c>
      <c r="D394" s="7" t="s">
        <v>1838</v>
      </c>
      <c r="E394" s="8">
        <v>1.2</v>
      </c>
      <c r="F394" s="37"/>
      <c r="G394" s="6">
        <v>391</v>
      </c>
    </row>
    <row r="395" spans="1:7" x14ac:dyDescent="0.25">
      <c r="A395" s="13" t="s">
        <v>2839</v>
      </c>
      <c r="B395" s="4" t="s">
        <v>746</v>
      </c>
      <c r="C395" s="10" t="s">
        <v>749</v>
      </c>
      <c r="D395" s="7" t="s">
        <v>734</v>
      </c>
      <c r="E395" s="8">
        <v>0.7</v>
      </c>
      <c r="F395" s="37"/>
      <c r="G395" s="6">
        <v>392</v>
      </c>
    </row>
    <row r="396" spans="1:7" x14ac:dyDescent="0.25">
      <c r="A396" s="13" t="s">
        <v>2840</v>
      </c>
      <c r="B396" s="4" t="s">
        <v>746</v>
      </c>
      <c r="C396" s="10" t="s">
        <v>749</v>
      </c>
      <c r="D396" s="7" t="s">
        <v>1839</v>
      </c>
      <c r="E396" s="8">
        <v>1.1000000000000001</v>
      </c>
      <c r="F396" s="37"/>
      <c r="G396" s="6">
        <v>393</v>
      </c>
    </row>
    <row r="397" spans="1:7" x14ac:dyDescent="0.25">
      <c r="A397" s="13" t="s">
        <v>2841</v>
      </c>
      <c r="B397" s="4" t="s">
        <v>746</v>
      </c>
      <c r="C397" s="10" t="s">
        <v>749</v>
      </c>
      <c r="D397" s="7" t="s">
        <v>750</v>
      </c>
      <c r="E397" s="8">
        <v>1</v>
      </c>
      <c r="F397" s="37"/>
      <c r="G397" s="6">
        <v>394</v>
      </c>
    </row>
    <row r="398" spans="1:7" x14ac:dyDescent="0.25">
      <c r="A398" s="13" t="s">
        <v>2842</v>
      </c>
      <c r="B398" s="4" t="s">
        <v>746</v>
      </c>
      <c r="C398" s="10" t="s">
        <v>749</v>
      </c>
      <c r="D398" s="7" t="s">
        <v>735</v>
      </c>
      <c r="E398" s="8">
        <v>0.3</v>
      </c>
      <c r="F398" s="37"/>
      <c r="G398" s="6">
        <v>395</v>
      </c>
    </row>
    <row r="399" spans="1:7" x14ac:dyDescent="0.25">
      <c r="A399" s="13" t="s">
        <v>2843</v>
      </c>
      <c r="B399" s="4" t="s">
        <v>746</v>
      </c>
      <c r="C399" s="10" t="s">
        <v>749</v>
      </c>
      <c r="D399" s="7" t="s">
        <v>736</v>
      </c>
      <c r="E399" s="8">
        <v>1</v>
      </c>
      <c r="F399" s="37"/>
      <c r="G399" s="6">
        <v>396</v>
      </c>
    </row>
    <row r="400" spans="1:7" x14ac:dyDescent="0.25">
      <c r="A400" s="13" t="s">
        <v>2844</v>
      </c>
      <c r="B400" s="4" t="s">
        <v>746</v>
      </c>
      <c r="C400" s="10" t="s">
        <v>749</v>
      </c>
      <c r="D400" s="7" t="s">
        <v>1840</v>
      </c>
      <c r="E400" s="8">
        <v>1.6</v>
      </c>
      <c r="F400" s="37"/>
      <c r="G400" s="6">
        <v>397</v>
      </c>
    </row>
    <row r="401" spans="1:7" x14ac:dyDescent="0.25">
      <c r="A401" s="13" t="s">
        <v>2845</v>
      </c>
      <c r="B401" s="4" t="s">
        <v>746</v>
      </c>
      <c r="C401" s="10" t="s">
        <v>749</v>
      </c>
      <c r="D401" s="7" t="s">
        <v>737</v>
      </c>
      <c r="E401" s="8">
        <v>1</v>
      </c>
      <c r="F401" s="37"/>
      <c r="G401" s="6">
        <v>398</v>
      </c>
    </row>
    <row r="402" spans="1:7" x14ac:dyDescent="0.25">
      <c r="A402" s="13" t="s">
        <v>2846</v>
      </c>
      <c r="B402" s="4" t="s">
        <v>746</v>
      </c>
      <c r="C402" s="10" t="s">
        <v>749</v>
      </c>
      <c r="D402" s="7" t="s">
        <v>738</v>
      </c>
      <c r="E402" s="8">
        <v>1.1000000000000001</v>
      </c>
      <c r="F402" s="37"/>
      <c r="G402" s="6">
        <v>399</v>
      </c>
    </row>
    <row r="403" spans="1:7" x14ac:dyDescent="0.25">
      <c r="A403" s="13" t="s">
        <v>2847</v>
      </c>
      <c r="B403" s="4" t="s">
        <v>746</v>
      </c>
      <c r="C403" s="10" t="s">
        <v>749</v>
      </c>
      <c r="D403" s="7" t="s">
        <v>1841</v>
      </c>
      <c r="E403" s="8">
        <v>1.3</v>
      </c>
      <c r="F403" s="37"/>
      <c r="G403" s="6">
        <v>400</v>
      </c>
    </row>
    <row r="404" spans="1:7" x14ac:dyDescent="0.25">
      <c r="A404" s="13" t="s">
        <v>2848</v>
      </c>
      <c r="B404" s="4" t="s">
        <v>746</v>
      </c>
      <c r="C404" s="10" t="s">
        <v>749</v>
      </c>
      <c r="D404" s="7" t="s">
        <v>766</v>
      </c>
      <c r="E404" s="8">
        <v>1.5</v>
      </c>
      <c r="F404" s="37"/>
      <c r="G404" s="6">
        <v>401</v>
      </c>
    </row>
    <row r="405" spans="1:7" x14ac:dyDescent="0.25">
      <c r="A405" s="13" t="s">
        <v>2849</v>
      </c>
      <c r="B405" s="4" t="s">
        <v>746</v>
      </c>
      <c r="C405" s="10" t="s">
        <v>749</v>
      </c>
      <c r="D405" s="7" t="s">
        <v>1842</v>
      </c>
      <c r="E405" s="8">
        <v>1.2</v>
      </c>
      <c r="F405" s="37"/>
      <c r="G405" s="6">
        <v>402</v>
      </c>
    </row>
    <row r="406" spans="1:7" x14ac:dyDescent="0.25">
      <c r="A406" s="13" t="s">
        <v>2850</v>
      </c>
      <c r="B406" s="4" t="s">
        <v>746</v>
      </c>
      <c r="C406" s="10" t="s">
        <v>749</v>
      </c>
      <c r="D406" s="7" t="s">
        <v>1843</v>
      </c>
      <c r="E406" s="8">
        <v>1.1000000000000001</v>
      </c>
      <c r="F406" s="37"/>
      <c r="G406" s="6">
        <v>403</v>
      </c>
    </row>
    <row r="407" spans="1:7" x14ac:dyDescent="0.25">
      <c r="A407" s="13" t="s">
        <v>2851</v>
      </c>
      <c r="B407" s="4" t="s">
        <v>746</v>
      </c>
      <c r="C407" s="10" t="s">
        <v>749</v>
      </c>
      <c r="D407" s="7" t="s">
        <v>1844</v>
      </c>
      <c r="E407" s="8">
        <v>1.1000000000000001</v>
      </c>
      <c r="F407" s="37"/>
      <c r="G407" s="6">
        <v>404</v>
      </c>
    </row>
    <row r="408" spans="1:7" x14ac:dyDescent="0.25">
      <c r="A408" s="13" t="s">
        <v>2852</v>
      </c>
      <c r="B408" s="4" t="s">
        <v>746</v>
      </c>
      <c r="C408" s="10" t="s">
        <v>749</v>
      </c>
      <c r="D408" s="7" t="s">
        <v>606</v>
      </c>
      <c r="E408" s="8">
        <v>1</v>
      </c>
      <c r="F408" s="37"/>
      <c r="G408" s="6">
        <v>405</v>
      </c>
    </row>
    <row r="409" spans="1:7" x14ac:dyDescent="0.25">
      <c r="A409" s="13" t="s">
        <v>2853</v>
      </c>
      <c r="B409" s="4" t="s">
        <v>746</v>
      </c>
      <c r="C409" s="10" t="s">
        <v>749</v>
      </c>
      <c r="D409" s="7" t="s">
        <v>769</v>
      </c>
      <c r="E409" s="8">
        <v>0.8</v>
      </c>
      <c r="F409" s="37"/>
      <c r="G409" s="6">
        <v>406</v>
      </c>
    </row>
    <row r="410" spans="1:7" x14ac:dyDescent="0.25">
      <c r="A410" s="13" t="s">
        <v>2854</v>
      </c>
      <c r="B410" s="4" t="s">
        <v>746</v>
      </c>
      <c r="C410" s="10" t="s">
        <v>749</v>
      </c>
      <c r="D410" s="7" t="s">
        <v>740</v>
      </c>
      <c r="E410" s="8">
        <v>1.4</v>
      </c>
      <c r="F410" s="37"/>
      <c r="G410" s="6">
        <v>407</v>
      </c>
    </row>
    <row r="411" spans="1:7" x14ac:dyDescent="0.25">
      <c r="A411" s="13" t="s">
        <v>2855</v>
      </c>
      <c r="B411" s="4" t="s">
        <v>746</v>
      </c>
      <c r="C411" s="7" t="s">
        <v>882</v>
      </c>
      <c r="D411" s="7" t="s">
        <v>751</v>
      </c>
      <c r="E411" s="8">
        <v>1.1000000000000001</v>
      </c>
      <c r="F411" s="37"/>
      <c r="G411" s="6">
        <v>408</v>
      </c>
    </row>
    <row r="412" spans="1:7" x14ac:dyDescent="0.25">
      <c r="A412" s="13" t="s">
        <v>2856</v>
      </c>
      <c r="B412" s="4" t="s">
        <v>746</v>
      </c>
      <c r="C412" s="7" t="s">
        <v>1008</v>
      </c>
      <c r="D412" s="7" t="s">
        <v>751</v>
      </c>
      <c r="E412" s="8">
        <v>1.1000000000000001</v>
      </c>
      <c r="F412" s="37"/>
      <c r="G412" s="6">
        <v>409</v>
      </c>
    </row>
    <row r="413" spans="1:7" x14ac:dyDescent="0.25">
      <c r="A413" s="13" t="s">
        <v>2857</v>
      </c>
      <c r="B413" s="4" t="s">
        <v>746</v>
      </c>
      <c r="C413" s="7" t="s">
        <v>867</v>
      </c>
      <c r="D413" s="7" t="s">
        <v>751</v>
      </c>
      <c r="E413" s="8">
        <v>1.3</v>
      </c>
      <c r="F413" s="37"/>
      <c r="G413" s="6">
        <v>410</v>
      </c>
    </row>
    <row r="414" spans="1:7" x14ac:dyDescent="0.25">
      <c r="A414" s="13" t="s">
        <v>2858</v>
      </c>
      <c r="B414" s="4" t="s">
        <v>746</v>
      </c>
      <c r="C414" s="7" t="s">
        <v>871</v>
      </c>
      <c r="D414" s="7" t="s">
        <v>751</v>
      </c>
      <c r="E414" s="8">
        <v>1.4</v>
      </c>
      <c r="F414" s="37"/>
      <c r="G414" s="6">
        <v>411</v>
      </c>
    </row>
    <row r="415" spans="1:7" x14ac:dyDescent="0.25">
      <c r="A415" s="13" t="s">
        <v>2859</v>
      </c>
      <c r="B415" s="4" t="s">
        <v>746</v>
      </c>
      <c r="C415" s="7" t="s">
        <v>871</v>
      </c>
      <c r="D415" s="7" t="s">
        <v>1845</v>
      </c>
      <c r="E415" s="8">
        <v>1.3</v>
      </c>
      <c r="F415" s="37"/>
      <c r="G415" s="6">
        <v>412</v>
      </c>
    </row>
    <row r="416" spans="1:7" x14ac:dyDescent="0.25">
      <c r="A416" s="13" t="s">
        <v>2860</v>
      </c>
      <c r="B416" s="4" t="s">
        <v>746</v>
      </c>
      <c r="C416" s="7" t="s">
        <v>774</v>
      </c>
      <c r="D416" s="7" t="s">
        <v>751</v>
      </c>
      <c r="E416" s="8">
        <v>1.3</v>
      </c>
      <c r="F416" s="37"/>
      <c r="G416" s="6">
        <v>413</v>
      </c>
    </row>
    <row r="417" spans="1:7" x14ac:dyDescent="0.25">
      <c r="A417" s="13" t="s">
        <v>2861</v>
      </c>
      <c r="B417" s="4" t="s">
        <v>746</v>
      </c>
      <c r="C417" s="7" t="s">
        <v>774</v>
      </c>
      <c r="D417" s="7" t="s">
        <v>870</v>
      </c>
      <c r="E417" s="8">
        <v>1.1000000000000001</v>
      </c>
      <c r="F417" s="37"/>
      <c r="G417" s="6">
        <v>414</v>
      </c>
    </row>
    <row r="418" spans="1:7" x14ac:dyDescent="0.25">
      <c r="A418" s="13" t="s">
        <v>2862</v>
      </c>
      <c r="B418" s="4" t="s">
        <v>746</v>
      </c>
      <c r="C418" s="7" t="s">
        <v>774</v>
      </c>
      <c r="D418" s="7" t="s">
        <v>1846</v>
      </c>
      <c r="E418" s="8">
        <v>3.3</v>
      </c>
      <c r="F418" s="37"/>
      <c r="G418" s="6">
        <v>415</v>
      </c>
    </row>
    <row r="419" spans="1:7" x14ac:dyDescent="0.25">
      <c r="A419" s="13" t="s">
        <v>2863</v>
      </c>
      <c r="B419" s="4" t="s">
        <v>746</v>
      </c>
      <c r="C419" s="7" t="s">
        <v>774</v>
      </c>
      <c r="D419" s="7" t="s">
        <v>1847</v>
      </c>
      <c r="E419" s="8">
        <v>1.1000000000000001</v>
      </c>
      <c r="F419" s="37"/>
      <c r="G419" s="6">
        <v>416</v>
      </c>
    </row>
    <row r="420" spans="1:7" x14ac:dyDescent="0.25">
      <c r="A420" s="13" t="s">
        <v>2864</v>
      </c>
      <c r="B420" s="4" t="s">
        <v>746</v>
      </c>
      <c r="C420" s="7" t="s">
        <v>866</v>
      </c>
      <c r="D420" s="7" t="s">
        <v>751</v>
      </c>
      <c r="E420" s="8">
        <v>0.9</v>
      </c>
      <c r="F420" s="37"/>
      <c r="G420" s="6">
        <v>417</v>
      </c>
    </row>
    <row r="421" spans="1:7" x14ac:dyDescent="0.25">
      <c r="A421" s="13" t="s">
        <v>2865</v>
      </c>
      <c r="B421" s="4" t="s">
        <v>746</v>
      </c>
      <c r="C421" s="7" t="s">
        <v>866</v>
      </c>
      <c r="D421" s="7" t="s">
        <v>1848</v>
      </c>
      <c r="E421" s="8">
        <v>0.4</v>
      </c>
      <c r="F421" s="37"/>
      <c r="G421" s="6">
        <v>418</v>
      </c>
    </row>
    <row r="422" spans="1:7" x14ac:dyDescent="0.25">
      <c r="A422" s="13" t="s">
        <v>2866</v>
      </c>
      <c r="B422" s="4" t="s">
        <v>746</v>
      </c>
      <c r="C422" s="7" t="s">
        <v>866</v>
      </c>
      <c r="D422" s="7" t="s">
        <v>1849</v>
      </c>
      <c r="E422" s="8">
        <v>0.3</v>
      </c>
      <c r="F422" s="37"/>
      <c r="G422" s="6">
        <v>419</v>
      </c>
    </row>
    <row r="423" spans="1:7" x14ac:dyDescent="0.25">
      <c r="A423" s="13" t="s">
        <v>2867</v>
      </c>
      <c r="B423" s="4" t="s">
        <v>746</v>
      </c>
      <c r="C423" s="7" t="s">
        <v>866</v>
      </c>
      <c r="D423" s="7" t="s">
        <v>1850</v>
      </c>
      <c r="E423" s="8">
        <v>0.7</v>
      </c>
      <c r="F423" s="37"/>
      <c r="G423" s="6">
        <v>420</v>
      </c>
    </row>
    <row r="424" spans="1:7" x14ac:dyDescent="0.25">
      <c r="A424" s="13" t="s">
        <v>2868</v>
      </c>
      <c r="B424" s="4" t="s">
        <v>746</v>
      </c>
      <c r="C424" s="7" t="s">
        <v>866</v>
      </c>
      <c r="D424" s="7" t="s">
        <v>1845</v>
      </c>
      <c r="E424" s="8">
        <v>0.7</v>
      </c>
      <c r="F424" s="37"/>
      <c r="G424" s="6">
        <v>421</v>
      </c>
    </row>
    <row r="425" spans="1:7" x14ac:dyDescent="0.25">
      <c r="A425" s="13" t="s">
        <v>2869</v>
      </c>
      <c r="B425" s="4" t="s">
        <v>746</v>
      </c>
      <c r="C425" s="7" t="s">
        <v>866</v>
      </c>
      <c r="D425" s="7" t="s">
        <v>1851</v>
      </c>
      <c r="E425" s="8">
        <v>1.7</v>
      </c>
      <c r="F425" s="37"/>
      <c r="G425" s="6">
        <v>422</v>
      </c>
    </row>
    <row r="426" spans="1:7" x14ac:dyDescent="0.25">
      <c r="A426" s="13" t="s">
        <v>2870</v>
      </c>
      <c r="B426" s="4" t="s">
        <v>746</v>
      </c>
      <c r="C426" s="7" t="s">
        <v>866</v>
      </c>
      <c r="D426" s="7" t="s">
        <v>1852</v>
      </c>
      <c r="E426" s="8">
        <v>0.4</v>
      </c>
      <c r="F426" s="37"/>
      <c r="G426" s="6">
        <v>423</v>
      </c>
    </row>
    <row r="427" spans="1:7" x14ac:dyDescent="0.25">
      <c r="A427" s="13" t="s">
        <v>2871</v>
      </c>
      <c r="B427" s="4" t="s">
        <v>746</v>
      </c>
      <c r="C427" s="7" t="s">
        <v>866</v>
      </c>
      <c r="D427" s="7" t="s">
        <v>1846</v>
      </c>
      <c r="E427" s="8">
        <v>2.6</v>
      </c>
      <c r="F427" s="37"/>
      <c r="G427" s="6">
        <v>424</v>
      </c>
    </row>
    <row r="428" spans="1:7" x14ac:dyDescent="0.25">
      <c r="A428" s="13" t="s">
        <v>2872</v>
      </c>
      <c r="B428" s="4" t="s">
        <v>746</v>
      </c>
      <c r="C428" s="7" t="s">
        <v>866</v>
      </c>
      <c r="D428" s="7" t="s">
        <v>1847</v>
      </c>
      <c r="E428" s="8">
        <v>1.2</v>
      </c>
      <c r="F428" s="37"/>
      <c r="G428" s="6">
        <v>425</v>
      </c>
    </row>
    <row r="429" spans="1:7" x14ac:dyDescent="0.25">
      <c r="A429" s="13" t="s">
        <v>2873</v>
      </c>
      <c r="B429" s="4" t="s">
        <v>746</v>
      </c>
      <c r="C429" s="7" t="s">
        <v>866</v>
      </c>
      <c r="D429" s="7" t="s">
        <v>1853</v>
      </c>
      <c r="E429" s="8">
        <v>0.5</v>
      </c>
      <c r="F429" s="37"/>
      <c r="G429" s="6">
        <v>426</v>
      </c>
    </row>
    <row r="430" spans="1:7" x14ac:dyDescent="0.25">
      <c r="A430" s="13" t="s">
        <v>2874</v>
      </c>
      <c r="B430" s="4" t="s">
        <v>746</v>
      </c>
      <c r="C430" s="10" t="s">
        <v>762</v>
      </c>
      <c r="D430" s="7" t="s">
        <v>763</v>
      </c>
      <c r="E430" s="8">
        <v>0.6</v>
      </c>
      <c r="F430" s="37"/>
      <c r="G430" s="6">
        <v>427</v>
      </c>
    </row>
    <row r="431" spans="1:7" x14ac:dyDescent="0.25">
      <c r="A431" s="13" t="s">
        <v>2875</v>
      </c>
      <c r="B431" s="4" t="s">
        <v>746</v>
      </c>
      <c r="C431" s="10" t="s">
        <v>762</v>
      </c>
      <c r="D431" s="7" t="s">
        <v>764</v>
      </c>
      <c r="E431" s="8">
        <v>0.2</v>
      </c>
      <c r="F431" s="37"/>
      <c r="G431" s="6">
        <v>428</v>
      </c>
    </row>
    <row r="432" spans="1:7" x14ac:dyDescent="0.25">
      <c r="A432" s="13" t="s">
        <v>2876</v>
      </c>
      <c r="B432" s="4" t="s">
        <v>746</v>
      </c>
      <c r="C432" s="7" t="s">
        <v>879</v>
      </c>
      <c r="D432" s="7" t="s">
        <v>751</v>
      </c>
      <c r="E432" s="8">
        <v>1.2</v>
      </c>
      <c r="F432" s="37"/>
      <c r="G432" s="6">
        <v>429</v>
      </c>
    </row>
    <row r="433" spans="1:7" x14ac:dyDescent="0.25">
      <c r="A433" s="13" t="s">
        <v>2877</v>
      </c>
      <c r="B433" s="4" t="s">
        <v>746</v>
      </c>
      <c r="C433" s="7" t="s">
        <v>879</v>
      </c>
      <c r="D433" s="7" t="s">
        <v>868</v>
      </c>
      <c r="E433" s="8">
        <v>0.8</v>
      </c>
      <c r="F433" s="37"/>
      <c r="G433" s="6">
        <v>430</v>
      </c>
    </row>
    <row r="434" spans="1:7" x14ac:dyDescent="0.25">
      <c r="A434" s="13" t="s">
        <v>2878</v>
      </c>
      <c r="B434" s="4" t="s">
        <v>746</v>
      </c>
      <c r="C434" s="7" t="s">
        <v>771</v>
      </c>
      <c r="D434" s="7" t="s">
        <v>751</v>
      </c>
      <c r="E434" s="8">
        <v>0.9</v>
      </c>
      <c r="F434" s="37"/>
      <c r="G434" s="6">
        <v>431</v>
      </c>
    </row>
    <row r="435" spans="1:7" x14ac:dyDescent="0.25">
      <c r="A435" s="13" t="s">
        <v>2879</v>
      </c>
      <c r="B435" s="4" t="s">
        <v>746</v>
      </c>
      <c r="C435" s="7" t="s">
        <v>771</v>
      </c>
      <c r="D435" s="7" t="s">
        <v>1845</v>
      </c>
      <c r="E435" s="8">
        <v>1.3</v>
      </c>
      <c r="F435" s="37"/>
      <c r="G435" s="6">
        <v>432</v>
      </c>
    </row>
    <row r="436" spans="1:7" x14ac:dyDescent="0.25">
      <c r="A436" s="13" t="s">
        <v>2880</v>
      </c>
      <c r="B436" s="4" t="s">
        <v>746</v>
      </c>
      <c r="C436" s="7" t="s">
        <v>771</v>
      </c>
      <c r="D436" s="7" t="s">
        <v>870</v>
      </c>
      <c r="E436" s="8">
        <v>1.3</v>
      </c>
      <c r="F436" s="37"/>
      <c r="G436" s="6">
        <v>433</v>
      </c>
    </row>
    <row r="437" spans="1:7" x14ac:dyDescent="0.25">
      <c r="A437" s="13" t="s">
        <v>2881</v>
      </c>
      <c r="B437" s="4" t="s">
        <v>746</v>
      </c>
      <c r="C437" s="7" t="s">
        <v>771</v>
      </c>
      <c r="D437" s="7" t="s">
        <v>1854</v>
      </c>
      <c r="E437" s="8">
        <v>1.2</v>
      </c>
      <c r="F437" s="37"/>
      <c r="G437" s="6">
        <v>434</v>
      </c>
    </row>
    <row r="438" spans="1:7" x14ac:dyDescent="0.25">
      <c r="A438" s="13" t="s">
        <v>2882</v>
      </c>
      <c r="B438" s="4" t="s">
        <v>746</v>
      </c>
      <c r="C438" s="7" t="s">
        <v>771</v>
      </c>
      <c r="D438" s="7" t="s">
        <v>1855</v>
      </c>
      <c r="E438" s="8">
        <v>1.4</v>
      </c>
      <c r="F438" s="37"/>
      <c r="G438" s="6">
        <v>435</v>
      </c>
    </row>
    <row r="439" spans="1:7" x14ac:dyDescent="0.25">
      <c r="A439" s="13" t="s">
        <v>2883</v>
      </c>
      <c r="B439" s="4" t="s">
        <v>746</v>
      </c>
      <c r="C439" s="7" t="s">
        <v>771</v>
      </c>
      <c r="D439" s="7" t="s">
        <v>873</v>
      </c>
      <c r="E439" s="8">
        <v>2.1</v>
      </c>
      <c r="F439" s="37"/>
      <c r="G439" s="6">
        <v>436</v>
      </c>
    </row>
    <row r="440" spans="1:7" x14ac:dyDescent="0.25">
      <c r="A440" s="13" t="s">
        <v>2884</v>
      </c>
      <c r="B440" s="4" t="s">
        <v>746</v>
      </c>
      <c r="C440" s="7" t="s">
        <v>666</v>
      </c>
      <c r="D440" s="7" t="s">
        <v>751</v>
      </c>
      <c r="E440" s="8">
        <v>1.2</v>
      </c>
      <c r="F440" s="37"/>
      <c r="G440" s="6">
        <v>437</v>
      </c>
    </row>
    <row r="441" spans="1:7" x14ac:dyDescent="0.25">
      <c r="A441" s="13" t="s">
        <v>2885</v>
      </c>
      <c r="B441" s="4" t="s">
        <v>746</v>
      </c>
      <c r="C441" s="7" t="s">
        <v>773</v>
      </c>
      <c r="D441" s="7" t="s">
        <v>751</v>
      </c>
      <c r="E441" s="8">
        <v>1.4</v>
      </c>
      <c r="F441" s="37"/>
      <c r="G441" s="6">
        <v>438</v>
      </c>
    </row>
    <row r="442" spans="1:7" x14ac:dyDescent="0.25">
      <c r="A442" s="13" t="s">
        <v>2886</v>
      </c>
      <c r="B442" s="4" t="s">
        <v>746</v>
      </c>
      <c r="C442" s="7" t="s">
        <v>886</v>
      </c>
      <c r="D442" s="7" t="s">
        <v>751</v>
      </c>
      <c r="E442" s="8">
        <v>0.9</v>
      </c>
      <c r="F442" s="37"/>
      <c r="G442" s="6">
        <v>439</v>
      </c>
    </row>
    <row r="443" spans="1:7" x14ac:dyDescent="0.25">
      <c r="A443" s="13" t="s">
        <v>2887</v>
      </c>
      <c r="B443" s="4" t="s">
        <v>746</v>
      </c>
      <c r="C443" s="7" t="s">
        <v>883</v>
      </c>
      <c r="D443" s="7" t="s">
        <v>751</v>
      </c>
      <c r="E443" s="8">
        <v>0.6</v>
      </c>
      <c r="F443" s="37"/>
      <c r="G443" s="6">
        <v>440</v>
      </c>
    </row>
    <row r="444" spans="1:7" x14ac:dyDescent="0.25">
      <c r="A444" s="13" t="s">
        <v>2888</v>
      </c>
      <c r="B444" s="4" t="s">
        <v>746</v>
      </c>
      <c r="C444" s="7" t="s">
        <v>872</v>
      </c>
      <c r="D444" s="7" t="s">
        <v>751</v>
      </c>
      <c r="E444" s="8">
        <v>0.5</v>
      </c>
      <c r="F444" s="37"/>
      <c r="G444" s="6">
        <v>441</v>
      </c>
    </row>
    <row r="445" spans="1:7" x14ac:dyDescent="0.25">
      <c r="A445" s="13" t="s">
        <v>2889</v>
      </c>
      <c r="B445" s="4" t="s">
        <v>746</v>
      </c>
      <c r="C445" s="7" t="s">
        <v>872</v>
      </c>
      <c r="D445" s="7" t="s">
        <v>868</v>
      </c>
      <c r="E445" s="8">
        <v>1</v>
      </c>
      <c r="F445" s="37"/>
      <c r="G445" s="6">
        <v>442</v>
      </c>
    </row>
    <row r="446" spans="1:7" x14ac:dyDescent="0.25">
      <c r="A446" s="13" t="s">
        <v>2890</v>
      </c>
      <c r="B446" s="4" t="s">
        <v>746</v>
      </c>
      <c r="C446" s="7" t="s">
        <v>872</v>
      </c>
      <c r="D446" s="7" t="s">
        <v>1856</v>
      </c>
      <c r="E446" s="8">
        <v>0.5</v>
      </c>
      <c r="F446" s="37"/>
      <c r="G446" s="6">
        <v>443</v>
      </c>
    </row>
    <row r="447" spans="1:7" x14ac:dyDescent="0.25">
      <c r="A447" s="13" t="s">
        <v>2891</v>
      </c>
      <c r="B447" s="4" t="s">
        <v>746</v>
      </c>
      <c r="C447" s="7" t="s">
        <v>887</v>
      </c>
      <c r="D447" s="7" t="s">
        <v>751</v>
      </c>
      <c r="E447" s="8">
        <v>0.6</v>
      </c>
      <c r="F447" s="37"/>
      <c r="G447" s="6">
        <v>444</v>
      </c>
    </row>
    <row r="448" spans="1:7" x14ac:dyDescent="0.25">
      <c r="A448" s="13" t="s">
        <v>2892</v>
      </c>
      <c r="B448" s="4" t="s">
        <v>746</v>
      </c>
      <c r="C448" s="7" t="s">
        <v>770</v>
      </c>
      <c r="D448" s="7" t="s">
        <v>751</v>
      </c>
      <c r="E448" s="8">
        <v>0.8</v>
      </c>
      <c r="F448" s="37"/>
      <c r="G448" s="6">
        <v>445</v>
      </c>
    </row>
    <row r="449" spans="1:7" x14ac:dyDescent="0.25">
      <c r="A449" s="13" t="s">
        <v>2893</v>
      </c>
      <c r="B449" s="4" t="s">
        <v>746</v>
      </c>
      <c r="C449" s="7" t="s">
        <v>770</v>
      </c>
      <c r="D449" s="7" t="s">
        <v>868</v>
      </c>
      <c r="E449" s="8">
        <v>0.9</v>
      </c>
      <c r="F449" s="37"/>
      <c r="G449" s="6">
        <v>446</v>
      </c>
    </row>
    <row r="450" spans="1:7" x14ac:dyDescent="0.25">
      <c r="A450" s="13" t="s">
        <v>2894</v>
      </c>
      <c r="B450" s="4" t="s">
        <v>746</v>
      </c>
      <c r="C450" s="7" t="s">
        <v>1827</v>
      </c>
      <c r="D450" s="7" t="s">
        <v>751</v>
      </c>
      <c r="E450" s="8">
        <v>0.3</v>
      </c>
      <c r="F450" s="37"/>
      <c r="G450" s="6">
        <v>447</v>
      </c>
    </row>
    <row r="451" spans="1:7" x14ac:dyDescent="0.25">
      <c r="A451" s="13" t="s">
        <v>2895</v>
      </c>
      <c r="B451" s="4" t="s">
        <v>746</v>
      </c>
      <c r="C451" s="7" t="s">
        <v>1827</v>
      </c>
      <c r="D451" s="7" t="s">
        <v>1857</v>
      </c>
      <c r="E451" s="8">
        <v>0.8</v>
      </c>
      <c r="F451" s="37"/>
      <c r="G451" s="6">
        <v>448</v>
      </c>
    </row>
    <row r="452" spans="1:7" x14ac:dyDescent="0.25">
      <c r="A452" s="13" t="s">
        <v>2896</v>
      </c>
      <c r="B452" s="4" t="s">
        <v>746</v>
      </c>
      <c r="C452" s="7" t="s">
        <v>877</v>
      </c>
      <c r="D452" s="7" t="s">
        <v>880</v>
      </c>
      <c r="E452" s="8">
        <v>1.4</v>
      </c>
      <c r="F452" s="37"/>
      <c r="G452" s="6">
        <v>449</v>
      </c>
    </row>
    <row r="453" spans="1:7" x14ac:dyDescent="0.25">
      <c r="A453" s="13" t="s">
        <v>2897</v>
      </c>
      <c r="B453" s="4" t="s">
        <v>746</v>
      </c>
      <c r="C453" s="7" t="s">
        <v>877</v>
      </c>
      <c r="D453" s="7" t="s">
        <v>772</v>
      </c>
      <c r="E453" s="8">
        <v>0.9</v>
      </c>
      <c r="F453" s="37"/>
      <c r="G453" s="6">
        <v>450</v>
      </c>
    </row>
    <row r="454" spans="1:7" x14ac:dyDescent="0.25">
      <c r="A454" s="13" t="s">
        <v>2898</v>
      </c>
      <c r="B454" s="4" t="s">
        <v>746</v>
      </c>
      <c r="C454" s="7" t="s">
        <v>1828</v>
      </c>
      <c r="D454" s="7" t="s">
        <v>1858</v>
      </c>
      <c r="E454" s="8">
        <v>1.9</v>
      </c>
      <c r="F454" s="37"/>
      <c r="G454" s="6">
        <v>451</v>
      </c>
    </row>
    <row r="455" spans="1:7" x14ac:dyDescent="0.25">
      <c r="A455" s="13" t="s">
        <v>2899</v>
      </c>
      <c r="B455" s="4" t="s">
        <v>746</v>
      </c>
      <c r="C455" s="7" t="s">
        <v>1828</v>
      </c>
      <c r="D455" s="7" t="s">
        <v>1859</v>
      </c>
      <c r="E455" s="8">
        <v>0.9</v>
      </c>
      <c r="F455" s="37"/>
      <c r="G455" s="6">
        <v>452</v>
      </c>
    </row>
    <row r="456" spans="1:7" x14ac:dyDescent="0.25">
      <c r="A456" s="13" t="s">
        <v>2900</v>
      </c>
      <c r="B456" s="4" t="s">
        <v>746</v>
      </c>
      <c r="C456" s="7" t="s">
        <v>1828</v>
      </c>
      <c r="D456" s="7" t="s">
        <v>1860</v>
      </c>
      <c r="E456" s="8">
        <v>1.3</v>
      </c>
      <c r="F456" s="37"/>
      <c r="G456" s="6">
        <v>453</v>
      </c>
    </row>
    <row r="457" spans="1:7" x14ac:dyDescent="0.25">
      <c r="A457" s="13" t="s">
        <v>2901</v>
      </c>
      <c r="B457" s="4" t="s">
        <v>746</v>
      </c>
      <c r="C457" s="7" t="s">
        <v>1829</v>
      </c>
      <c r="D457" s="7" t="s">
        <v>1861</v>
      </c>
      <c r="E457" s="8">
        <v>0.8</v>
      </c>
      <c r="F457" s="37"/>
      <c r="G457" s="6">
        <v>454</v>
      </c>
    </row>
    <row r="458" spans="1:7" x14ac:dyDescent="0.25">
      <c r="A458" s="13" t="s">
        <v>2902</v>
      </c>
      <c r="B458" s="4" t="s">
        <v>746</v>
      </c>
      <c r="C458" s="7" t="s">
        <v>1829</v>
      </c>
      <c r="D458" s="7" t="s">
        <v>1880</v>
      </c>
      <c r="E458" s="8">
        <v>0.3</v>
      </c>
      <c r="F458" s="37"/>
      <c r="G458" s="6">
        <v>455</v>
      </c>
    </row>
    <row r="459" spans="1:7" x14ac:dyDescent="0.25">
      <c r="A459" s="13" t="s">
        <v>2903</v>
      </c>
      <c r="B459" s="4" t="s">
        <v>746</v>
      </c>
      <c r="C459" s="10" t="s">
        <v>738</v>
      </c>
      <c r="D459" s="7" t="s">
        <v>1881</v>
      </c>
      <c r="E459" s="8">
        <v>1.2</v>
      </c>
      <c r="F459" s="37"/>
      <c r="G459" s="6">
        <v>456</v>
      </c>
    </row>
    <row r="460" spans="1:7" x14ac:dyDescent="0.25">
      <c r="A460" s="13" t="s">
        <v>2904</v>
      </c>
      <c r="B460" s="4" t="s">
        <v>746</v>
      </c>
      <c r="C460" s="10" t="s">
        <v>729</v>
      </c>
      <c r="D460" s="7" t="s">
        <v>1882</v>
      </c>
      <c r="E460" s="8">
        <v>1.3</v>
      </c>
      <c r="F460" s="37"/>
      <c r="G460" s="6">
        <v>457</v>
      </c>
    </row>
    <row r="461" spans="1:7" x14ac:dyDescent="0.25">
      <c r="A461" s="13" t="s">
        <v>2905</v>
      </c>
      <c r="B461" s="4" t="s">
        <v>746</v>
      </c>
      <c r="C461" s="7" t="s">
        <v>732</v>
      </c>
      <c r="D461" s="7" t="s">
        <v>1883</v>
      </c>
      <c r="E461" s="8">
        <v>1.1000000000000001</v>
      </c>
      <c r="F461" s="37"/>
      <c r="G461" s="6">
        <v>458</v>
      </c>
    </row>
    <row r="462" spans="1:7" x14ac:dyDescent="0.25">
      <c r="A462" s="13" t="s">
        <v>2906</v>
      </c>
      <c r="B462" s="4" t="s">
        <v>746</v>
      </c>
      <c r="C462" s="7" t="s">
        <v>732</v>
      </c>
      <c r="D462" s="7" t="s">
        <v>1884</v>
      </c>
      <c r="E462" s="8">
        <v>1.7</v>
      </c>
      <c r="F462" s="37"/>
      <c r="G462" s="6">
        <v>459</v>
      </c>
    </row>
    <row r="463" spans="1:7" x14ac:dyDescent="0.25">
      <c r="A463" s="13" t="s">
        <v>2907</v>
      </c>
      <c r="B463" s="4" t="s">
        <v>746</v>
      </c>
      <c r="C463" s="7" t="s">
        <v>732</v>
      </c>
      <c r="D463" s="7" t="s">
        <v>885</v>
      </c>
      <c r="E463" s="8">
        <v>1.2</v>
      </c>
      <c r="F463" s="37"/>
      <c r="G463" s="6">
        <v>460</v>
      </c>
    </row>
    <row r="464" spans="1:7" x14ac:dyDescent="0.25">
      <c r="A464" s="13" t="s">
        <v>2908</v>
      </c>
      <c r="B464" s="4" t="s">
        <v>746</v>
      </c>
      <c r="C464" s="7" t="s">
        <v>767</v>
      </c>
      <c r="D464" s="7" t="s">
        <v>875</v>
      </c>
      <c r="E464" s="8">
        <v>2.7</v>
      </c>
      <c r="F464" s="37"/>
      <c r="G464" s="6">
        <v>461</v>
      </c>
    </row>
    <row r="465" spans="1:7" x14ac:dyDescent="0.25">
      <c r="A465" s="13" t="s">
        <v>2909</v>
      </c>
      <c r="B465" s="4" t="s">
        <v>746</v>
      </c>
      <c r="C465" s="7" t="s">
        <v>767</v>
      </c>
      <c r="D465" s="7" t="s">
        <v>881</v>
      </c>
      <c r="E465" s="8">
        <v>0.8</v>
      </c>
      <c r="F465" s="37"/>
      <c r="G465" s="6">
        <v>462</v>
      </c>
    </row>
    <row r="466" spans="1:7" x14ac:dyDescent="0.25">
      <c r="A466" s="13" t="s">
        <v>2910</v>
      </c>
      <c r="B466" s="4" t="s">
        <v>746</v>
      </c>
      <c r="C466" s="7" t="s">
        <v>767</v>
      </c>
      <c r="D466" s="7" t="s">
        <v>775</v>
      </c>
      <c r="E466" s="8">
        <v>1</v>
      </c>
      <c r="F466" s="37"/>
      <c r="G466" s="6">
        <v>463</v>
      </c>
    </row>
    <row r="467" spans="1:7" x14ac:dyDescent="0.25">
      <c r="A467" s="13" t="s">
        <v>2911</v>
      </c>
      <c r="B467" s="4" t="s">
        <v>746</v>
      </c>
      <c r="C467" s="7" t="s">
        <v>767</v>
      </c>
      <c r="D467" s="7" t="s">
        <v>876</v>
      </c>
      <c r="E467" s="8">
        <v>1.5</v>
      </c>
      <c r="F467" s="37"/>
      <c r="G467" s="6">
        <v>464</v>
      </c>
    </row>
    <row r="468" spans="1:7" x14ac:dyDescent="0.25">
      <c r="A468" s="13" t="s">
        <v>2912</v>
      </c>
      <c r="B468" s="4" t="s">
        <v>746</v>
      </c>
      <c r="C468" s="7" t="s">
        <v>767</v>
      </c>
      <c r="D468" s="7" t="s">
        <v>614</v>
      </c>
      <c r="E468" s="8">
        <v>1.2</v>
      </c>
      <c r="F468" s="37"/>
      <c r="G468" s="6">
        <v>465</v>
      </c>
    </row>
    <row r="469" spans="1:7" x14ac:dyDescent="0.25">
      <c r="A469" s="13" t="s">
        <v>2913</v>
      </c>
      <c r="B469" s="4" t="s">
        <v>746</v>
      </c>
      <c r="C469" s="7" t="s">
        <v>767</v>
      </c>
      <c r="D469" s="7" t="s">
        <v>777</v>
      </c>
      <c r="E469" s="8">
        <v>0.7</v>
      </c>
      <c r="F469" s="37"/>
      <c r="G469" s="6">
        <v>466</v>
      </c>
    </row>
    <row r="470" spans="1:7" x14ac:dyDescent="0.25">
      <c r="A470" s="13" t="s">
        <v>2914</v>
      </c>
      <c r="B470" s="4" t="s">
        <v>746</v>
      </c>
      <c r="C470" s="7" t="s">
        <v>767</v>
      </c>
      <c r="D470" s="7" t="s">
        <v>776</v>
      </c>
      <c r="E470" s="8">
        <v>2.2000000000000002</v>
      </c>
      <c r="F470" s="37"/>
      <c r="G470" s="6">
        <v>467</v>
      </c>
    </row>
    <row r="471" spans="1:7" x14ac:dyDescent="0.25">
      <c r="A471" s="13" t="s">
        <v>2915</v>
      </c>
      <c r="B471" s="4" t="s">
        <v>746</v>
      </c>
      <c r="C471" s="7" t="s">
        <v>767</v>
      </c>
      <c r="D471" s="7" t="s">
        <v>1885</v>
      </c>
      <c r="E471" s="8">
        <v>0.6</v>
      </c>
      <c r="F471" s="37"/>
      <c r="G471" s="6">
        <v>468</v>
      </c>
    </row>
    <row r="472" spans="1:7" x14ac:dyDescent="0.25">
      <c r="A472" s="13" t="s">
        <v>2916</v>
      </c>
      <c r="B472" s="4" t="s">
        <v>746</v>
      </c>
      <c r="C472" s="7" t="s">
        <v>767</v>
      </c>
      <c r="D472" s="7" t="s">
        <v>782</v>
      </c>
      <c r="E472" s="8">
        <v>1.4</v>
      </c>
      <c r="F472" s="37"/>
      <c r="G472" s="6">
        <v>469</v>
      </c>
    </row>
    <row r="473" spans="1:7" x14ac:dyDescent="0.25">
      <c r="A473" s="13" t="s">
        <v>2917</v>
      </c>
      <c r="B473" s="4" t="s">
        <v>746</v>
      </c>
      <c r="C473" s="7" t="s">
        <v>767</v>
      </c>
      <c r="D473" s="7" t="s">
        <v>778</v>
      </c>
      <c r="E473" s="8">
        <v>0.9</v>
      </c>
      <c r="F473" s="37"/>
      <c r="G473" s="6">
        <v>470</v>
      </c>
    </row>
    <row r="474" spans="1:7" x14ac:dyDescent="0.25">
      <c r="A474" s="13" t="s">
        <v>2918</v>
      </c>
      <c r="B474" s="4" t="s">
        <v>746</v>
      </c>
      <c r="C474" s="7" t="s">
        <v>767</v>
      </c>
      <c r="D474" s="7" t="s">
        <v>779</v>
      </c>
      <c r="E474" s="8">
        <v>0.4</v>
      </c>
      <c r="F474" s="37"/>
      <c r="G474" s="6">
        <v>471</v>
      </c>
    </row>
    <row r="475" spans="1:7" x14ac:dyDescent="0.25">
      <c r="A475" s="13" t="s">
        <v>2919</v>
      </c>
      <c r="B475" s="4" t="s">
        <v>746</v>
      </c>
      <c r="C475" s="7" t="s">
        <v>767</v>
      </c>
      <c r="D475" s="7" t="s">
        <v>884</v>
      </c>
      <c r="E475" s="8">
        <v>0.6</v>
      </c>
      <c r="F475" s="37"/>
      <c r="G475" s="6">
        <v>472</v>
      </c>
    </row>
    <row r="476" spans="1:7" x14ac:dyDescent="0.25">
      <c r="A476" s="13" t="s">
        <v>2920</v>
      </c>
      <c r="B476" s="4" t="s">
        <v>746</v>
      </c>
      <c r="C476" s="10" t="s">
        <v>757</v>
      </c>
      <c r="D476" s="7" t="s">
        <v>758</v>
      </c>
      <c r="E476" s="8">
        <v>0.7</v>
      </c>
      <c r="F476" s="37"/>
      <c r="G476" s="6">
        <v>473</v>
      </c>
    </row>
    <row r="477" spans="1:7" x14ac:dyDescent="0.25">
      <c r="A477" s="13" t="s">
        <v>2921</v>
      </c>
      <c r="B477" s="4" t="s">
        <v>746</v>
      </c>
      <c r="C477" s="7" t="s">
        <v>1878</v>
      </c>
      <c r="D477" s="7" t="s">
        <v>1887</v>
      </c>
      <c r="E477" s="8">
        <v>1.2</v>
      </c>
      <c r="F477" s="37"/>
      <c r="G477" s="6">
        <v>474</v>
      </c>
    </row>
    <row r="478" spans="1:7" x14ac:dyDescent="0.25">
      <c r="A478" s="13" t="s">
        <v>2922</v>
      </c>
      <c r="B478" s="4" t="s">
        <v>746</v>
      </c>
      <c r="C478" s="7" t="s">
        <v>1878</v>
      </c>
      <c r="D478" s="7" t="s">
        <v>1888</v>
      </c>
      <c r="E478" s="8">
        <v>1.7</v>
      </c>
      <c r="F478" s="37"/>
      <c r="G478" s="6">
        <v>475</v>
      </c>
    </row>
    <row r="479" spans="1:7" x14ac:dyDescent="0.25">
      <c r="A479" s="13" t="s">
        <v>2923</v>
      </c>
      <c r="B479" s="4" t="s">
        <v>746</v>
      </c>
      <c r="C479" s="7" t="s">
        <v>1878</v>
      </c>
      <c r="D479" s="7" t="s">
        <v>1889</v>
      </c>
      <c r="E479" s="8">
        <v>2.1</v>
      </c>
      <c r="F479" s="37"/>
      <c r="G479" s="6">
        <v>476</v>
      </c>
    </row>
    <row r="480" spans="1:7" x14ac:dyDescent="0.25">
      <c r="A480" s="13" t="s">
        <v>2924</v>
      </c>
      <c r="B480" s="4" t="s">
        <v>746</v>
      </c>
      <c r="C480" s="7" t="s">
        <v>1878</v>
      </c>
      <c r="D480" s="7" t="s">
        <v>1890</v>
      </c>
      <c r="E480" s="8">
        <v>1.2</v>
      </c>
      <c r="F480" s="37"/>
      <c r="G480" s="6">
        <v>477</v>
      </c>
    </row>
    <row r="481" spans="1:7" x14ac:dyDescent="0.25">
      <c r="A481" s="13" t="s">
        <v>2925</v>
      </c>
      <c r="B481" s="4" t="s">
        <v>746</v>
      </c>
      <c r="C481" s="7" t="s">
        <v>1878</v>
      </c>
      <c r="D481" s="7" t="s">
        <v>1891</v>
      </c>
      <c r="E481" s="8">
        <v>0.5</v>
      </c>
      <c r="F481" s="37"/>
      <c r="G481" s="6">
        <v>478</v>
      </c>
    </row>
    <row r="482" spans="1:7" x14ac:dyDescent="0.25">
      <c r="A482" s="13" t="s">
        <v>2926</v>
      </c>
      <c r="B482" s="4" t="s">
        <v>746</v>
      </c>
      <c r="C482" s="7" t="s">
        <v>752</v>
      </c>
      <c r="D482" s="7" t="s">
        <v>753</v>
      </c>
      <c r="E482" s="8">
        <v>1.1000000000000001</v>
      </c>
      <c r="F482" s="37"/>
      <c r="G482" s="6">
        <v>479</v>
      </c>
    </row>
    <row r="483" spans="1:7" x14ac:dyDescent="0.25">
      <c r="A483" s="13" t="s">
        <v>2927</v>
      </c>
      <c r="B483" s="4" t="s">
        <v>746</v>
      </c>
      <c r="C483" s="10" t="s">
        <v>731</v>
      </c>
      <c r="D483" s="7" t="s">
        <v>754</v>
      </c>
      <c r="E483" s="8">
        <v>1.1000000000000001</v>
      </c>
      <c r="F483" s="37"/>
      <c r="G483" s="6">
        <v>480</v>
      </c>
    </row>
    <row r="484" spans="1:7" x14ac:dyDescent="0.25">
      <c r="A484" s="13" t="s">
        <v>2928</v>
      </c>
      <c r="B484" s="4" t="s">
        <v>746</v>
      </c>
      <c r="C484" s="7" t="s">
        <v>1839</v>
      </c>
      <c r="D484" s="7" t="s">
        <v>1892</v>
      </c>
      <c r="E484" s="8">
        <v>1</v>
      </c>
      <c r="F484" s="37"/>
      <c r="G484" s="6">
        <v>481</v>
      </c>
    </row>
    <row r="485" spans="1:7" x14ac:dyDescent="0.25">
      <c r="A485" s="13" t="s">
        <v>2929</v>
      </c>
      <c r="B485" s="4" t="s">
        <v>746</v>
      </c>
      <c r="C485" s="7" t="s">
        <v>1839</v>
      </c>
      <c r="D485" s="7" t="s">
        <v>1893</v>
      </c>
      <c r="E485" s="8">
        <v>1.7</v>
      </c>
      <c r="F485" s="37"/>
      <c r="G485" s="6">
        <v>482</v>
      </c>
    </row>
    <row r="486" spans="1:7" x14ac:dyDescent="0.25">
      <c r="A486" s="13" t="s">
        <v>2930</v>
      </c>
      <c r="B486" s="4" t="s">
        <v>746</v>
      </c>
      <c r="C486" s="7" t="s">
        <v>739</v>
      </c>
      <c r="D486" s="7" t="s">
        <v>751</v>
      </c>
      <c r="E486" s="8">
        <v>1.5</v>
      </c>
      <c r="F486" s="37"/>
      <c r="G486" s="6">
        <v>483</v>
      </c>
    </row>
    <row r="487" spans="1:7" x14ac:dyDescent="0.25">
      <c r="A487" s="13" t="s">
        <v>2931</v>
      </c>
      <c r="B487" s="4" t="s">
        <v>746</v>
      </c>
      <c r="C487" s="7" t="s">
        <v>740</v>
      </c>
      <c r="D487" s="7" t="s">
        <v>751</v>
      </c>
      <c r="E487" s="8">
        <v>1.9</v>
      </c>
      <c r="F487" s="37"/>
      <c r="G487" s="6">
        <v>484</v>
      </c>
    </row>
    <row r="488" spans="1:7" x14ac:dyDescent="0.25">
      <c r="A488" s="13" t="s">
        <v>2932</v>
      </c>
      <c r="B488" s="4" t="s">
        <v>746</v>
      </c>
      <c r="C488" s="10" t="s">
        <v>760</v>
      </c>
      <c r="D488" s="7" t="s">
        <v>761</v>
      </c>
      <c r="E488" s="8">
        <v>1.5</v>
      </c>
      <c r="F488" s="37"/>
      <c r="G488" s="6">
        <v>485</v>
      </c>
    </row>
    <row r="489" spans="1:7" x14ac:dyDescent="0.25">
      <c r="A489" s="13" t="s">
        <v>2933</v>
      </c>
      <c r="B489" s="4" t="s">
        <v>746</v>
      </c>
      <c r="C489" s="7" t="s">
        <v>1879</v>
      </c>
      <c r="D489" s="7" t="s">
        <v>1894</v>
      </c>
      <c r="E489" s="8">
        <v>2.4</v>
      </c>
      <c r="F489" s="37"/>
      <c r="G489" s="6">
        <v>486</v>
      </c>
    </row>
    <row r="490" spans="1:7" x14ac:dyDescent="0.25">
      <c r="A490" s="13" t="s">
        <v>2934</v>
      </c>
      <c r="B490" s="4" t="s">
        <v>746</v>
      </c>
      <c r="C490" s="7" t="s">
        <v>1879</v>
      </c>
      <c r="D490" s="7" t="s">
        <v>1895</v>
      </c>
      <c r="E490" s="8">
        <v>0.9</v>
      </c>
      <c r="F490" s="37"/>
      <c r="G490" s="6">
        <v>487</v>
      </c>
    </row>
    <row r="491" spans="1:7" x14ac:dyDescent="0.25">
      <c r="A491" s="13" t="s">
        <v>2935</v>
      </c>
      <c r="B491" s="4" t="s">
        <v>746</v>
      </c>
      <c r="C491" s="10" t="s">
        <v>755</v>
      </c>
      <c r="D491" s="7" t="s">
        <v>781</v>
      </c>
      <c r="E491" s="8">
        <v>1.7</v>
      </c>
      <c r="F491" s="37"/>
      <c r="G491" s="6">
        <v>488</v>
      </c>
    </row>
    <row r="492" spans="1:7" x14ac:dyDescent="0.25">
      <c r="A492" s="13" t="s">
        <v>2936</v>
      </c>
      <c r="B492" s="4" t="s">
        <v>746</v>
      </c>
      <c r="C492" s="10" t="s">
        <v>755</v>
      </c>
      <c r="D492" s="7" t="s">
        <v>874</v>
      </c>
      <c r="E492" s="8">
        <v>1.7</v>
      </c>
      <c r="F492" s="37"/>
      <c r="G492" s="6">
        <v>489</v>
      </c>
    </row>
    <row r="493" spans="1:7" x14ac:dyDescent="0.25">
      <c r="A493" s="13" t="s">
        <v>2937</v>
      </c>
      <c r="B493" s="4" t="s">
        <v>746</v>
      </c>
      <c r="C493" s="7" t="s">
        <v>1843</v>
      </c>
      <c r="D493" s="7" t="s">
        <v>1896</v>
      </c>
      <c r="E493" s="8">
        <v>2.7</v>
      </c>
      <c r="F493" s="37"/>
      <c r="G493" s="6">
        <v>490</v>
      </c>
    </row>
    <row r="494" spans="1:7" x14ac:dyDescent="0.25">
      <c r="A494" s="13" t="s">
        <v>2938</v>
      </c>
      <c r="B494" s="4" t="s">
        <v>746</v>
      </c>
      <c r="C494" s="7" t="s">
        <v>1843</v>
      </c>
      <c r="D494" s="7" t="s">
        <v>1897</v>
      </c>
      <c r="E494" s="8">
        <v>2.2999999999999998</v>
      </c>
      <c r="F494" s="37"/>
      <c r="G494" s="6">
        <v>491</v>
      </c>
    </row>
    <row r="495" spans="1:7" x14ac:dyDescent="0.25">
      <c r="A495" s="13" t="s">
        <v>2939</v>
      </c>
      <c r="B495" s="4" t="s">
        <v>746</v>
      </c>
      <c r="C495" s="7" t="s">
        <v>1843</v>
      </c>
      <c r="D495" s="7" t="s">
        <v>1898</v>
      </c>
      <c r="E495" s="8">
        <v>1.4</v>
      </c>
      <c r="F495" s="37"/>
      <c r="G495" s="6">
        <v>492</v>
      </c>
    </row>
    <row r="496" spans="1:7" x14ac:dyDescent="0.25">
      <c r="A496" s="13" t="s">
        <v>2940</v>
      </c>
      <c r="B496" s="4" t="s">
        <v>746</v>
      </c>
      <c r="C496" s="7" t="s">
        <v>769</v>
      </c>
      <c r="D496" s="7" t="s">
        <v>878</v>
      </c>
      <c r="E496" s="8">
        <v>1.4</v>
      </c>
      <c r="F496" s="37"/>
      <c r="G496" s="6">
        <v>493</v>
      </c>
    </row>
    <row r="497" spans="1:7" x14ac:dyDescent="0.25">
      <c r="A497" s="13" t="s">
        <v>2941</v>
      </c>
      <c r="B497" s="4" t="s">
        <v>746</v>
      </c>
      <c r="C497" s="7" t="s">
        <v>769</v>
      </c>
      <c r="D497" s="7" t="s">
        <v>869</v>
      </c>
      <c r="E497" s="8">
        <v>0.9</v>
      </c>
      <c r="F497" s="37"/>
      <c r="G497" s="6">
        <v>494</v>
      </c>
    </row>
    <row r="498" spans="1:7" x14ac:dyDescent="0.25">
      <c r="A498" s="13" t="s">
        <v>2942</v>
      </c>
      <c r="B498" s="4" t="s">
        <v>746</v>
      </c>
      <c r="C498" s="7" t="s">
        <v>735</v>
      </c>
      <c r="D498" s="7" t="s">
        <v>759</v>
      </c>
      <c r="E498" s="8">
        <v>0.2</v>
      </c>
      <c r="F498" s="37"/>
      <c r="G498" s="6">
        <v>495</v>
      </c>
    </row>
    <row r="499" spans="1:7" x14ac:dyDescent="0.25">
      <c r="A499" s="13" t="s">
        <v>2943</v>
      </c>
      <c r="B499" s="4" t="s">
        <v>746</v>
      </c>
      <c r="C499" s="7" t="s">
        <v>606</v>
      </c>
      <c r="D499" s="7" t="s">
        <v>1902</v>
      </c>
      <c r="E499" s="8">
        <v>0.6</v>
      </c>
      <c r="F499" s="37"/>
      <c r="G499" s="6">
        <v>496</v>
      </c>
    </row>
    <row r="500" spans="1:7" x14ac:dyDescent="0.25">
      <c r="A500" s="13" t="s">
        <v>2944</v>
      </c>
      <c r="B500" s="4" t="s">
        <v>746</v>
      </c>
      <c r="C500" s="7" t="s">
        <v>606</v>
      </c>
      <c r="D500" s="7" t="s">
        <v>1903</v>
      </c>
      <c r="E500" s="8">
        <v>1</v>
      </c>
      <c r="F500" s="37"/>
      <c r="G500" s="6">
        <v>497</v>
      </c>
    </row>
    <row r="501" spans="1:7" x14ac:dyDescent="0.25">
      <c r="A501" s="13" t="s">
        <v>2945</v>
      </c>
      <c r="B501" s="4" t="s">
        <v>746</v>
      </c>
      <c r="C501" s="7" t="s">
        <v>606</v>
      </c>
      <c r="D501" s="7" t="s">
        <v>1904</v>
      </c>
      <c r="E501" s="8">
        <v>1.5</v>
      </c>
      <c r="F501" s="37"/>
      <c r="G501" s="6">
        <v>498</v>
      </c>
    </row>
    <row r="502" spans="1:7" x14ac:dyDescent="0.25">
      <c r="A502" s="13" t="s">
        <v>2946</v>
      </c>
      <c r="B502" s="4" t="s">
        <v>746</v>
      </c>
      <c r="C502" s="10" t="s">
        <v>741</v>
      </c>
      <c r="D502" s="10" t="s">
        <v>751</v>
      </c>
      <c r="E502" s="8">
        <v>0</v>
      </c>
      <c r="F502" s="37"/>
      <c r="G502" s="6">
        <v>499</v>
      </c>
    </row>
    <row r="503" spans="1:7" x14ac:dyDescent="0.25">
      <c r="A503" s="13" t="s">
        <v>2947</v>
      </c>
      <c r="B503" s="4" t="s">
        <v>746</v>
      </c>
      <c r="C503" s="7" t="s">
        <v>756</v>
      </c>
      <c r="D503" s="7" t="s">
        <v>751</v>
      </c>
      <c r="E503" s="8">
        <v>0</v>
      </c>
      <c r="F503" s="37"/>
      <c r="G503" s="6">
        <v>500</v>
      </c>
    </row>
    <row r="504" spans="1:7" x14ac:dyDescent="0.25">
      <c r="A504" s="21" t="s">
        <v>2438</v>
      </c>
      <c r="B504" s="2" t="s">
        <v>943</v>
      </c>
      <c r="C504" s="22" t="s">
        <v>768</v>
      </c>
      <c r="D504" s="22" t="s">
        <v>893</v>
      </c>
      <c r="E504" s="23">
        <v>3</v>
      </c>
      <c r="F504" s="21"/>
      <c r="G504" s="6">
        <v>501</v>
      </c>
    </row>
    <row r="505" spans="1:7" x14ac:dyDescent="0.25">
      <c r="A505" s="21" t="s">
        <v>2948</v>
      </c>
      <c r="B505" s="2" t="s">
        <v>943</v>
      </c>
      <c r="C505" s="22" t="s">
        <v>768</v>
      </c>
      <c r="D505" s="22" t="s">
        <v>894</v>
      </c>
      <c r="E505" s="23">
        <v>3</v>
      </c>
      <c r="F505" s="21"/>
      <c r="G505" s="6">
        <v>502</v>
      </c>
    </row>
    <row r="506" spans="1:7" x14ac:dyDescent="0.25">
      <c r="A506" s="21" t="s">
        <v>2949</v>
      </c>
      <c r="B506" s="2" t="s">
        <v>943</v>
      </c>
      <c r="C506" s="22" t="s">
        <v>768</v>
      </c>
      <c r="D506" s="22" t="s">
        <v>895</v>
      </c>
      <c r="E506" s="23">
        <v>3</v>
      </c>
      <c r="F506" s="21"/>
      <c r="G506" s="6">
        <v>503</v>
      </c>
    </row>
    <row r="507" spans="1:7" x14ac:dyDescent="0.25">
      <c r="A507" s="21" t="s">
        <v>2950</v>
      </c>
      <c r="B507" s="2" t="s">
        <v>943</v>
      </c>
      <c r="C507" s="22" t="s">
        <v>768</v>
      </c>
      <c r="D507" s="22" t="s">
        <v>896</v>
      </c>
      <c r="E507" s="23">
        <v>1.2</v>
      </c>
      <c r="F507" s="21"/>
      <c r="G507" s="6">
        <v>504</v>
      </c>
    </row>
    <row r="508" spans="1:7" x14ac:dyDescent="0.25">
      <c r="A508" s="21" t="s">
        <v>2951</v>
      </c>
      <c r="B508" s="2" t="s">
        <v>943</v>
      </c>
      <c r="C508" s="22" t="s">
        <v>768</v>
      </c>
      <c r="D508" s="22" t="s">
        <v>897</v>
      </c>
      <c r="E508" s="23">
        <v>0.6</v>
      </c>
      <c r="F508" s="21"/>
      <c r="G508" s="6">
        <v>505</v>
      </c>
    </row>
    <row r="509" spans="1:7" x14ac:dyDescent="0.25">
      <c r="A509" s="21" t="s">
        <v>2439</v>
      </c>
      <c r="B509" s="2" t="s">
        <v>943</v>
      </c>
      <c r="C509" s="22" t="s">
        <v>768</v>
      </c>
      <c r="D509" s="22" t="s">
        <v>898</v>
      </c>
      <c r="E509" s="23">
        <v>0.5</v>
      </c>
      <c r="F509" s="21"/>
      <c r="G509" s="6">
        <v>506</v>
      </c>
    </row>
    <row r="510" spans="1:7" x14ac:dyDescent="0.25">
      <c r="A510" s="21" t="s">
        <v>2952</v>
      </c>
      <c r="B510" s="2" t="s">
        <v>943</v>
      </c>
      <c r="C510" s="22" t="s">
        <v>768</v>
      </c>
      <c r="D510" s="22" t="s">
        <v>899</v>
      </c>
      <c r="E510" s="23">
        <v>3</v>
      </c>
      <c r="F510" s="21"/>
      <c r="G510" s="6">
        <v>507</v>
      </c>
    </row>
    <row r="511" spans="1:7" x14ac:dyDescent="0.25">
      <c r="A511" s="21" t="s">
        <v>2953</v>
      </c>
      <c r="B511" s="2" t="s">
        <v>943</v>
      </c>
      <c r="C511" s="22" t="s">
        <v>768</v>
      </c>
      <c r="D511" s="22" t="s">
        <v>900</v>
      </c>
      <c r="E511" s="23">
        <v>0.5</v>
      </c>
      <c r="F511" s="21"/>
      <c r="G511" s="6">
        <v>508</v>
      </c>
    </row>
    <row r="512" spans="1:7" x14ac:dyDescent="0.25">
      <c r="A512" s="21" t="s">
        <v>2440</v>
      </c>
      <c r="B512" s="2" t="s">
        <v>943</v>
      </c>
      <c r="C512" s="22" t="s">
        <v>768</v>
      </c>
      <c r="D512" s="22" t="s">
        <v>901</v>
      </c>
      <c r="E512" s="23">
        <v>1.2</v>
      </c>
      <c r="F512" s="21"/>
      <c r="G512" s="6">
        <v>509</v>
      </c>
    </row>
    <row r="513" spans="1:7" x14ac:dyDescent="0.25">
      <c r="A513" s="21" t="s">
        <v>2954</v>
      </c>
      <c r="B513" s="2" t="s">
        <v>943</v>
      </c>
      <c r="C513" s="22" t="s">
        <v>768</v>
      </c>
      <c r="D513" s="22" t="s">
        <v>902</v>
      </c>
      <c r="E513" s="23">
        <v>1.2</v>
      </c>
      <c r="F513" s="21"/>
      <c r="G513" s="6">
        <v>510</v>
      </c>
    </row>
    <row r="514" spans="1:7" x14ac:dyDescent="0.25">
      <c r="A514" s="21" t="s">
        <v>2955</v>
      </c>
      <c r="B514" s="2" t="s">
        <v>943</v>
      </c>
      <c r="C514" s="22" t="s">
        <v>768</v>
      </c>
      <c r="D514" s="22" t="s">
        <v>624</v>
      </c>
      <c r="E514" s="23">
        <v>0.6</v>
      </c>
      <c r="F514" s="21"/>
      <c r="G514" s="6">
        <v>511</v>
      </c>
    </row>
    <row r="515" spans="1:7" x14ac:dyDescent="0.25">
      <c r="A515" s="21" t="s">
        <v>2956</v>
      </c>
      <c r="B515" s="2" t="s">
        <v>943</v>
      </c>
      <c r="C515" s="22" t="s">
        <v>768</v>
      </c>
      <c r="D515" s="22" t="s">
        <v>903</v>
      </c>
      <c r="E515" s="23">
        <v>3</v>
      </c>
      <c r="F515" s="21"/>
      <c r="G515" s="6">
        <v>512</v>
      </c>
    </row>
    <row r="516" spans="1:7" x14ac:dyDescent="0.25">
      <c r="A516" s="21" t="s">
        <v>2957</v>
      </c>
      <c r="B516" s="2" t="s">
        <v>943</v>
      </c>
      <c r="C516" s="22" t="s">
        <v>768</v>
      </c>
      <c r="D516" s="22" t="s">
        <v>904</v>
      </c>
      <c r="E516" s="23">
        <v>0.3</v>
      </c>
      <c r="F516" s="21"/>
      <c r="G516" s="6">
        <v>513</v>
      </c>
    </row>
    <row r="517" spans="1:7" x14ac:dyDescent="0.25">
      <c r="A517" s="21" t="s">
        <v>2958</v>
      </c>
      <c r="B517" s="2" t="s">
        <v>943</v>
      </c>
      <c r="C517" s="22" t="s">
        <v>768</v>
      </c>
      <c r="D517" s="22" t="s">
        <v>905</v>
      </c>
      <c r="E517" s="23">
        <v>1.2</v>
      </c>
      <c r="F517" s="21"/>
      <c r="G517" s="6">
        <v>514</v>
      </c>
    </row>
    <row r="518" spans="1:7" x14ac:dyDescent="0.25">
      <c r="A518" s="21" t="s">
        <v>2959</v>
      </c>
      <c r="B518" s="2" t="s">
        <v>943</v>
      </c>
      <c r="C518" s="22" t="s">
        <v>768</v>
      </c>
      <c r="D518" s="22" t="s">
        <v>906</v>
      </c>
      <c r="E518" s="23">
        <v>4.5</v>
      </c>
      <c r="F518" s="21"/>
      <c r="G518" s="6">
        <v>515</v>
      </c>
    </row>
    <row r="519" spans="1:7" x14ac:dyDescent="0.25">
      <c r="A519" s="21" t="s">
        <v>2960</v>
      </c>
      <c r="B519" s="2" t="s">
        <v>943</v>
      </c>
      <c r="C519" s="22" t="s">
        <v>768</v>
      </c>
      <c r="D519" s="22" t="s">
        <v>907</v>
      </c>
      <c r="E519" s="23">
        <v>0.5</v>
      </c>
      <c r="F519" s="21"/>
      <c r="G519" s="6">
        <v>516</v>
      </c>
    </row>
    <row r="520" spans="1:7" x14ac:dyDescent="0.25">
      <c r="A520" s="21" t="s">
        <v>2961</v>
      </c>
      <c r="B520" s="2" t="s">
        <v>943</v>
      </c>
      <c r="C520" s="22" t="s">
        <v>768</v>
      </c>
      <c r="D520" s="22" t="s">
        <v>908</v>
      </c>
      <c r="E520" s="23">
        <v>1.1000000000000001</v>
      </c>
      <c r="F520" s="21"/>
      <c r="G520" s="6">
        <v>517</v>
      </c>
    </row>
    <row r="521" spans="1:7" x14ac:dyDescent="0.25">
      <c r="A521" s="21" t="s">
        <v>2962</v>
      </c>
      <c r="B521" s="2" t="s">
        <v>943</v>
      </c>
      <c r="C521" s="22" t="s">
        <v>768</v>
      </c>
      <c r="D521" s="22" t="s">
        <v>909</v>
      </c>
      <c r="E521" s="23">
        <v>1.7</v>
      </c>
      <c r="F521" s="21"/>
      <c r="G521" s="6">
        <v>518</v>
      </c>
    </row>
    <row r="522" spans="1:7" x14ac:dyDescent="0.25">
      <c r="A522" s="21" t="s">
        <v>2963</v>
      </c>
      <c r="B522" s="2" t="s">
        <v>943</v>
      </c>
      <c r="C522" s="22" t="s">
        <v>768</v>
      </c>
      <c r="D522" s="22" t="s">
        <v>910</v>
      </c>
      <c r="E522" s="23">
        <v>3</v>
      </c>
      <c r="F522" s="21"/>
      <c r="G522" s="6">
        <v>519</v>
      </c>
    </row>
    <row r="523" spans="1:7" x14ac:dyDescent="0.25">
      <c r="A523" s="21" t="s">
        <v>2964</v>
      </c>
      <c r="B523" s="2" t="s">
        <v>943</v>
      </c>
      <c r="C523" s="22" t="s">
        <v>768</v>
      </c>
      <c r="D523" s="22" t="s">
        <v>911</v>
      </c>
      <c r="E523" s="23">
        <v>4.5</v>
      </c>
      <c r="F523" s="21"/>
      <c r="G523" s="6">
        <v>520</v>
      </c>
    </row>
    <row r="524" spans="1:7" x14ac:dyDescent="0.25">
      <c r="A524" s="21" t="s">
        <v>2965</v>
      </c>
      <c r="B524" s="2" t="s">
        <v>943</v>
      </c>
      <c r="C524" s="22" t="s">
        <v>768</v>
      </c>
      <c r="D524" s="22" t="s">
        <v>912</v>
      </c>
      <c r="E524" s="23">
        <v>0.5</v>
      </c>
      <c r="F524" s="21"/>
      <c r="G524" s="6">
        <v>521</v>
      </c>
    </row>
    <row r="525" spans="1:7" x14ac:dyDescent="0.25">
      <c r="A525" s="21" t="s">
        <v>2443</v>
      </c>
      <c r="B525" s="2" t="s">
        <v>943</v>
      </c>
      <c r="C525" s="22" t="s">
        <v>768</v>
      </c>
      <c r="D525" s="22" t="s">
        <v>913</v>
      </c>
      <c r="E525" s="23">
        <v>0.5</v>
      </c>
      <c r="F525" s="21"/>
      <c r="G525" s="6">
        <v>522</v>
      </c>
    </row>
    <row r="526" spans="1:7" x14ac:dyDescent="0.25">
      <c r="A526" s="21" t="s">
        <v>2966</v>
      </c>
      <c r="B526" s="2" t="s">
        <v>943</v>
      </c>
      <c r="C526" s="22" t="s">
        <v>768</v>
      </c>
      <c r="D526" s="22" t="s">
        <v>914</v>
      </c>
      <c r="E526" s="23">
        <v>1.7</v>
      </c>
      <c r="F526" s="21"/>
      <c r="G526" s="6">
        <v>523</v>
      </c>
    </row>
    <row r="527" spans="1:7" x14ac:dyDescent="0.25">
      <c r="A527" s="21" t="s">
        <v>2967</v>
      </c>
      <c r="B527" s="2" t="s">
        <v>943</v>
      </c>
      <c r="C527" s="22" t="s">
        <v>768</v>
      </c>
      <c r="D527" s="22" t="s">
        <v>915</v>
      </c>
      <c r="E527" s="23">
        <v>4.5</v>
      </c>
      <c r="F527" s="21"/>
      <c r="G527" s="6">
        <v>524</v>
      </c>
    </row>
    <row r="528" spans="1:7" x14ac:dyDescent="0.25">
      <c r="A528" s="21" t="s">
        <v>2968</v>
      </c>
      <c r="B528" s="2" t="s">
        <v>943</v>
      </c>
      <c r="C528" s="22" t="s">
        <v>768</v>
      </c>
      <c r="D528" s="22" t="s">
        <v>916</v>
      </c>
      <c r="E528" s="23">
        <v>0.7</v>
      </c>
      <c r="F528" s="21"/>
      <c r="G528" s="6">
        <v>525</v>
      </c>
    </row>
    <row r="529" spans="1:7" x14ac:dyDescent="0.25">
      <c r="A529" s="21" t="s">
        <v>2969</v>
      </c>
      <c r="B529" s="2" t="s">
        <v>943</v>
      </c>
      <c r="C529" s="22" t="s">
        <v>768</v>
      </c>
      <c r="D529" s="22" t="s">
        <v>773</v>
      </c>
      <c r="E529" s="23">
        <v>3</v>
      </c>
      <c r="F529" s="21"/>
      <c r="G529" s="6">
        <v>526</v>
      </c>
    </row>
    <row r="530" spans="1:7" x14ac:dyDescent="0.25">
      <c r="A530" s="21" t="s">
        <v>2970</v>
      </c>
      <c r="B530" s="2" t="s">
        <v>943</v>
      </c>
      <c r="C530" s="22" t="s">
        <v>768</v>
      </c>
      <c r="D530" s="22" t="s">
        <v>917</v>
      </c>
      <c r="E530" s="23">
        <v>0.5</v>
      </c>
      <c r="F530" s="21"/>
      <c r="G530" s="6">
        <v>527</v>
      </c>
    </row>
    <row r="531" spans="1:7" x14ac:dyDescent="0.25">
      <c r="A531" s="21" t="s">
        <v>2971</v>
      </c>
      <c r="B531" s="2" t="s">
        <v>943</v>
      </c>
      <c r="C531" s="22" t="s">
        <v>768</v>
      </c>
      <c r="D531" s="22" t="s">
        <v>774</v>
      </c>
      <c r="E531" s="23">
        <v>1.1000000000000001</v>
      </c>
      <c r="F531" s="21"/>
      <c r="G531" s="6">
        <v>528</v>
      </c>
    </row>
    <row r="532" spans="1:7" x14ac:dyDescent="0.25">
      <c r="A532" s="21" t="s">
        <v>2444</v>
      </c>
      <c r="B532" s="2" t="s">
        <v>943</v>
      </c>
      <c r="C532" s="22" t="s">
        <v>768</v>
      </c>
      <c r="D532" s="22" t="s">
        <v>918</v>
      </c>
      <c r="E532" s="23">
        <v>0.7</v>
      </c>
      <c r="F532" s="21"/>
      <c r="G532" s="6">
        <v>529</v>
      </c>
    </row>
    <row r="533" spans="1:7" x14ac:dyDescent="0.25">
      <c r="A533" s="21" t="s">
        <v>2972</v>
      </c>
      <c r="B533" s="2" t="s">
        <v>943</v>
      </c>
      <c r="C533" s="22" t="s">
        <v>768</v>
      </c>
      <c r="D533" s="22" t="s">
        <v>919</v>
      </c>
      <c r="E533" s="23">
        <v>3</v>
      </c>
      <c r="F533" s="21"/>
      <c r="G533" s="6">
        <v>530</v>
      </c>
    </row>
    <row r="534" spans="1:7" x14ac:dyDescent="0.25">
      <c r="A534" s="21" t="s">
        <v>2441</v>
      </c>
      <c r="B534" s="2" t="s">
        <v>943</v>
      </c>
      <c r="C534" s="22" t="s">
        <v>768</v>
      </c>
      <c r="D534" s="22" t="s">
        <v>920</v>
      </c>
      <c r="E534" s="23">
        <v>0.7</v>
      </c>
      <c r="F534" s="21"/>
      <c r="G534" s="6">
        <v>531</v>
      </c>
    </row>
    <row r="535" spans="1:7" x14ac:dyDescent="0.25">
      <c r="A535" s="21" t="s">
        <v>2973</v>
      </c>
      <c r="B535" s="2" t="s">
        <v>943</v>
      </c>
      <c r="C535" s="22" t="s">
        <v>768</v>
      </c>
      <c r="D535" s="22" t="s">
        <v>921</v>
      </c>
      <c r="E535" s="23">
        <v>3</v>
      </c>
      <c r="F535" s="21"/>
      <c r="G535" s="6">
        <v>532</v>
      </c>
    </row>
    <row r="536" spans="1:7" x14ac:dyDescent="0.25">
      <c r="A536" s="21" t="s">
        <v>2974</v>
      </c>
      <c r="B536" s="2" t="s">
        <v>943</v>
      </c>
      <c r="C536" s="22" t="s">
        <v>768</v>
      </c>
      <c r="D536" s="22" t="s">
        <v>922</v>
      </c>
      <c r="E536" s="23">
        <v>1.2</v>
      </c>
      <c r="F536" s="21"/>
      <c r="G536" s="6">
        <v>533</v>
      </c>
    </row>
    <row r="537" spans="1:7" x14ac:dyDescent="0.25">
      <c r="A537" s="21" t="s">
        <v>2975</v>
      </c>
      <c r="B537" s="2" t="s">
        <v>943</v>
      </c>
      <c r="C537" s="22" t="s">
        <v>768</v>
      </c>
      <c r="D537" s="22" t="s">
        <v>923</v>
      </c>
      <c r="E537" s="23">
        <v>3</v>
      </c>
      <c r="F537" s="21"/>
      <c r="G537" s="6">
        <v>534</v>
      </c>
    </row>
    <row r="538" spans="1:7" x14ac:dyDescent="0.25">
      <c r="A538" s="21" t="s">
        <v>2976</v>
      </c>
      <c r="B538" s="2" t="s">
        <v>943</v>
      </c>
      <c r="C538" s="22" t="s">
        <v>768</v>
      </c>
      <c r="D538" s="22" t="s">
        <v>924</v>
      </c>
      <c r="E538" s="23">
        <v>0.7</v>
      </c>
      <c r="F538" s="21"/>
      <c r="G538" s="6">
        <v>535</v>
      </c>
    </row>
    <row r="539" spans="1:7" x14ac:dyDescent="0.25">
      <c r="A539" s="21" t="s">
        <v>2977</v>
      </c>
      <c r="B539" s="2" t="s">
        <v>943</v>
      </c>
      <c r="C539" s="22" t="s">
        <v>768</v>
      </c>
      <c r="D539" s="22" t="s">
        <v>925</v>
      </c>
      <c r="E539" s="23">
        <v>1.2</v>
      </c>
      <c r="F539" s="21"/>
      <c r="G539" s="6">
        <v>536</v>
      </c>
    </row>
    <row r="540" spans="1:7" x14ac:dyDescent="0.25">
      <c r="A540" s="21" t="s">
        <v>2978</v>
      </c>
      <c r="B540" s="2" t="s">
        <v>943</v>
      </c>
      <c r="C540" s="22" t="s">
        <v>768</v>
      </c>
      <c r="D540" s="22" t="s">
        <v>776</v>
      </c>
      <c r="E540" s="23">
        <v>4.5</v>
      </c>
      <c r="F540" s="21"/>
      <c r="G540" s="6">
        <v>537</v>
      </c>
    </row>
    <row r="541" spans="1:7" x14ac:dyDescent="0.25">
      <c r="A541" s="21" t="s">
        <v>2979</v>
      </c>
      <c r="B541" s="2" t="s">
        <v>943</v>
      </c>
      <c r="C541" s="22" t="s">
        <v>768</v>
      </c>
      <c r="D541" s="22" t="s">
        <v>926</v>
      </c>
      <c r="E541" s="23">
        <v>3</v>
      </c>
      <c r="F541" s="21"/>
      <c r="G541" s="6">
        <v>538</v>
      </c>
    </row>
    <row r="542" spans="1:7" x14ac:dyDescent="0.25">
      <c r="A542" s="21" t="s">
        <v>2447</v>
      </c>
      <c r="B542" s="2" t="s">
        <v>943</v>
      </c>
      <c r="C542" s="22" t="s">
        <v>768</v>
      </c>
      <c r="D542" s="22" t="s">
        <v>777</v>
      </c>
      <c r="E542" s="23">
        <v>0.5</v>
      </c>
      <c r="F542" s="21"/>
      <c r="G542" s="6">
        <v>539</v>
      </c>
    </row>
    <row r="543" spans="1:7" x14ac:dyDescent="0.25">
      <c r="A543" s="21" t="s">
        <v>2980</v>
      </c>
      <c r="B543" s="2" t="s">
        <v>943</v>
      </c>
      <c r="C543" s="22" t="s">
        <v>768</v>
      </c>
      <c r="D543" s="22" t="s">
        <v>927</v>
      </c>
      <c r="E543" s="23">
        <v>3</v>
      </c>
      <c r="F543" s="21"/>
      <c r="G543" s="6">
        <v>540</v>
      </c>
    </row>
    <row r="544" spans="1:7" x14ac:dyDescent="0.25">
      <c r="A544" s="21" t="s">
        <v>2981</v>
      </c>
      <c r="B544" s="2" t="s">
        <v>943</v>
      </c>
      <c r="C544" s="22" t="s">
        <v>768</v>
      </c>
      <c r="D544" s="22" t="s">
        <v>928</v>
      </c>
      <c r="E544" s="23">
        <v>1.2</v>
      </c>
      <c r="F544" s="21"/>
      <c r="G544" s="6">
        <v>541</v>
      </c>
    </row>
    <row r="545" spans="1:7" x14ac:dyDescent="0.25">
      <c r="A545" s="21" t="s">
        <v>2446</v>
      </c>
      <c r="B545" s="2" t="s">
        <v>943</v>
      </c>
      <c r="C545" s="22" t="s">
        <v>768</v>
      </c>
      <c r="D545" s="22" t="s">
        <v>881</v>
      </c>
      <c r="E545" s="23">
        <v>3</v>
      </c>
      <c r="F545" s="21"/>
      <c r="G545" s="6">
        <v>542</v>
      </c>
    </row>
    <row r="546" spans="1:7" x14ac:dyDescent="0.25">
      <c r="A546" s="21" t="s">
        <v>2982</v>
      </c>
      <c r="B546" s="2" t="s">
        <v>943</v>
      </c>
      <c r="C546" s="22" t="s">
        <v>768</v>
      </c>
      <c r="D546" s="22" t="s">
        <v>929</v>
      </c>
      <c r="E546" s="23">
        <v>4.5</v>
      </c>
      <c r="F546" s="21"/>
      <c r="G546" s="6">
        <v>543</v>
      </c>
    </row>
    <row r="547" spans="1:7" x14ac:dyDescent="0.25">
      <c r="A547" s="21" t="s">
        <v>2448</v>
      </c>
      <c r="B547" s="2" t="s">
        <v>943</v>
      </c>
      <c r="C547" s="22" t="s">
        <v>768</v>
      </c>
      <c r="D547" s="22" t="s">
        <v>930</v>
      </c>
      <c r="E547" s="23">
        <v>1.2</v>
      </c>
      <c r="F547" s="21"/>
      <c r="G547" s="6">
        <v>544</v>
      </c>
    </row>
    <row r="548" spans="1:7" x14ac:dyDescent="0.25">
      <c r="A548" s="21" t="s">
        <v>2442</v>
      </c>
      <c r="B548" s="2" t="s">
        <v>943</v>
      </c>
      <c r="C548" s="22" t="s">
        <v>768</v>
      </c>
      <c r="D548" s="22" t="s">
        <v>931</v>
      </c>
      <c r="E548" s="23">
        <v>3</v>
      </c>
      <c r="F548" s="21"/>
      <c r="G548" s="6">
        <v>545</v>
      </c>
    </row>
    <row r="549" spans="1:7" x14ac:dyDescent="0.25">
      <c r="A549" s="21" t="s">
        <v>2983</v>
      </c>
      <c r="B549" s="2" t="s">
        <v>943</v>
      </c>
      <c r="C549" s="22" t="s">
        <v>768</v>
      </c>
      <c r="D549" s="22" t="s">
        <v>932</v>
      </c>
      <c r="E549" s="23">
        <v>3</v>
      </c>
      <c r="F549" s="21"/>
      <c r="G549" s="6">
        <v>546</v>
      </c>
    </row>
    <row r="550" spans="1:7" x14ac:dyDescent="0.25">
      <c r="A550" s="21" t="s">
        <v>2984</v>
      </c>
      <c r="B550" s="2" t="s">
        <v>943</v>
      </c>
      <c r="C550" s="22" t="s">
        <v>768</v>
      </c>
      <c r="D550" s="22" t="s">
        <v>933</v>
      </c>
      <c r="E550" s="23">
        <v>0.6</v>
      </c>
      <c r="F550" s="21"/>
      <c r="G550" s="6">
        <v>547</v>
      </c>
    </row>
    <row r="551" spans="1:7" x14ac:dyDescent="0.25">
      <c r="A551" s="21" t="s">
        <v>2985</v>
      </c>
      <c r="B551" s="2" t="s">
        <v>943</v>
      </c>
      <c r="C551" s="22" t="s">
        <v>768</v>
      </c>
      <c r="D551" s="22" t="s">
        <v>934</v>
      </c>
      <c r="E551" s="23">
        <v>1.2</v>
      </c>
      <c r="F551" s="21"/>
      <c r="G551" s="6">
        <v>548</v>
      </c>
    </row>
    <row r="552" spans="1:7" x14ac:dyDescent="0.25">
      <c r="A552" s="21" t="s">
        <v>2986</v>
      </c>
      <c r="B552" s="2" t="s">
        <v>943</v>
      </c>
      <c r="C552" s="22" t="s">
        <v>768</v>
      </c>
      <c r="D552" s="22" t="s">
        <v>935</v>
      </c>
      <c r="E552" s="23">
        <v>0.7</v>
      </c>
      <c r="F552" s="21"/>
      <c r="G552" s="6">
        <v>549</v>
      </c>
    </row>
    <row r="553" spans="1:7" x14ac:dyDescent="0.25">
      <c r="A553" s="21" t="s">
        <v>2987</v>
      </c>
      <c r="B553" s="2" t="s">
        <v>943</v>
      </c>
      <c r="C553" s="22" t="s">
        <v>768</v>
      </c>
      <c r="D553" s="22" t="s">
        <v>936</v>
      </c>
      <c r="E553" s="23">
        <v>1.2</v>
      </c>
      <c r="F553" s="21"/>
      <c r="G553" s="6">
        <v>550</v>
      </c>
    </row>
    <row r="554" spans="1:7" x14ac:dyDescent="0.25">
      <c r="A554" s="21" t="s">
        <v>2988</v>
      </c>
      <c r="B554" s="2" t="s">
        <v>943</v>
      </c>
      <c r="C554" s="22" t="s">
        <v>768</v>
      </c>
      <c r="D554" s="22" t="s">
        <v>937</v>
      </c>
      <c r="E554" s="23">
        <v>0.5</v>
      </c>
      <c r="F554" s="21"/>
      <c r="G554" s="6">
        <v>551</v>
      </c>
    </row>
    <row r="555" spans="1:7" x14ac:dyDescent="0.25">
      <c r="A555" s="21" t="s">
        <v>2989</v>
      </c>
      <c r="B555" s="2" t="s">
        <v>943</v>
      </c>
      <c r="C555" s="22" t="s">
        <v>768</v>
      </c>
      <c r="D555" s="22" t="s">
        <v>938</v>
      </c>
      <c r="E555" s="23">
        <v>3</v>
      </c>
      <c r="F555" s="21"/>
      <c r="G555" s="6">
        <v>552</v>
      </c>
    </row>
    <row r="556" spans="1:7" x14ac:dyDescent="0.25">
      <c r="A556" s="21" t="s">
        <v>2990</v>
      </c>
      <c r="B556" s="2" t="s">
        <v>943</v>
      </c>
      <c r="C556" s="22" t="s">
        <v>768</v>
      </c>
      <c r="D556" s="22" t="s">
        <v>939</v>
      </c>
      <c r="E556" s="23">
        <v>1.2</v>
      </c>
      <c r="F556" s="21"/>
      <c r="G556" s="6">
        <v>553</v>
      </c>
    </row>
    <row r="557" spans="1:7" x14ac:dyDescent="0.25">
      <c r="A557" s="21" t="s">
        <v>2991</v>
      </c>
      <c r="B557" s="2" t="s">
        <v>943</v>
      </c>
      <c r="C557" s="22" t="s">
        <v>768</v>
      </c>
      <c r="D557" s="22" t="s">
        <v>940</v>
      </c>
      <c r="E557" s="23">
        <v>0.5</v>
      </c>
      <c r="F557" s="21"/>
      <c r="G557" s="6">
        <v>554</v>
      </c>
    </row>
    <row r="558" spans="1:7" x14ac:dyDescent="0.25">
      <c r="A558" s="21" t="s">
        <v>2992</v>
      </c>
      <c r="B558" s="2" t="s">
        <v>943</v>
      </c>
      <c r="C558" s="22" t="s">
        <v>768</v>
      </c>
      <c r="D558" s="22" t="s">
        <v>941</v>
      </c>
      <c r="E558" s="23">
        <v>1.1000000000000001</v>
      </c>
      <c r="F558" s="21"/>
      <c r="G558" s="6">
        <v>555</v>
      </c>
    </row>
    <row r="559" spans="1:7" x14ac:dyDescent="0.25">
      <c r="A559" s="24" t="s">
        <v>2445</v>
      </c>
      <c r="B559" s="2" t="s">
        <v>943</v>
      </c>
      <c r="C559" s="22" t="s">
        <v>768</v>
      </c>
      <c r="D559" s="25" t="s">
        <v>942</v>
      </c>
      <c r="E559" s="26">
        <v>3</v>
      </c>
      <c r="F559" s="21"/>
      <c r="G559" s="6">
        <v>556</v>
      </c>
    </row>
    <row r="560" spans="1:7" x14ac:dyDescent="0.25">
      <c r="A560" s="13" t="s">
        <v>2993</v>
      </c>
      <c r="B560" s="2" t="s">
        <v>987</v>
      </c>
      <c r="C560" s="10" t="s">
        <v>749</v>
      </c>
      <c r="D560" s="7" t="s">
        <v>728</v>
      </c>
      <c r="E560" s="8">
        <v>0.81</v>
      </c>
      <c r="F560" s="37"/>
      <c r="G560" s="12"/>
    </row>
    <row r="561" spans="1:7" x14ac:dyDescent="0.25">
      <c r="A561" s="13" t="s">
        <v>2994</v>
      </c>
      <c r="B561" s="2" t="s">
        <v>987</v>
      </c>
      <c r="C561" s="10" t="s">
        <v>749</v>
      </c>
      <c r="D561" s="7" t="s">
        <v>729</v>
      </c>
      <c r="E561" s="8">
        <v>1.08</v>
      </c>
      <c r="F561" s="37"/>
      <c r="G561" s="12"/>
    </row>
    <row r="562" spans="1:7" x14ac:dyDescent="0.25">
      <c r="A562" s="13" t="s">
        <v>2995</v>
      </c>
      <c r="B562" s="2" t="s">
        <v>987</v>
      </c>
      <c r="C562" s="10" t="s">
        <v>749</v>
      </c>
      <c r="D562" s="7" t="s">
        <v>730</v>
      </c>
      <c r="E562" s="8">
        <v>1.08</v>
      </c>
      <c r="F562" s="37"/>
      <c r="G562" s="12"/>
    </row>
    <row r="563" spans="1:7" x14ac:dyDescent="0.25">
      <c r="A563" s="13" t="s">
        <v>2996</v>
      </c>
      <c r="B563" s="2" t="s">
        <v>987</v>
      </c>
      <c r="C563" s="10" t="s">
        <v>749</v>
      </c>
      <c r="D563" s="7" t="s">
        <v>1830</v>
      </c>
      <c r="E563" s="8">
        <v>1.1700000000000002</v>
      </c>
      <c r="F563" s="37"/>
      <c r="G563" s="12"/>
    </row>
    <row r="564" spans="1:7" x14ac:dyDescent="0.25">
      <c r="A564" s="13" t="s">
        <v>2997</v>
      </c>
      <c r="B564" s="2" t="s">
        <v>987</v>
      </c>
      <c r="C564" s="10" t="s">
        <v>749</v>
      </c>
      <c r="D564" s="7" t="s">
        <v>1831</v>
      </c>
      <c r="E564" s="8">
        <v>1.26</v>
      </c>
      <c r="F564" s="37"/>
      <c r="G564" s="12"/>
    </row>
    <row r="565" spans="1:7" x14ac:dyDescent="0.25">
      <c r="A565" s="13" t="s">
        <v>2998</v>
      </c>
      <c r="B565" s="2" t="s">
        <v>987</v>
      </c>
      <c r="C565" s="10" t="s">
        <v>749</v>
      </c>
      <c r="D565" s="7" t="s">
        <v>1832</v>
      </c>
      <c r="E565" s="8">
        <v>1.4400000000000002</v>
      </c>
      <c r="F565" s="37"/>
      <c r="G565" s="12"/>
    </row>
    <row r="566" spans="1:7" x14ac:dyDescent="0.25">
      <c r="A566" s="13" t="s">
        <v>2999</v>
      </c>
      <c r="B566" s="2" t="s">
        <v>987</v>
      </c>
      <c r="C566" s="10" t="s">
        <v>749</v>
      </c>
      <c r="D566" s="7" t="s">
        <v>731</v>
      </c>
      <c r="E566" s="8">
        <v>0.9</v>
      </c>
      <c r="F566" s="37"/>
      <c r="G566" s="12"/>
    </row>
    <row r="567" spans="1:7" x14ac:dyDescent="0.25">
      <c r="A567" s="13" t="s">
        <v>3000</v>
      </c>
      <c r="B567" s="2" t="s">
        <v>987</v>
      </c>
      <c r="C567" s="10" t="s">
        <v>749</v>
      </c>
      <c r="D567" s="7" t="s">
        <v>1833</v>
      </c>
      <c r="E567" s="8">
        <v>0.9</v>
      </c>
      <c r="F567" s="37"/>
      <c r="G567" s="12"/>
    </row>
    <row r="568" spans="1:7" x14ac:dyDescent="0.25">
      <c r="A568" s="13" t="s">
        <v>3001</v>
      </c>
      <c r="B568" s="2" t="s">
        <v>987</v>
      </c>
      <c r="C568" s="10" t="s">
        <v>749</v>
      </c>
      <c r="D568" s="7" t="s">
        <v>1834</v>
      </c>
      <c r="E568" s="8">
        <v>0.9900000000000001</v>
      </c>
      <c r="F568" s="37"/>
      <c r="G568" s="12"/>
    </row>
    <row r="569" spans="1:7" x14ac:dyDescent="0.25">
      <c r="A569" s="13" t="s">
        <v>3002</v>
      </c>
      <c r="B569" s="2" t="s">
        <v>987</v>
      </c>
      <c r="C569" s="10" t="s">
        <v>749</v>
      </c>
      <c r="D569" s="7" t="s">
        <v>1835</v>
      </c>
      <c r="E569" s="8">
        <v>0.9</v>
      </c>
      <c r="F569" s="37"/>
      <c r="G569" s="12"/>
    </row>
    <row r="570" spans="1:7" x14ac:dyDescent="0.25">
      <c r="A570" s="13" t="s">
        <v>3003</v>
      </c>
      <c r="B570" s="2" t="s">
        <v>987</v>
      </c>
      <c r="C570" s="10" t="s">
        <v>749</v>
      </c>
      <c r="D570" s="7" t="s">
        <v>767</v>
      </c>
      <c r="E570" s="8">
        <v>1.08</v>
      </c>
      <c r="F570" s="37"/>
      <c r="G570" s="12"/>
    </row>
    <row r="571" spans="1:7" x14ac:dyDescent="0.25">
      <c r="A571" s="13" t="s">
        <v>3004</v>
      </c>
      <c r="B571" s="2" t="s">
        <v>987</v>
      </c>
      <c r="C571" s="10" t="s">
        <v>749</v>
      </c>
      <c r="D571" s="7" t="s">
        <v>1836</v>
      </c>
      <c r="E571" s="8">
        <v>0.9</v>
      </c>
      <c r="F571" s="37"/>
      <c r="G571" s="12"/>
    </row>
    <row r="572" spans="1:7" x14ac:dyDescent="0.25">
      <c r="A572" s="13" t="s">
        <v>3005</v>
      </c>
      <c r="B572" s="2" t="s">
        <v>987</v>
      </c>
      <c r="C572" s="10" t="s">
        <v>749</v>
      </c>
      <c r="D572" s="7" t="s">
        <v>732</v>
      </c>
      <c r="E572" s="8">
        <v>1.1700000000000002</v>
      </c>
      <c r="F572" s="37"/>
      <c r="G572" s="12"/>
    </row>
    <row r="573" spans="1:7" x14ac:dyDescent="0.25">
      <c r="A573" s="13" t="s">
        <v>3006</v>
      </c>
      <c r="B573" s="2" t="s">
        <v>987</v>
      </c>
      <c r="C573" s="10" t="s">
        <v>749</v>
      </c>
      <c r="D573" s="7" t="s">
        <v>733</v>
      </c>
      <c r="E573" s="8">
        <v>1.1700000000000002</v>
      </c>
      <c r="F573" s="37"/>
      <c r="G573" s="12"/>
    </row>
    <row r="574" spans="1:7" x14ac:dyDescent="0.25">
      <c r="A574" s="13" t="s">
        <v>3007</v>
      </c>
      <c r="B574" s="2" t="s">
        <v>987</v>
      </c>
      <c r="C574" s="10" t="s">
        <v>749</v>
      </c>
      <c r="D574" s="7" t="s">
        <v>1837</v>
      </c>
      <c r="E574" s="8">
        <v>0.9</v>
      </c>
      <c r="F574" s="37"/>
      <c r="G574" s="12"/>
    </row>
    <row r="575" spans="1:7" x14ac:dyDescent="0.25">
      <c r="A575" s="13" t="s">
        <v>3008</v>
      </c>
      <c r="B575" s="2" t="s">
        <v>987</v>
      </c>
      <c r="C575" s="10" t="s">
        <v>749</v>
      </c>
      <c r="D575" s="7" t="s">
        <v>1838</v>
      </c>
      <c r="E575" s="8">
        <v>1.08</v>
      </c>
      <c r="F575" s="37"/>
      <c r="G575" s="12"/>
    </row>
    <row r="576" spans="1:7" x14ac:dyDescent="0.25">
      <c r="A576" s="13" t="s">
        <v>3009</v>
      </c>
      <c r="B576" s="2" t="s">
        <v>987</v>
      </c>
      <c r="C576" s="10" t="s">
        <v>749</v>
      </c>
      <c r="D576" s="7" t="s">
        <v>734</v>
      </c>
      <c r="E576" s="8">
        <v>0.63</v>
      </c>
      <c r="F576" s="37"/>
      <c r="G576" s="12"/>
    </row>
    <row r="577" spans="1:7" x14ac:dyDescent="0.25">
      <c r="A577" s="13" t="s">
        <v>3010</v>
      </c>
      <c r="B577" s="2" t="s">
        <v>987</v>
      </c>
      <c r="C577" s="10" t="s">
        <v>749</v>
      </c>
      <c r="D577" s="7" t="s">
        <v>1839</v>
      </c>
      <c r="E577" s="8">
        <v>0.9900000000000001</v>
      </c>
      <c r="F577" s="37"/>
      <c r="G577" s="12"/>
    </row>
    <row r="578" spans="1:7" x14ac:dyDescent="0.25">
      <c r="A578" s="13" t="s">
        <v>3011</v>
      </c>
      <c r="B578" s="2" t="s">
        <v>987</v>
      </c>
      <c r="C578" s="10" t="s">
        <v>749</v>
      </c>
      <c r="D578" s="7" t="s">
        <v>750</v>
      </c>
      <c r="E578" s="8">
        <v>0.9</v>
      </c>
      <c r="F578" s="37"/>
      <c r="G578" s="12"/>
    </row>
    <row r="579" spans="1:7" x14ac:dyDescent="0.25">
      <c r="A579" s="13" t="s">
        <v>3012</v>
      </c>
      <c r="B579" s="2" t="s">
        <v>987</v>
      </c>
      <c r="C579" s="10" t="s">
        <v>749</v>
      </c>
      <c r="D579" s="7" t="s">
        <v>735</v>
      </c>
      <c r="E579" s="8">
        <v>0.27</v>
      </c>
      <c r="F579" s="37"/>
      <c r="G579" s="12"/>
    </row>
    <row r="580" spans="1:7" x14ac:dyDescent="0.25">
      <c r="A580" s="13" t="s">
        <v>3013</v>
      </c>
      <c r="B580" s="2" t="s">
        <v>987</v>
      </c>
      <c r="C580" s="10" t="s">
        <v>749</v>
      </c>
      <c r="D580" s="7" t="s">
        <v>736</v>
      </c>
      <c r="E580" s="8">
        <v>0.9</v>
      </c>
      <c r="F580" s="37"/>
      <c r="G580" s="12"/>
    </row>
    <row r="581" spans="1:7" x14ac:dyDescent="0.25">
      <c r="A581" s="13" t="s">
        <v>3014</v>
      </c>
      <c r="B581" s="2" t="s">
        <v>987</v>
      </c>
      <c r="C581" s="10" t="s">
        <v>749</v>
      </c>
      <c r="D581" s="7" t="s">
        <v>1840</v>
      </c>
      <c r="E581" s="8">
        <v>1.4400000000000002</v>
      </c>
      <c r="F581" s="37"/>
      <c r="G581" s="12"/>
    </row>
    <row r="582" spans="1:7" x14ac:dyDescent="0.25">
      <c r="A582" s="13" t="s">
        <v>3015</v>
      </c>
      <c r="B582" s="2" t="s">
        <v>987</v>
      </c>
      <c r="C582" s="10" t="s">
        <v>749</v>
      </c>
      <c r="D582" s="7" t="s">
        <v>737</v>
      </c>
      <c r="E582" s="8">
        <v>0.9</v>
      </c>
      <c r="F582" s="37"/>
      <c r="G582" s="12"/>
    </row>
    <row r="583" spans="1:7" x14ac:dyDescent="0.25">
      <c r="A583" s="13" t="s">
        <v>3016</v>
      </c>
      <c r="B583" s="2" t="s">
        <v>987</v>
      </c>
      <c r="C583" s="10" t="s">
        <v>749</v>
      </c>
      <c r="D583" s="7" t="s">
        <v>738</v>
      </c>
      <c r="E583" s="8">
        <v>0.9900000000000001</v>
      </c>
      <c r="F583" s="37"/>
      <c r="G583" s="12"/>
    </row>
    <row r="584" spans="1:7" x14ac:dyDescent="0.25">
      <c r="A584" s="13" t="s">
        <v>3017</v>
      </c>
      <c r="B584" s="2" t="s">
        <v>987</v>
      </c>
      <c r="C584" s="10" t="s">
        <v>749</v>
      </c>
      <c r="D584" s="7" t="s">
        <v>1841</v>
      </c>
      <c r="E584" s="8">
        <v>1.1700000000000002</v>
      </c>
      <c r="F584" s="37"/>
      <c r="G584" s="12"/>
    </row>
    <row r="585" spans="1:7" x14ac:dyDescent="0.25">
      <c r="A585" s="13" t="s">
        <v>3018</v>
      </c>
      <c r="B585" s="2" t="s">
        <v>987</v>
      </c>
      <c r="C585" s="10" t="s">
        <v>749</v>
      </c>
      <c r="D585" s="7" t="s">
        <v>766</v>
      </c>
      <c r="E585" s="8">
        <v>1.35</v>
      </c>
      <c r="F585" s="37"/>
      <c r="G585" s="12"/>
    </row>
    <row r="586" spans="1:7" x14ac:dyDescent="0.25">
      <c r="A586" s="13" t="s">
        <v>3019</v>
      </c>
      <c r="B586" s="2" t="s">
        <v>987</v>
      </c>
      <c r="C586" s="10" t="s">
        <v>749</v>
      </c>
      <c r="D586" s="7" t="s">
        <v>1842</v>
      </c>
      <c r="E586" s="8">
        <v>1.08</v>
      </c>
      <c r="F586" s="37"/>
      <c r="G586" s="12"/>
    </row>
    <row r="587" spans="1:7" x14ac:dyDescent="0.25">
      <c r="A587" s="13" t="s">
        <v>3020</v>
      </c>
      <c r="B587" s="2" t="s">
        <v>987</v>
      </c>
      <c r="C587" s="10" t="s">
        <v>749</v>
      </c>
      <c r="D587" s="7" t="s">
        <v>1843</v>
      </c>
      <c r="E587" s="8">
        <v>0.9900000000000001</v>
      </c>
      <c r="F587" s="37"/>
      <c r="G587" s="12"/>
    </row>
    <row r="588" spans="1:7" x14ac:dyDescent="0.25">
      <c r="A588" s="13" t="s">
        <v>3021</v>
      </c>
      <c r="B588" s="2" t="s">
        <v>987</v>
      </c>
      <c r="C588" s="10" t="s">
        <v>749</v>
      </c>
      <c r="D588" s="7" t="s">
        <v>1844</v>
      </c>
      <c r="E588" s="8">
        <v>0.9900000000000001</v>
      </c>
      <c r="F588" s="37"/>
      <c r="G588" s="12"/>
    </row>
    <row r="589" spans="1:7" x14ac:dyDescent="0.25">
      <c r="A589" s="13" t="s">
        <v>3022</v>
      </c>
      <c r="B589" s="2" t="s">
        <v>987</v>
      </c>
      <c r="C589" s="10" t="s">
        <v>749</v>
      </c>
      <c r="D589" s="7" t="s">
        <v>606</v>
      </c>
      <c r="E589" s="8">
        <v>0.9</v>
      </c>
      <c r="F589" s="37"/>
      <c r="G589" s="12"/>
    </row>
    <row r="590" spans="1:7" x14ac:dyDescent="0.25">
      <c r="A590" s="13" t="s">
        <v>3023</v>
      </c>
      <c r="B590" s="2" t="s">
        <v>987</v>
      </c>
      <c r="C590" s="10" t="s">
        <v>749</v>
      </c>
      <c r="D590" s="7" t="s">
        <v>769</v>
      </c>
      <c r="E590" s="8">
        <v>0.72000000000000008</v>
      </c>
      <c r="F590" s="37"/>
      <c r="G590" s="12"/>
    </row>
    <row r="591" spans="1:7" x14ac:dyDescent="0.25">
      <c r="A591" s="13" t="s">
        <v>3024</v>
      </c>
      <c r="B591" s="2" t="s">
        <v>987</v>
      </c>
      <c r="C591" s="10" t="s">
        <v>749</v>
      </c>
      <c r="D591" s="7" t="s">
        <v>740</v>
      </c>
      <c r="E591" s="8">
        <v>1.26</v>
      </c>
      <c r="F591" s="37"/>
      <c r="G591" s="12"/>
    </row>
    <row r="592" spans="1:7" x14ac:dyDescent="0.25">
      <c r="A592" s="13" t="s">
        <v>3025</v>
      </c>
      <c r="B592" s="2" t="s">
        <v>987</v>
      </c>
      <c r="C592" s="7" t="s">
        <v>882</v>
      </c>
      <c r="D592" s="7" t="s">
        <v>751</v>
      </c>
      <c r="E592" s="8">
        <v>0.9900000000000001</v>
      </c>
      <c r="F592" s="37"/>
      <c r="G592" s="12"/>
    </row>
    <row r="593" spans="1:7" x14ac:dyDescent="0.25">
      <c r="A593" s="13" t="s">
        <v>3026</v>
      </c>
      <c r="B593" s="2" t="s">
        <v>987</v>
      </c>
      <c r="C593" s="7" t="s">
        <v>1008</v>
      </c>
      <c r="D593" s="7" t="s">
        <v>751</v>
      </c>
      <c r="E593" s="8">
        <v>0.9900000000000001</v>
      </c>
      <c r="F593" s="37"/>
      <c r="G593" s="12"/>
    </row>
    <row r="594" spans="1:7" x14ac:dyDescent="0.25">
      <c r="A594" s="13" t="s">
        <v>3027</v>
      </c>
      <c r="B594" s="2" t="s">
        <v>987</v>
      </c>
      <c r="C594" s="7" t="s">
        <v>867</v>
      </c>
      <c r="D594" s="7" t="s">
        <v>751</v>
      </c>
      <c r="E594" s="8">
        <v>1.1700000000000002</v>
      </c>
      <c r="F594" s="37"/>
      <c r="G594" s="12"/>
    </row>
    <row r="595" spans="1:7" x14ac:dyDescent="0.25">
      <c r="A595" s="13" t="s">
        <v>3028</v>
      </c>
      <c r="B595" s="2" t="s">
        <v>987</v>
      </c>
      <c r="C595" s="7" t="s">
        <v>871</v>
      </c>
      <c r="D595" s="7" t="s">
        <v>751</v>
      </c>
      <c r="E595" s="8">
        <v>1.26</v>
      </c>
      <c r="F595" s="37"/>
      <c r="G595" s="12"/>
    </row>
    <row r="596" spans="1:7" x14ac:dyDescent="0.25">
      <c r="A596" s="13" t="s">
        <v>3029</v>
      </c>
      <c r="B596" s="2" t="s">
        <v>987</v>
      </c>
      <c r="C596" s="7" t="s">
        <v>871</v>
      </c>
      <c r="D596" s="7" t="s">
        <v>1845</v>
      </c>
      <c r="E596" s="8">
        <v>1.1700000000000002</v>
      </c>
      <c r="F596" s="37"/>
      <c r="G596" s="12"/>
    </row>
    <row r="597" spans="1:7" x14ac:dyDescent="0.25">
      <c r="A597" s="13" t="s">
        <v>3030</v>
      </c>
      <c r="B597" s="2" t="s">
        <v>987</v>
      </c>
      <c r="C597" s="7" t="s">
        <v>774</v>
      </c>
      <c r="D597" s="7" t="s">
        <v>751</v>
      </c>
      <c r="E597" s="8">
        <v>1.1700000000000002</v>
      </c>
      <c r="F597" s="37"/>
      <c r="G597" s="12"/>
    </row>
    <row r="598" spans="1:7" x14ac:dyDescent="0.25">
      <c r="A598" s="13" t="s">
        <v>3031</v>
      </c>
      <c r="B598" s="2" t="s">
        <v>987</v>
      </c>
      <c r="C598" s="7" t="s">
        <v>774</v>
      </c>
      <c r="D598" s="7" t="s">
        <v>870</v>
      </c>
      <c r="E598" s="8">
        <v>0.9900000000000001</v>
      </c>
      <c r="F598" s="37"/>
      <c r="G598" s="12"/>
    </row>
    <row r="599" spans="1:7" x14ac:dyDescent="0.25">
      <c r="A599" s="13" t="s">
        <v>3032</v>
      </c>
      <c r="B599" s="2" t="s">
        <v>987</v>
      </c>
      <c r="C599" s="7" t="s">
        <v>774</v>
      </c>
      <c r="D599" s="7" t="s">
        <v>1846</v>
      </c>
      <c r="E599" s="8">
        <v>2.9699999999999998</v>
      </c>
      <c r="F599" s="37"/>
      <c r="G599" s="12"/>
    </row>
    <row r="600" spans="1:7" x14ac:dyDescent="0.25">
      <c r="A600" s="13" t="s">
        <v>3033</v>
      </c>
      <c r="B600" s="2" t="s">
        <v>987</v>
      </c>
      <c r="C600" s="7" t="s">
        <v>774</v>
      </c>
      <c r="D600" s="7" t="s">
        <v>1847</v>
      </c>
      <c r="E600" s="8">
        <v>0.9900000000000001</v>
      </c>
      <c r="F600" s="37"/>
      <c r="G600" s="12"/>
    </row>
    <row r="601" spans="1:7" x14ac:dyDescent="0.25">
      <c r="A601" s="13" t="s">
        <v>3034</v>
      </c>
      <c r="B601" s="2" t="s">
        <v>987</v>
      </c>
      <c r="C601" s="7" t="s">
        <v>866</v>
      </c>
      <c r="D601" s="7" t="s">
        <v>751</v>
      </c>
      <c r="E601" s="8">
        <v>0.81</v>
      </c>
      <c r="F601" s="37"/>
      <c r="G601" s="12"/>
    </row>
    <row r="602" spans="1:7" x14ac:dyDescent="0.25">
      <c r="A602" s="13" t="s">
        <v>3035</v>
      </c>
      <c r="B602" s="2" t="s">
        <v>987</v>
      </c>
      <c r="C602" s="7" t="s">
        <v>866</v>
      </c>
      <c r="D602" s="7" t="s">
        <v>1848</v>
      </c>
      <c r="E602" s="8">
        <v>0.36000000000000004</v>
      </c>
      <c r="F602" s="37"/>
      <c r="G602" s="12"/>
    </row>
    <row r="603" spans="1:7" x14ac:dyDescent="0.25">
      <c r="A603" s="13" t="s">
        <v>3036</v>
      </c>
      <c r="B603" s="2" t="s">
        <v>987</v>
      </c>
      <c r="C603" s="7" t="s">
        <v>866</v>
      </c>
      <c r="D603" s="7" t="s">
        <v>1849</v>
      </c>
      <c r="E603" s="8">
        <v>0.27</v>
      </c>
      <c r="F603" s="37"/>
      <c r="G603" s="12"/>
    </row>
    <row r="604" spans="1:7" x14ac:dyDescent="0.25">
      <c r="A604" s="13" t="s">
        <v>3037</v>
      </c>
      <c r="B604" s="2" t="s">
        <v>987</v>
      </c>
      <c r="C604" s="7" t="s">
        <v>866</v>
      </c>
      <c r="D604" s="7" t="s">
        <v>1850</v>
      </c>
      <c r="E604" s="8">
        <v>0.63</v>
      </c>
      <c r="F604" s="37"/>
      <c r="G604" s="12"/>
    </row>
    <row r="605" spans="1:7" x14ac:dyDescent="0.25">
      <c r="A605" s="13" t="s">
        <v>3038</v>
      </c>
      <c r="B605" s="2" t="s">
        <v>987</v>
      </c>
      <c r="C605" s="7" t="s">
        <v>866</v>
      </c>
      <c r="D605" s="7" t="s">
        <v>1845</v>
      </c>
      <c r="E605" s="8">
        <v>0.63</v>
      </c>
      <c r="F605" s="37"/>
      <c r="G605" s="12"/>
    </row>
    <row r="606" spans="1:7" x14ac:dyDescent="0.25">
      <c r="A606" s="13" t="s">
        <v>3039</v>
      </c>
      <c r="B606" s="2" t="s">
        <v>987</v>
      </c>
      <c r="C606" s="7" t="s">
        <v>866</v>
      </c>
      <c r="D606" s="7" t="s">
        <v>1851</v>
      </c>
      <c r="E606" s="8">
        <v>1.53</v>
      </c>
      <c r="F606" s="37"/>
      <c r="G606" s="12"/>
    </row>
    <row r="607" spans="1:7" x14ac:dyDescent="0.25">
      <c r="A607" s="13" t="s">
        <v>3040</v>
      </c>
      <c r="B607" s="2" t="s">
        <v>987</v>
      </c>
      <c r="C607" s="7" t="s">
        <v>866</v>
      </c>
      <c r="D607" s="7" t="s">
        <v>1852</v>
      </c>
      <c r="E607" s="8">
        <v>0.36000000000000004</v>
      </c>
      <c r="F607" s="37"/>
      <c r="G607" s="12"/>
    </row>
    <row r="608" spans="1:7" x14ac:dyDescent="0.25">
      <c r="A608" s="13" t="s">
        <v>3041</v>
      </c>
      <c r="B608" s="2" t="s">
        <v>987</v>
      </c>
      <c r="C608" s="7" t="s">
        <v>866</v>
      </c>
      <c r="D608" s="7" t="s">
        <v>1846</v>
      </c>
      <c r="E608" s="8">
        <v>2.3400000000000003</v>
      </c>
      <c r="F608" s="37"/>
      <c r="G608" s="12"/>
    </row>
    <row r="609" spans="1:7" x14ac:dyDescent="0.25">
      <c r="A609" s="13" t="s">
        <v>3042</v>
      </c>
      <c r="B609" s="2" t="s">
        <v>987</v>
      </c>
      <c r="C609" s="7" t="s">
        <v>866</v>
      </c>
      <c r="D609" s="7" t="s">
        <v>1847</v>
      </c>
      <c r="E609" s="8">
        <v>1.08</v>
      </c>
      <c r="F609" s="37"/>
      <c r="G609" s="12"/>
    </row>
    <row r="610" spans="1:7" x14ac:dyDescent="0.25">
      <c r="A610" s="13" t="s">
        <v>3043</v>
      </c>
      <c r="B610" s="2" t="s">
        <v>987</v>
      </c>
      <c r="C610" s="7" t="s">
        <v>866</v>
      </c>
      <c r="D610" s="7" t="s">
        <v>1853</v>
      </c>
      <c r="E610" s="8">
        <v>0.45</v>
      </c>
      <c r="F610" s="37"/>
      <c r="G610" s="12"/>
    </row>
    <row r="611" spans="1:7" x14ac:dyDescent="0.25">
      <c r="A611" s="13" t="s">
        <v>3044</v>
      </c>
      <c r="B611" s="2" t="s">
        <v>987</v>
      </c>
      <c r="C611" s="10" t="s">
        <v>762</v>
      </c>
      <c r="D611" s="7" t="s">
        <v>763</v>
      </c>
      <c r="E611" s="8">
        <v>0.54</v>
      </c>
      <c r="F611" s="37"/>
      <c r="G611" s="12"/>
    </row>
    <row r="612" spans="1:7" x14ac:dyDescent="0.25">
      <c r="A612" s="13" t="s">
        <v>3045</v>
      </c>
      <c r="B612" s="2" t="s">
        <v>987</v>
      </c>
      <c r="C612" s="10" t="s">
        <v>762</v>
      </c>
      <c r="D612" s="7" t="s">
        <v>764</v>
      </c>
      <c r="E612" s="8">
        <v>0.18000000000000002</v>
      </c>
      <c r="F612" s="37"/>
      <c r="G612" s="12"/>
    </row>
    <row r="613" spans="1:7" x14ac:dyDescent="0.25">
      <c r="A613" s="13" t="s">
        <v>3046</v>
      </c>
      <c r="B613" s="2" t="s">
        <v>987</v>
      </c>
      <c r="C613" s="7" t="s">
        <v>879</v>
      </c>
      <c r="D613" s="7" t="s">
        <v>751</v>
      </c>
      <c r="E613" s="8">
        <v>1.08</v>
      </c>
      <c r="F613" s="37"/>
      <c r="G613" s="12"/>
    </row>
    <row r="614" spans="1:7" x14ac:dyDescent="0.25">
      <c r="A614" s="13" t="s">
        <v>3047</v>
      </c>
      <c r="B614" s="2" t="s">
        <v>987</v>
      </c>
      <c r="C614" s="7" t="s">
        <v>879</v>
      </c>
      <c r="D614" s="7" t="s">
        <v>868</v>
      </c>
      <c r="E614" s="8">
        <v>0.72000000000000008</v>
      </c>
      <c r="F614" s="37"/>
      <c r="G614" s="12"/>
    </row>
    <row r="615" spans="1:7" x14ac:dyDescent="0.25">
      <c r="A615" s="13" t="s">
        <v>3048</v>
      </c>
      <c r="B615" s="2" t="s">
        <v>987</v>
      </c>
      <c r="C615" s="7" t="s">
        <v>771</v>
      </c>
      <c r="D615" s="7" t="s">
        <v>751</v>
      </c>
      <c r="E615" s="8">
        <v>0.81</v>
      </c>
      <c r="F615" s="37"/>
      <c r="G615" s="12"/>
    </row>
    <row r="616" spans="1:7" x14ac:dyDescent="0.25">
      <c r="A616" s="13" t="s">
        <v>3049</v>
      </c>
      <c r="B616" s="2" t="s">
        <v>987</v>
      </c>
      <c r="C616" s="7" t="s">
        <v>771</v>
      </c>
      <c r="D616" s="7" t="s">
        <v>1845</v>
      </c>
      <c r="E616" s="8">
        <v>1.1700000000000002</v>
      </c>
      <c r="F616" s="37"/>
      <c r="G616" s="12"/>
    </row>
    <row r="617" spans="1:7" x14ac:dyDescent="0.25">
      <c r="A617" s="13" t="s">
        <v>3050</v>
      </c>
      <c r="B617" s="2" t="s">
        <v>987</v>
      </c>
      <c r="C617" s="7" t="s">
        <v>771</v>
      </c>
      <c r="D617" s="7" t="s">
        <v>870</v>
      </c>
      <c r="E617" s="8">
        <v>1.1700000000000002</v>
      </c>
      <c r="F617" s="37"/>
      <c r="G617" s="12"/>
    </row>
    <row r="618" spans="1:7" x14ac:dyDescent="0.25">
      <c r="A618" s="13" t="s">
        <v>3051</v>
      </c>
      <c r="B618" s="2" t="s">
        <v>987</v>
      </c>
      <c r="C618" s="7" t="s">
        <v>771</v>
      </c>
      <c r="D618" s="7" t="s">
        <v>1854</v>
      </c>
      <c r="E618" s="8">
        <v>1.08</v>
      </c>
      <c r="F618" s="37"/>
      <c r="G618" s="12"/>
    </row>
    <row r="619" spans="1:7" x14ac:dyDescent="0.25">
      <c r="A619" s="13" t="s">
        <v>3052</v>
      </c>
      <c r="B619" s="2" t="s">
        <v>987</v>
      </c>
      <c r="C619" s="7" t="s">
        <v>771</v>
      </c>
      <c r="D619" s="7" t="s">
        <v>1855</v>
      </c>
      <c r="E619" s="8">
        <v>1.26</v>
      </c>
      <c r="F619" s="37"/>
      <c r="G619" s="12"/>
    </row>
    <row r="620" spans="1:7" x14ac:dyDescent="0.25">
      <c r="A620" s="13" t="s">
        <v>3053</v>
      </c>
      <c r="B620" s="2" t="s">
        <v>987</v>
      </c>
      <c r="C620" s="7" t="s">
        <v>771</v>
      </c>
      <c r="D620" s="7" t="s">
        <v>873</v>
      </c>
      <c r="E620" s="8">
        <v>1.8900000000000001</v>
      </c>
      <c r="F620" s="37"/>
      <c r="G620" s="12"/>
    </row>
    <row r="621" spans="1:7" x14ac:dyDescent="0.25">
      <c r="A621" s="13" t="s">
        <v>3054</v>
      </c>
      <c r="B621" s="2" t="s">
        <v>987</v>
      </c>
      <c r="C621" s="7" t="s">
        <v>666</v>
      </c>
      <c r="D621" s="7" t="s">
        <v>751</v>
      </c>
      <c r="E621" s="8">
        <v>1.08</v>
      </c>
      <c r="F621" s="37"/>
      <c r="G621" s="12"/>
    </row>
    <row r="622" spans="1:7" x14ac:dyDescent="0.25">
      <c r="A622" s="13" t="s">
        <v>3055</v>
      </c>
      <c r="B622" s="2" t="s">
        <v>987</v>
      </c>
      <c r="C622" s="7" t="s">
        <v>773</v>
      </c>
      <c r="D622" s="7" t="s">
        <v>751</v>
      </c>
      <c r="E622" s="8">
        <v>1.26</v>
      </c>
      <c r="F622" s="37"/>
      <c r="G622" s="12"/>
    </row>
    <row r="623" spans="1:7" x14ac:dyDescent="0.25">
      <c r="A623" s="13" t="s">
        <v>3056</v>
      </c>
      <c r="B623" s="2" t="s">
        <v>987</v>
      </c>
      <c r="C623" s="7" t="s">
        <v>886</v>
      </c>
      <c r="D623" s="7" t="s">
        <v>751</v>
      </c>
      <c r="E623" s="8">
        <v>0.81</v>
      </c>
      <c r="F623" s="37"/>
      <c r="G623" s="12"/>
    </row>
    <row r="624" spans="1:7" x14ac:dyDescent="0.25">
      <c r="A624" s="13" t="s">
        <v>3057</v>
      </c>
      <c r="B624" s="2" t="s">
        <v>987</v>
      </c>
      <c r="C624" s="7" t="s">
        <v>883</v>
      </c>
      <c r="D624" s="7" t="s">
        <v>751</v>
      </c>
      <c r="E624" s="8">
        <v>0.54</v>
      </c>
      <c r="F624" s="37"/>
      <c r="G624" s="12"/>
    </row>
    <row r="625" spans="1:7" x14ac:dyDescent="0.25">
      <c r="A625" s="13" t="s">
        <v>3058</v>
      </c>
      <c r="B625" s="2" t="s">
        <v>987</v>
      </c>
      <c r="C625" s="7" t="s">
        <v>872</v>
      </c>
      <c r="D625" s="7" t="s">
        <v>751</v>
      </c>
      <c r="E625" s="8">
        <v>0.45</v>
      </c>
      <c r="F625" s="37"/>
      <c r="G625" s="12"/>
    </row>
    <row r="626" spans="1:7" x14ac:dyDescent="0.25">
      <c r="A626" s="13" t="s">
        <v>3059</v>
      </c>
      <c r="B626" s="2" t="s">
        <v>987</v>
      </c>
      <c r="C626" s="7" t="s">
        <v>872</v>
      </c>
      <c r="D626" s="7" t="s">
        <v>868</v>
      </c>
      <c r="E626" s="8">
        <v>0.9</v>
      </c>
      <c r="F626" s="37"/>
      <c r="G626" s="12"/>
    </row>
    <row r="627" spans="1:7" x14ac:dyDescent="0.25">
      <c r="A627" s="13" t="s">
        <v>3060</v>
      </c>
      <c r="B627" s="2" t="s">
        <v>987</v>
      </c>
      <c r="C627" s="7" t="s">
        <v>872</v>
      </c>
      <c r="D627" s="7" t="s">
        <v>1856</v>
      </c>
      <c r="E627" s="8">
        <v>0.45</v>
      </c>
      <c r="F627" s="37"/>
      <c r="G627" s="12"/>
    </row>
    <row r="628" spans="1:7" x14ac:dyDescent="0.25">
      <c r="A628" s="13" t="s">
        <v>3061</v>
      </c>
      <c r="B628" s="2" t="s">
        <v>987</v>
      </c>
      <c r="C628" s="7" t="s">
        <v>887</v>
      </c>
      <c r="D628" s="7" t="s">
        <v>751</v>
      </c>
      <c r="E628" s="8">
        <v>0.54</v>
      </c>
      <c r="F628" s="37"/>
      <c r="G628" s="12"/>
    </row>
    <row r="629" spans="1:7" x14ac:dyDescent="0.25">
      <c r="A629" s="13" t="s">
        <v>3062</v>
      </c>
      <c r="B629" s="2" t="s">
        <v>987</v>
      </c>
      <c r="C629" s="7" t="s">
        <v>770</v>
      </c>
      <c r="D629" s="7" t="s">
        <v>751</v>
      </c>
      <c r="E629" s="8">
        <v>0.72000000000000008</v>
      </c>
      <c r="F629" s="37"/>
      <c r="G629" s="12"/>
    </row>
    <row r="630" spans="1:7" x14ac:dyDescent="0.25">
      <c r="A630" s="13" t="s">
        <v>3063</v>
      </c>
      <c r="B630" s="2" t="s">
        <v>987</v>
      </c>
      <c r="C630" s="7" t="s">
        <v>770</v>
      </c>
      <c r="D630" s="7" t="s">
        <v>868</v>
      </c>
      <c r="E630" s="8">
        <v>0.81</v>
      </c>
      <c r="F630" s="37"/>
      <c r="G630" s="12"/>
    </row>
    <row r="631" spans="1:7" x14ac:dyDescent="0.25">
      <c r="A631" s="13" t="s">
        <v>3064</v>
      </c>
      <c r="B631" s="2" t="s">
        <v>987</v>
      </c>
      <c r="C631" s="7" t="s">
        <v>1827</v>
      </c>
      <c r="D631" s="7" t="s">
        <v>751</v>
      </c>
      <c r="E631" s="8">
        <v>0.27</v>
      </c>
      <c r="F631" s="37"/>
      <c r="G631" s="12"/>
    </row>
    <row r="632" spans="1:7" x14ac:dyDescent="0.25">
      <c r="A632" s="13" t="s">
        <v>3065</v>
      </c>
      <c r="B632" s="2" t="s">
        <v>987</v>
      </c>
      <c r="C632" s="7" t="s">
        <v>1827</v>
      </c>
      <c r="D632" s="7" t="s">
        <v>1857</v>
      </c>
      <c r="E632" s="8">
        <v>0.72000000000000008</v>
      </c>
      <c r="F632" s="37"/>
      <c r="G632" s="12"/>
    </row>
    <row r="633" spans="1:7" x14ac:dyDescent="0.25">
      <c r="A633" s="13" t="s">
        <v>3066</v>
      </c>
      <c r="B633" s="2" t="s">
        <v>987</v>
      </c>
      <c r="C633" s="7" t="s">
        <v>877</v>
      </c>
      <c r="D633" s="7" t="s">
        <v>880</v>
      </c>
      <c r="E633" s="8">
        <v>1.26</v>
      </c>
      <c r="F633" s="37"/>
      <c r="G633" s="12"/>
    </row>
    <row r="634" spans="1:7" x14ac:dyDescent="0.25">
      <c r="A634" s="13" t="s">
        <v>3067</v>
      </c>
      <c r="B634" s="2" t="s">
        <v>987</v>
      </c>
      <c r="C634" s="7" t="s">
        <v>877</v>
      </c>
      <c r="D634" s="7" t="s">
        <v>772</v>
      </c>
      <c r="E634" s="8">
        <v>0.81</v>
      </c>
      <c r="F634" s="37"/>
      <c r="G634" s="12"/>
    </row>
    <row r="635" spans="1:7" x14ac:dyDescent="0.25">
      <c r="A635" s="13" t="s">
        <v>3068</v>
      </c>
      <c r="B635" s="2" t="s">
        <v>987</v>
      </c>
      <c r="C635" s="7" t="s">
        <v>1828</v>
      </c>
      <c r="D635" s="7" t="s">
        <v>1858</v>
      </c>
      <c r="E635" s="8">
        <v>1.71</v>
      </c>
      <c r="F635" s="37"/>
      <c r="G635" s="12"/>
    </row>
    <row r="636" spans="1:7" x14ac:dyDescent="0.25">
      <c r="A636" s="13" t="s">
        <v>3069</v>
      </c>
      <c r="B636" s="2" t="s">
        <v>987</v>
      </c>
      <c r="C636" s="7" t="s">
        <v>1828</v>
      </c>
      <c r="D636" s="7" t="s">
        <v>1859</v>
      </c>
      <c r="E636" s="8">
        <v>0.81</v>
      </c>
      <c r="F636" s="37"/>
      <c r="G636" s="12"/>
    </row>
    <row r="637" spans="1:7" x14ac:dyDescent="0.25">
      <c r="A637" s="13" t="s">
        <v>3070</v>
      </c>
      <c r="B637" s="2" t="s">
        <v>987</v>
      </c>
      <c r="C637" s="7" t="s">
        <v>1828</v>
      </c>
      <c r="D637" s="7" t="s">
        <v>1860</v>
      </c>
      <c r="E637" s="8">
        <v>1.1700000000000002</v>
      </c>
      <c r="F637" s="37"/>
      <c r="G637" s="12"/>
    </row>
    <row r="638" spans="1:7" x14ac:dyDescent="0.25">
      <c r="A638" s="13" t="s">
        <v>3071</v>
      </c>
      <c r="B638" s="2" t="s">
        <v>987</v>
      </c>
      <c r="C638" s="7" t="s">
        <v>1829</v>
      </c>
      <c r="D638" s="7" t="s">
        <v>1861</v>
      </c>
      <c r="E638" s="8">
        <v>0.72000000000000008</v>
      </c>
      <c r="F638" s="37"/>
      <c r="G638" s="12"/>
    </row>
    <row r="639" spans="1:7" x14ac:dyDescent="0.25">
      <c r="A639" s="13" t="s">
        <v>3072</v>
      </c>
      <c r="B639" s="2" t="s">
        <v>987</v>
      </c>
      <c r="C639" s="7" t="s">
        <v>1829</v>
      </c>
      <c r="D639" s="7" t="s">
        <v>1880</v>
      </c>
      <c r="E639" s="8">
        <v>0.27</v>
      </c>
      <c r="F639" s="37"/>
      <c r="G639" s="12"/>
    </row>
    <row r="640" spans="1:7" x14ac:dyDescent="0.25">
      <c r="A640" s="13" t="s">
        <v>3073</v>
      </c>
      <c r="B640" s="2" t="s">
        <v>987</v>
      </c>
      <c r="C640" s="10" t="s">
        <v>738</v>
      </c>
      <c r="D640" s="7" t="s">
        <v>1881</v>
      </c>
      <c r="E640" s="8">
        <v>1.08</v>
      </c>
      <c r="F640" s="37"/>
      <c r="G640" s="12"/>
    </row>
    <row r="641" spans="1:7" x14ac:dyDescent="0.25">
      <c r="A641" s="13" t="s">
        <v>3074</v>
      </c>
      <c r="B641" s="2" t="s">
        <v>987</v>
      </c>
      <c r="C641" s="10" t="s">
        <v>729</v>
      </c>
      <c r="D641" s="7" t="s">
        <v>1882</v>
      </c>
      <c r="E641" s="8">
        <v>1.1700000000000002</v>
      </c>
      <c r="F641" s="37"/>
      <c r="G641" s="12"/>
    </row>
    <row r="642" spans="1:7" x14ac:dyDescent="0.25">
      <c r="A642" s="13" t="s">
        <v>3075</v>
      </c>
      <c r="B642" s="2" t="s">
        <v>987</v>
      </c>
      <c r="C642" s="7" t="s">
        <v>732</v>
      </c>
      <c r="D642" s="7" t="s">
        <v>1883</v>
      </c>
      <c r="E642" s="8">
        <v>0.9900000000000001</v>
      </c>
      <c r="F642" s="37"/>
      <c r="G642" s="12"/>
    </row>
    <row r="643" spans="1:7" x14ac:dyDescent="0.25">
      <c r="A643" s="13" t="s">
        <v>3076</v>
      </c>
      <c r="B643" s="2" t="s">
        <v>987</v>
      </c>
      <c r="C643" s="7" t="s">
        <v>732</v>
      </c>
      <c r="D643" s="7" t="s">
        <v>1884</v>
      </c>
      <c r="E643" s="8">
        <v>1.53</v>
      </c>
      <c r="F643" s="37"/>
      <c r="G643" s="12"/>
    </row>
    <row r="644" spans="1:7" x14ac:dyDescent="0.25">
      <c r="A644" s="13" t="s">
        <v>3077</v>
      </c>
      <c r="B644" s="2" t="s">
        <v>987</v>
      </c>
      <c r="C644" s="7" t="s">
        <v>732</v>
      </c>
      <c r="D644" s="7" t="s">
        <v>885</v>
      </c>
      <c r="E644" s="8">
        <v>1.08</v>
      </c>
      <c r="F644" s="37"/>
      <c r="G644" s="12"/>
    </row>
    <row r="645" spans="1:7" x14ac:dyDescent="0.25">
      <c r="A645" s="13" t="s">
        <v>3078</v>
      </c>
      <c r="B645" s="2" t="s">
        <v>987</v>
      </c>
      <c r="C645" s="7" t="s">
        <v>767</v>
      </c>
      <c r="D645" s="7" t="s">
        <v>875</v>
      </c>
      <c r="E645" s="8">
        <v>2.4300000000000002</v>
      </c>
      <c r="F645" s="37"/>
      <c r="G645" s="12"/>
    </row>
    <row r="646" spans="1:7" x14ac:dyDescent="0.25">
      <c r="A646" s="13" t="s">
        <v>3079</v>
      </c>
      <c r="B646" s="2" t="s">
        <v>987</v>
      </c>
      <c r="C646" s="7" t="s">
        <v>767</v>
      </c>
      <c r="D646" s="7" t="s">
        <v>881</v>
      </c>
      <c r="E646" s="8">
        <v>0.72000000000000008</v>
      </c>
      <c r="F646" s="37"/>
      <c r="G646" s="12"/>
    </row>
    <row r="647" spans="1:7" x14ac:dyDescent="0.25">
      <c r="A647" s="13" t="s">
        <v>3080</v>
      </c>
      <c r="B647" s="2" t="s">
        <v>987</v>
      </c>
      <c r="C647" s="7" t="s">
        <v>767</v>
      </c>
      <c r="D647" s="7" t="s">
        <v>775</v>
      </c>
      <c r="E647" s="8">
        <v>0.9</v>
      </c>
      <c r="F647" s="37"/>
      <c r="G647" s="12"/>
    </row>
    <row r="648" spans="1:7" x14ac:dyDescent="0.25">
      <c r="A648" s="13" t="s">
        <v>3081</v>
      </c>
      <c r="B648" s="2" t="s">
        <v>987</v>
      </c>
      <c r="C648" s="7" t="s">
        <v>767</v>
      </c>
      <c r="D648" s="7" t="s">
        <v>876</v>
      </c>
      <c r="E648" s="8">
        <v>1.35</v>
      </c>
      <c r="F648" s="37"/>
      <c r="G648" s="12"/>
    </row>
    <row r="649" spans="1:7" x14ac:dyDescent="0.25">
      <c r="A649" s="13" t="s">
        <v>3082</v>
      </c>
      <c r="B649" s="2" t="s">
        <v>987</v>
      </c>
      <c r="C649" s="7" t="s">
        <v>767</v>
      </c>
      <c r="D649" s="7" t="s">
        <v>614</v>
      </c>
      <c r="E649" s="8">
        <v>1.08</v>
      </c>
      <c r="F649" s="37"/>
      <c r="G649" s="12"/>
    </row>
    <row r="650" spans="1:7" x14ac:dyDescent="0.25">
      <c r="A650" s="13" t="s">
        <v>3083</v>
      </c>
      <c r="B650" s="2" t="s">
        <v>987</v>
      </c>
      <c r="C650" s="7" t="s">
        <v>767</v>
      </c>
      <c r="D650" s="7" t="s">
        <v>777</v>
      </c>
      <c r="E650" s="8">
        <v>0.63</v>
      </c>
      <c r="F650" s="37"/>
      <c r="G650" s="12"/>
    </row>
    <row r="651" spans="1:7" x14ac:dyDescent="0.25">
      <c r="A651" s="13" t="s">
        <v>3084</v>
      </c>
      <c r="B651" s="2" t="s">
        <v>987</v>
      </c>
      <c r="C651" s="7" t="s">
        <v>767</v>
      </c>
      <c r="D651" s="7" t="s">
        <v>776</v>
      </c>
      <c r="E651" s="8">
        <v>1.9800000000000002</v>
      </c>
      <c r="F651" s="37"/>
      <c r="G651" s="12"/>
    </row>
    <row r="652" spans="1:7" x14ac:dyDescent="0.25">
      <c r="A652" s="13" t="s">
        <v>3085</v>
      </c>
      <c r="B652" s="2" t="s">
        <v>987</v>
      </c>
      <c r="C652" s="7" t="s">
        <v>767</v>
      </c>
      <c r="D652" s="7" t="s">
        <v>1885</v>
      </c>
      <c r="E652" s="8">
        <v>0.54</v>
      </c>
      <c r="F652" s="37"/>
      <c r="G652" s="12"/>
    </row>
    <row r="653" spans="1:7" x14ac:dyDescent="0.25">
      <c r="A653" s="13" t="s">
        <v>3086</v>
      </c>
      <c r="B653" s="2" t="s">
        <v>987</v>
      </c>
      <c r="C653" s="7" t="s">
        <v>767</v>
      </c>
      <c r="D653" s="7" t="s">
        <v>782</v>
      </c>
      <c r="E653" s="8">
        <v>1.26</v>
      </c>
      <c r="F653" s="37"/>
      <c r="G653" s="12"/>
    </row>
    <row r="654" spans="1:7" x14ac:dyDescent="0.25">
      <c r="A654" s="13" t="s">
        <v>3087</v>
      </c>
      <c r="B654" s="2" t="s">
        <v>987</v>
      </c>
      <c r="C654" s="7" t="s">
        <v>767</v>
      </c>
      <c r="D654" s="7" t="s">
        <v>778</v>
      </c>
      <c r="E654" s="8">
        <v>0.81</v>
      </c>
      <c r="F654" s="37"/>
      <c r="G654" s="12"/>
    </row>
    <row r="655" spans="1:7" x14ac:dyDescent="0.25">
      <c r="A655" s="13" t="s">
        <v>3088</v>
      </c>
      <c r="B655" s="2" t="s">
        <v>987</v>
      </c>
      <c r="C655" s="7" t="s">
        <v>767</v>
      </c>
      <c r="D655" s="7" t="s">
        <v>779</v>
      </c>
      <c r="E655" s="8">
        <v>0.36000000000000004</v>
      </c>
      <c r="F655" s="37"/>
      <c r="G655" s="12"/>
    </row>
    <row r="656" spans="1:7" x14ac:dyDescent="0.25">
      <c r="A656" s="13" t="s">
        <v>3089</v>
      </c>
      <c r="B656" s="2" t="s">
        <v>987</v>
      </c>
      <c r="C656" s="7" t="s">
        <v>767</v>
      </c>
      <c r="D656" s="7" t="s">
        <v>884</v>
      </c>
      <c r="E656" s="8">
        <v>0.54</v>
      </c>
      <c r="F656" s="37"/>
      <c r="G656" s="12"/>
    </row>
    <row r="657" spans="1:7" x14ac:dyDescent="0.25">
      <c r="A657" s="13" t="s">
        <v>3090</v>
      </c>
      <c r="B657" s="2" t="s">
        <v>987</v>
      </c>
      <c r="C657" s="10" t="s">
        <v>757</v>
      </c>
      <c r="D657" s="7" t="s">
        <v>758</v>
      </c>
      <c r="E657" s="8">
        <v>0.63</v>
      </c>
      <c r="F657" s="37"/>
      <c r="G657" s="12"/>
    </row>
    <row r="658" spans="1:7" x14ac:dyDescent="0.25">
      <c r="A658" s="13" t="s">
        <v>3091</v>
      </c>
      <c r="B658" s="2" t="s">
        <v>987</v>
      </c>
      <c r="C658" s="7" t="s">
        <v>1878</v>
      </c>
      <c r="D658" s="7" t="s">
        <v>1887</v>
      </c>
      <c r="E658" s="8">
        <v>1.08</v>
      </c>
      <c r="F658" s="37"/>
      <c r="G658" s="12"/>
    </row>
    <row r="659" spans="1:7" x14ac:dyDescent="0.25">
      <c r="A659" s="13" t="s">
        <v>3092</v>
      </c>
      <c r="B659" s="2" t="s">
        <v>987</v>
      </c>
      <c r="C659" s="7" t="s">
        <v>1878</v>
      </c>
      <c r="D659" s="7" t="s">
        <v>1888</v>
      </c>
      <c r="E659" s="8">
        <v>1.53</v>
      </c>
      <c r="F659" s="37"/>
      <c r="G659" s="12"/>
    </row>
    <row r="660" spans="1:7" x14ac:dyDescent="0.25">
      <c r="A660" s="13" t="s">
        <v>3093</v>
      </c>
      <c r="B660" s="2" t="s">
        <v>987</v>
      </c>
      <c r="C660" s="7" t="s">
        <v>1878</v>
      </c>
      <c r="D660" s="7" t="s">
        <v>1889</v>
      </c>
      <c r="E660" s="8">
        <v>1.8900000000000001</v>
      </c>
      <c r="F660" s="37"/>
      <c r="G660" s="12"/>
    </row>
    <row r="661" spans="1:7" x14ac:dyDescent="0.25">
      <c r="A661" s="13" t="s">
        <v>3094</v>
      </c>
      <c r="B661" s="2" t="s">
        <v>987</v>
      </c>
      <c r="C661" s="7" t="s">
        <v>1878</v>
      </c>
      <c r="D661" s="7" t="s">
        <v>1890</v>
      </c>
      <c r="E661" s="8">
        <v>1.08</v>
      </c>
      <c r="F661" s="37"/>
      <c r="G661" s="12"/>
    </row>
    <row r="662" spans="1:7" x14ac:dyDescent="0.25">
      <c r="A662" s="13" t="s">
        <v>3095</v>
      </c>
      <c r="B662" s="2" t="s">
        <v>987</v>
      </c>
      <c r="C662" s="7" t="s">
        <v>1878</v>
      </c>
      <c r="D662" s="7" t="s">
        <v>1891</v>
      </c>
      <c r="E662" s="8">
        <v>0.45</v>
      </c>
      <c r="F662" s="37"/>
      <c r="G662" s="12"/>
    </row>
    <row r="663" spans="1:7" x14ac:dyDescent="0.25">
      <c r="A663" s="13" t="s">
        <v>3096</v>
      </c>
      <c r="B663" s="2" t="s">
        <v>987</v>
      </c>
      <c r="C663" s="7" t="s">
        <v>752</v>
      </c>
      <c r="D663" s="7" t="s">
        <v>753</v>
      </c>
      <c r="E663" s="8">
        <v>0.9900000000000001</v>
      </c>
      <c r="F663" s="37"/>
      <c r="G663" s="12"/>
    </row>
    <row r="664" spans="1:7" x14ac:dyDescent="0.25">
      <c r="A664" s="13" t="s">
        <v>3097</v>
      </c>
      <c r="B664" s="2" t="s">
        <v>987</v>
      </c>
      <c r="C664" s="10" t="s">
        <v>731</v>
      </c>
      <c r="D664" s="7" t="s">
        <v>754</v>
      </c>
      <c r="E664" s="8">
        <v>0.9900000000000001</v>
      </c>
      <c r="F664" s="37"/>
      <c r="G664" s="12"/>
    </row>
    <row r="665" spans="1:7" x14ac:dyDescent="0.25">
      <c r="A665" s="13" t="s">
        <v>3098</v>
      </c>
      <c r="B665" s="2" t="s">
        <v>987</v>
      </c>
      <c r="C665" s="7" t="s">
        <v>1839</v>
      </c>
      <c r="D665" s="7" t="s">
        <v>1892</v>
      </c>
      <c r="E665" s="8">
        <v>0.9</v>
      </c>
      <c r="F665" s="37"/>
      <c r="G665" s="12"/>
    </row>
    <row r="666" spans="1:7" x14ac:dyDescent="0.25">
      <c r="A666" s="13" t="s">
        <v>3099</v>
      </c>
      <c r="B666" s="2" t="s">
        <v>987</v>
      </c>
      <c r="C666" s="7" t="s">
        <v>1839</v>
      </c>
      <c r="D666" s="7" t="s">
        <v>1893</v>
      </c>
      <c r="E666" s="8">
        <v>1.53</v>
      </c>
      <c r="F666" s="37"/>
      <c r="G666" s="12"/>
    </row>
    <row r="667" spans="1:7" x14ac:dyDescent="0.25">
      <c r="A667" s="13" t="s">
        <v>3100</v>
      </c>
      <c r="B667" s="2" t="s">
        <v>987</v>
      </c>
      <c r="C667" s="7" t="s">
        <v>739</v>
      </c>
      <c r="D667" s="7" t="s">
        <v>751</v>
      </c>
      <c r="E667" s="8">
        <v>1.35</v>
      </c>
      <c r="F667" s="37"/>
      <c r="G667" s="12"/>
    </row>
    <row r="668" spans="1:7" x14ac:dyDescent="0.25">
      <c r="A668" s="13" t="s">
        <v>3101</v>
      </c>
      <c r="B668" s="2" t="s">
        <v>987</v>
      </c>
      <c r="C668" s="7" t="s">
        <v>740</v>
      </c>
      <c r="D668" s="7" t="s">
        <v>751</v>
      </c>
      <c r="E668" s="8">
        <v>1.71</v>
      </c>
      <c r="F668" s="37"/>
      <c r="G668" s="12"/>
    </row>
    <row r="669" spans="1:7" x14ac:dyDescent="0.25">
      <c r="A669" s="13" t="s">
        <v>3102</v>
      </c>
      <c r="B669" s="2" t="s">
        <v>987</v>
      </c>
      <c r="C669" s="10" t="s">
        <v>760</v>
      </c>
      <c r="D669" s="7" t="s">
        <v>761</v>
      </c>
      <c r="E669" s="8">
        <v>1.35</v>
      </c>
      <c r="F669" s="37"/>
      <c r="G669" s="12"/>
    </row>
    <row r="670" spans="1:7" x14ac:dyDescent="0.25">
      <c r="A670" s="13" t="s">
        <v>3103</v>
      </c>
      <c r="B670" s="2" t="s">
        <v>987</v>
      </c>
      <c r="C670" s="7" t="s">
        <v>1879</v>
      </c>
      <c r="D670" s="7" t="s">
        <v>1894</v>
      </c>
      <c r="E670" s="8">
        <v>2.16</v>
      </c>
      <c r="F670" s="37"/>
      <c r="G670" s="12"/>
    </row>
    <row r="671" spans="1:7" x14ac:dyDescent="0.25">
      <c r="A671" s="13" t="s">
        <v>3104</v>
      </c>
      <c r="B671" s="2" t="s">
        <v>987</v>
      </c>
      <c r="C671" s="7" t="s">
        <v>1879</v>
      </c>
      <c r="D671" s="7" t="s">
        <v>1895</v>
      </c>
      <c r="E671" s="8">
        <v>0.81</v>
      </c>
      <c r="F671" s="37"/>
      <c r="G671" s="12"/>
    </row>
    <row r="672" spans="1:7" x14ac:dyDescent="0.25">
      <c r="A672" s="13" t="s">
        <v>3105</v>
      </c>
      <c r="B672" s="2" t="s">
        <v>987</v>
      </c>
      <c r="C672" s="10" t="s">
        <v>755</v>
      </c>
      <c r="D672" s="7" t="s">
        <v>781</v>
      </c>
      <c r="E672" s="8">
        <v>1.53</v>
      </c>
      <c r="F672" s="37"/>
      <c r="G672" s="12"/>
    </row>
    <row r="673" spans="1:7" x14ac:dyDescent="0.25">
      <c r="A673" s="13" t="s">
        <v>3106</v>
      </c>
      <c r="B673" s="2" t="s">
        <v>987</v>
      </c>
      <c r="C673" s="10" t="s">
        <v>755</v>
      </c>
      <c r="D673" s="7" t="s">
        <v>874</v>
      </c>
      <c r="E673" s="8">
        <v>1.53</v>
      </c>
      <c r="F673" s="37"/>
      <c r="G673" s="12"/>
    </row>
    <row r="674" spans="1:7" x14ac:dyDescent="0.25">
      <c r="A674" s="13" t="s">
        <v>3107</v>
      </c>
      <c r="B674" s="2" t="s">
        <v>987</v>
      </c>
      <c r="C674" s="7" t="s">
        <v>1843</v>
      </c>
      <c r="D674" s="7" t="s">
        <v>1896</v>
      </c>
      <c r="E674" s="8">
        <v>2.4300000000000002</v>
      </c>
      <c r="F674" s="37"/>
      <c r="G674" s="12"/>
    </row>
    <row r="675" spans="1:7" x14ac:dyDescent="0.25">
      <c r="A675" s="13" t="s">
        <v>3108</v>
      </c>
      <c r="B675" s="2" t="s">
        <v>987</v>
      </c>
      <c r="C675" s="7" t="s">
        <v>1843</v>
      </c>
      <c r="D675" s="7" t="s">
        <v>1897</v>
      </c>
      <c r="E675" s="8">
        <v>2.0699999999999998</v>
      </c>
      <c r="F675" s="37"/>
      <c r="G675" s="12"/>
    </row>
    <row r="676" spans="1:7" x14ac:dyDescent="0.25">
      <c r="A676" s="13" t="s">
        <v>3109</v>
      </c>
      <c r="B676" s="2" t="s">
        <v>987</v>
      </c>
      <c r="C676" s="7" t="s">
        <v>1843</v>
      </c>
      <c r="D676" s="7" t="s">
        <v>1898</v>
      </c>
      <c r="E676" s="8">
        <v>1.26</v>
      </c>
      <c r="F676" s="37"/>
      <c r="G676" s="12"/>
    </row>
    <row r="677" spans="1:7" x14ac:dyDescent="0.25">
      <c r="A677" s="13" t="s">
        <v>3110</v>
      </c>
      <c r="B677" s="2" t="s">
        <v>987</v>
      </c>
      <c r="C677" s="7" t="s">
        <v>769</v>
      </c>
      <c r="D677" s="7" t="s">
        <v>878</v>
      </c>
      <c r="E677" s="8">
        <v>1.26</v>
      </c>
      <c r="F677" s="37"/>
      <c r="G677" s="12"/>
    </row>
    <row r="678" spans="1:7" x14ac:dyDescent="0.25">
      <c r="A678" s="13" t="s">
        <v>3111</v>
      </c>
      <c r="B678" s="2" t="s">
        <v>987</v>
      </c>
      <c r="C678" s="7" t="s">
        <v>769</v>
      </c>
      <c r="D678" s="7" t="s">
        <v>869</v>
      </c>
      <c r="E678" s="8">
        <v>0.81</v>
      </c>
      <c r="F678" s="37"/>
      <c r="G678" s="12"/>
    </row>
    <row r="679" spans="1:7" x14ac:dyDescent="0.25">
      <c r="A679" s="13" t="s">
        <v>3112</v>
      </c>
      <c r="B679" s="2" t="s">
        <v>987</v>
      </c>
      <c r="C679" s="7" t="s">
        <v>735</v>
      </c>
      <c r="D679" s="7" t="s">
        <v>759</v>
      </c>
      <c r="E679" s="8">
        <v>0.18000000000000002</v>
      </c>
      <c r="F679" s="37"/>
      <c r="G679" s="12"/>
    </row>
    <row r="680" spans="1:7" x14ac:dyDescent="0.25">
      <c r="A680" s="13" t="s">
        <v>3113</v>
      </c>
      <c r="B680" s="2" t="s">
        <v>987</v>
      </c>
      <c r="C680" s="7" t="s">
        <v>606</v>
      </c>
      <c r="D680" s="7" t="s">
        <v>1902</v>
      </c>
      <c r="E680" s="8">
        <v>0.54</v>
      </c>
      <c r="F680" s="37"/>
      <c r="G680" s="12"/>
    </row>
    <row r="681" spans="1:7" x14ac:dyDescent="0.25">
      <c r="A681" s="13" t="s">
        <v>3114</v>
      </c>
      <c r="B681" s="2" t="s">
        <v>987</v>
      </c>
      <c r="C681" s="7" t="s">
        <v>606</v>
      </c>
      <c r="D681" s="7" t="s">
        <v>1903</v>
      </c>
      <c r="E681" s="8">
        <v>0.9</v>
      </c>
      <c r="F681" s="37"/>
      <c r="G681" s="12"/>
    </row>
    <row r="682" spans="1:7" x14ac:dyDescent="0.25">
      <c r="A682" s="13" t="s">
        <v>3115</v>
      </c>
      <c r="B682" s="2" t="s">
        <v>987</v>
      </c>
      <c r="C682" s="7" t="s">
        <v>606</v>
      </c>
      <c r="D682" s="7" t="s">
        <v>1904</v>
      </c>
      <c r="E682" s="8">
        <v>1.35</v>
      </c>
      <c r="F682" s="37"/>
      <c r="G682" s="12"/>
    </row>
    <row r="683" spans="1:7" x14ac:dyDescent="0.25">
      <c r="A683" s="13" t="s">
        <v>3116</v>
      </c>
      <c r="B683" s="2" t="s">
        <v>987</v>
      </c>
      <c r="C683" s="10" t="s">
        <v>741</v>
      </c>
      <c r="D683" s="10" t="s">
        <v>751</v>
      </c>
      <c r="E683" s="8">
        <v>0</v>
      </c>
      <c r="F683" s="37"/>
      <c r="G683" s="12"/>
    </row>
    <row r="684" spans="1:7" x14ac:dyDescent="0.25">
      <c r="A684" s="37" t="s">
        <v>3117</v>
      </c>
      <c r="B684" s="2" t="s">
        <v>987</v>
      </c>
      <c r="C684" s="7" t="s">
        <v>756</v>
      </c>
      <c r="D684" s="7" t="s">
        <v>751</v>
      </c>
      <c r="E684" s="8">
        <v>0</v>
      </c>
      <c r="F684" s="37"/>
      <c r="G684" s="8"/>
    </row>
    <row r="685" spans="1:7" s="70" customFormat="1" x14ac:dyDescent="0.25">
      <c r="A685" t="s">
        <v>3118</v>
      </c>
      <c r="B685" s="4" t="s">
        <v>2195</v>
      </c>
      <c r="C685" s="10" t="s">
        <v>749</v>
      </c>
      <c r="D685" s="7" t="s">
        <v>728</v>
      </c>
      <c r="E685" s="8">
        <v>0.82</v>
      </c>
      <c r="F685" s="37"/>
      <c r="G685" s="8"/>
    </row>
    <row r="686" spans="1:7" s="70" customFormat="1" x14ac:dyDescent="0.25">
      <c r="A686" t="s">
        <v>3119</v>
      </c>
      <c r="B686" s="4" t="s">
        <v>2195</v>
      </c>
      <c r="C686" s="10" t="s">
        <v>749</v>
      </c>
      <c r="D686" s="7" t="s">
        <v>729</v>
      </c>
      <c r="E686" s="8">
        <v>1.08</v>
      </c>
      <c r="F686" s="37"/>
      <c r="G686" s="8"/>
    </row>
    <row r="687" spans="1:7" s="70" customFormat="1" x14ac:dyDescent="0.25">
      <c r="A687" t="s">
        <v>3120</v>
      </c>
      <c r="B687" s="4" t="s">
        <v>2195</v>
      </c>
      <c r="C687" s="10" t="s">
        <v>749</v>
      </c>
      <c r="D687" s="7" t="s">
        <v>730</v>
      </c>
      <c r="E687" s="8">
        <v>1.05</v>
      </c>
      <c r="F687" s="37"/>
      <c r="G687" s="8"/>
    </row>
    <row r="688" spans="1:7" s="70" customFormat="1" x14ac:dyDescent="0.25">
      <c r="A688" t="s">
        <v>3121</v>
      </c>
      <c r="B688" s="4" t="s">
        <v>2195</v>
      </c>
      <c r="C688" s="10" t="s">
        <v>749</v>
      </c>
      <c r="D688" s="7" t="s">
        <v>1830</v>
      </c>
      <c r="E688" s="8">
        <v>0.99</v>
      </c>
      <c r="F688" s="37"/>
      <c r="G688" s="8"/>
    </row>
    <row r="689" spans="1:7" s="70" customFormat="1" x14ac:dyDescent="0.25">
      <c r="A689" t="s">
        <v>3122</v>
      </c>
      <c r="B689" s="4" t="s">
        <v>2195</v>
      </c>
      <c r="C689" s="10" t="s">
        <v>749</v>
      </c>
      <c r="D689" s="7" t="s">
        <v>1831</v>
      </c>
      <c r="E689" s="8">
        <v>0.9</v>
      </c>
      <c r="F689" s="37"/>
      <c r="G689" s="8"/>
    </row>
    <row r="690" spans="1:7" s="70" customFormat="1" x14ac:dyDescent="0.25">
      <c r="A690" t="s">
        <v>3123</v>
      </c>
      <c r="B690" s="4" t="s">
        <v>2195</v>
      </c>
      <c r="C690" s="10" t="s">
        <v>749</v>
      </c>
      <c r="D690" s="7" t="s">
        <v>1832</v>
      </c>
      <c r="E690" s="8">
        <v>0.89</v>
      </c>
      <c r="F690" s="37"/>
      <c r="G690" s="8"/>
    </row>
    <row r="691" spans="1:7" s="70" customFormat="1" x14ac:dyDescent="0.25">
      <c r="A691" t="s">
        <v>3124</v>
      </c>
      <c r="B691" s="4" t="s">
        <v>2195</v>
      </c>
      <c r="C691" s="10" t="s">
        <v>749</v>
      </c>
      <c r="D691" s="7" t="s">
        <v>731</v>
      </c>
      <c r="E691" s="8">
        <v>0.61</v>
      </c>
      <c r="F691" s="37"/>
      <c r="G691" s="8"/>
    </row>
    <row r="692" spans="1:7" s="70" customFormat="1" x14ac:dyDescent="0.25">
      <c r="A692" t="s">
        <v>3125</v>
      </c>
      <c r="B692" s="4" t="s">
        <v>2195</v>
      </c>
      <c r="C692" s="10" t="s">
        <v>749</v>
      </c>
      <c r="D692" s="7" t="s">
        <v>1833</v>
      </c>
      <c r="E692" s="8">
        <v>0.88</v>
      </c>
      <c r="F692" s="37"/>
      <c r="G692" s="8"/>
    </row>
    <row r="693" spans="1:7" s="70" customFormat="1" x14ac:dyDescent="0.25">
      <c r="A693" t="s">
        <v>3126</v>
      </c>
      <c r="B693" s="4" t="s">
        <v>2195</v>
      </c>
      <c r="C693" s="10" t="s">
        <v>749</v>
      </c>
      <c r="D693" s="7" t="s">
        <v>2413</v>
      </c>
      <c r="E693" s="8">
        <v>0.71</v>
      </c>
      <c r="F693" s="37"/>
      <c r="G693" s="8"/>
    </row>
    <row r="694" spans="1:7" s="70" customFormat="1" x14ac:dyDescent="0.25">
      <c r="A694" t="s">
        <v>3127</v>
      </c>
      <c r="B694" s="4" t="s">
        <v>2195</v>
      </c>
      <c r="C694" s="10" t="s">
        <v>749</v>
      </c>
      <c r="D694" s="7" t="s">
        <v>1834</v>
      </c>
      <c r="E694" s="8">
        <v>1</v>
      </c>
      <c r="F694" s="37"/>
      <c r="G694" s="8"/>
    </row>
    <row r="695" spans="1:7" s="70" customFormat="1" x14ac:dyDescent="0.25">
      <c r="A695" t="s">
        <v>3128</v>
      </c>
      <c r="B695" s="4" t="s">
        <v>2195</v>
      </c>
      <c r="C695" s="10" t="s">
        <v>749</v>
      </c>
      <c r="D695" s="7" t="s">
        <v>1835</v>
      </c>
      <c r="E695" s="8">
        <v>0.87</v>
      </c>
      <c r="F695" s="37"/>
      <c r="G695" s="8"/>
    </row>
    <row r="696" spans="1:7" s="70" customFormat="1" x14ac:dyDescent="0.25">
      <c r="A696" t="s">
        <v>3129</v>
      </c>
      <c r="B696" s="4" t="s">
        <v>2195</v>
      </c>
      <c r="C696" s="10" t="s">
        <v>749</v>
      </c>
      <c r="D696" s="7" t="s">
        <v>767</v>
      </c>
      <c r="E696" s="8">
        <v>1.21</v>
      </c>
      <c r="F696" s="37"/>
      <c r="G696" s="8"/>
    </row>
    <row r="697" spans="1:7" s="70" customFormat="1" x14ac:dyDescent="0.25">
      <c r="A697" t="s">
        <v>3130</v>
      </c>
      <c r="B697" s="4" t="s">
        <v>2195</v>
      </c>
      <c r="C697" s="10" t="s">
        <v>749</v>
      </c>
      <c r="D697" s="7" t="s">
        <v>1836</v>
      </c>
      <c r="E697" s="8">
        <v>1</v>
      </c>
      <c r="F697" s="37"/>
      <c r="G697" s="8"/>
    </row>
    <row r="698" spans="1:7" s="70" customFormat="1" x14ac:dyDescent="0.25">
      <c r="A698" t="s">
        <v>3131</v>
      </c>
      <c r="B698" s="4" t="s">
        <v>2195</v>
      </c>
      <c r="C698" s="10" t="s">
        <v>749</v>
      </c>
      <c r="D698" s="7" t="s">
        <v>732</v>
      </c>
      <c r="E698" s="8">
        <v>1.18</v>
      </c>
      <c r="F698" s="37"/>
      <c r="G698" s="8"/>
    </row>
    <row r="699" spans="1:7" s="70" customFormat="1" x14ac:dyDescent="0.25">
      <c r="A699" t="s">
        <v>3132</v>
      </c>
      <c r="B699" s="4" t="s">
        <v>2195</v>
      </c>
      <c r="C699" s="10" t="s">
        <v>749</v>
      </c>
      <c r="D699" s="7" t="s">
        <v>733</v>
      </c>
      <c r="E699" s="8">
        <v>1.1100000000000001</v>
      </c>
      <c r="F699" s="37"/>
      <c r="G699" s="8"/>
    </row>
    <row r="700" spans="1:7" s="70" customFormat="1" x14ac:dyDescent="0.25">
      <c r="A700" t="s">
        <v>3133</v>
      </c>
      <c r="B700" s="4" t="s">
        <v>2195</v>
      </c>
      <c r="C700" s="10" t="s">
        <v>749</v>
      </c>
      <c r="D700" s="7" t="s">
        <v>1837</v>
      </c>
      <c r="E700" s="8">
        <v>0.88</v>
      </c>
      <c r="F700" s="37"/>
      <c r="G700" s="8"/>
    </row>
    <row r="701" spans="1:7" s="70" customFormat="1" x14ac:dyDescent="0.25">
      <c r="A701" t="s">
        <v>3134</v>
      </c>
      <c r="B701" s="4" t="s">
        <v>2195</v>
      </c>
      <c r="C701" s="10" t="s">
        <v>749</v>
      </c>
      <c r="D701" s="7" t="s">
        <v>1838</v>
      </c>
      <c r="E701" s="8">
        <v>0.83</v>
      </c>
      <c r="F701" s="37"/>
      <c r="G701" s="8"/>
    </row>
    <row r="702" spans="1:7" s="70" customFormat="1" x14ac:dyDescent="0.25">
      <c r="A702" t="s">
        <v>3135</v>
      </c>
      <c r="B702" s="4" t="s">
        <v>2195</v>
      </c>
      <c r="C702" s="10" t="s">
        <v>749</v>
      </c>
      <c r="D702" s="7" t="s">
        <v>734</v>
      </c>
      <c r="E702" s="8">
        <v>0.6</v>
      </c>
      <c r="F702" s="37"/>
      <c r="G702" s="8"/>
    </row>
    <row r="703" spans="1:7" s="70" customFormat="1" x14ac:dyDescent="0.25">
      <c r="A703" t="s">
        <v>3136</v>
      </c>
      <c r="B703" s="4" t="s">
        <v>2195</v>
      </c>
      <c r="C703" s="10" t="s">
        <v>749</v>
      </c>
      <c r="D703" s="7" t="s">
        <v>1839</v>
      </c>
      <c r="E703" s="8">
        <v>1.06</v>
      </c>
      <c r="F703" s="37"/>
      <c r="G703" s="8"/>
    </row>
    <row r="704" spans="1:7" s="70" customFormat="1" x14ac:dyDescent="0.25">
      <c r="A704" t="s">
        <v>3137</v>
      </c>
      <c r="B704" s="4" t="s">
        <v>2195</v>
      </c>
      <c r="C704" s="10" t="s">
        <v>749</v>
      </c>
      <c r="D704" s="7" t="s">
        <v>750</v>
      </c>
      <c r="E704" s="8">
        <v>0.9</v>
      </c>
      <c r="F704" s="37"/>
      <c r="G704" s="8"/>
    </row>
    <row r="705" spans="1:7" s="70" customFormat="1" x14ac:dyDescent="0.25">
      <c r="A705" t="s">
        <v>3138</v>
      </c>
      <c r="B705" s="4" t="s">
        <v>2195</v>
      </c>
      <c r="C705" s="10" t="s">
        <v>749</v>
      </c>
      <c r="D705" s="7" t="s">
        <v>735</v>
      </c>
      <c r="E705" s="8">
        <v>0.25</v>
      </c>
      <c r="F705" s="37"/>
      <c r="G705" s="8"/>
    </row>
    <row r="706" spans="1:7" s="70" customFormat="1" x14ac:dyDescent="0.25">
      <c r="A706" t="s">
        <v>3139</v>
      </c>
      <c r="B706" s="4" t="s">
        <v>2195</v>
      </c>
      <c r="C706" s="10" t="s">
        <v>749</v>
      </c>
      <c r="D706" s="7" t="s">
        <v>736</v>
      </c>
      <c r="E706" s="8">
        <v>0.97</v>
      </c>
      <c r="F706" s="37"/>
      <c r="G706" s="8"/>
    </row>
    <row r="707" spans="1:7" s="70" customFormat="1" x14ac:dyDescent="0.25">
      <c r="A707" t="s">
        <v>3140</v>
      </c>
      <c r="B707" s="4" t="s">
        <v>2195</v>
      </c>
      <c r="C707" s="10" t="s">
        <v>749</v>
      </c>
      <c r="D707" s="7" t="s">
        <v>1840</v>
      </c>
      <c r="E707" s="8">
        <v>1.39</v>
      </c>
      <c r="F707" s="37"/>
      <c r="G707" s="8"/>
    </row>
    <row r="708" spans="1:7" s="70" customFormat="1" x14ac:dyDescent="0.25">
      <c r="A708" t="s">
        <v>3141</v>
      </c>
      <c r="B708" s="4" t="s">
        <v>2195</v>
      </c>
      <c r="C708" s="10" t="s">
        <v>749</v>
      </c>
      <c r="D708" s="7" t="s">
        <v>2414</v>
      </c>
      <c r="E708" s="8">
        <v>0.96</v>
      </c>
      <c r="F708" s="37"/>
      <c r="G708" s="8"/>
    </row>
    <row r="709" spans="1:7" s="70" customFormat="1" x14ac:dyDescent="0.25">
      <c r="A709" t="s">
        <v>3142</v>
      </c>
      <c r="B709" s="4" t="s">
        <v>2195</v>
      </c>
      <c r="C709" s="10" t="s">
        <v>749</v>
      </c>
      <c r="D709" s="7" t="s">
        <v>738</v>
      </c>
      <c r="E709" s="8">
        <v>0.87</v>
      </c>
      <c r="F709" s="37"/>
      <c r="G709" s="8"/>
    </row>
    <row r="710" spans="1:7" s="70" customFormat="1" x14ac:dyDescent="0.25">
      <c r="A710" t="s">
        <v>3143</v>
      </c>
      <c r="B710" s="4" t="s">
        <v>2195</v>
      </c>
      <c r="C710" s="10" t="s">
        <v>749</v>
      </c>
      <c r="D710" s="7" t="s">
        <v>1841</v>
      </c>
      <c r="E710" s="8">
        <v>1.05</v>
      </c>
      <c r="F710" s="37"/>
      <c r="G710" s="8"/>
    </row>
    <row r="711" spans="1:7" s="70" customFormat="1" x14ac:dyDescent="0.25">
      <c r="A711" t="s">
        <v>3144</v>
      </c>
      <c r="B711" s="4" t="s">
        <v>2195</v>
      </c>
      <c r="C711" s="10" t="s">
        <v>749</v>
      </c>
      <c r="D711" s="7" t="s">
        <v>766</v>
      </c>
      <c r="E711" s="8">
        <v>1.4</v>
      </c>
      <c r="F711" s="37"/>
      <c r="G711" s="8"/>
    </row>
    <row r="712" spans="1:7" s="70" customFormat="1" x14ac:dyDescent="0.25">
      <c r="A712" t="s">
        <v>3145</v>
      </c>
      <c r="B712" s="4" t="s">
        <v>2195</v>
      </c>
      <c r="C712" s="10" t="s">
        <v>749</v>
      </c>
      <c r="D712" s="7" t="s">
        <v>1842</v>
      </c>
      <c r="E712" s="8">
        <v>0.99</v>
      </c>
      <c r="F712" s="37"/>
      <c r="G712" s="8"/>
    </row>
    <row r="713" spans="1:7" s="70" customFormat="1" x14ac:dyDescent="0.25">
      <c r="A713" t="s">
        <v>3146</v>
      </c>
      <c r="B713" s="4" t="s">
        <v>2195</v>
      </c>
      <c r="C713" s="10" t="s">
        <v>749</v>
      </c>
      <c r="D713" s="7" t="s">
        <v>1843</v>
      </c>
      <c r="E713" s="8">
        <v>0.78</v>
      </c>
      <c r="F713" s="37"/>
      <c r="G713" s="8"/>
    </row>
    <row r="714" spans="1:7" s="70" customFormat="1" x14ac:dyDescent="0.25">
      <c r="A714" t="s">
        <v>3147</v>
      </c>
      <c r="B714" s="4" t="s">
        <v>2195</v>
      </c>
      <c r="C714" s="10" t="s">
        <v>749</v>
      </c>
      <c r="D714" s="7" t="s">
        <v>1844</v>
      </c>
      <c r="E714" s="8">
        <v>0.92</v>
      </c>
      <c r="F714" s="37"/>
      <c r="G714" s="8"/>
    </row>
    <row r="715" spans="1:7" s="70" customFormat="1" x14ac:dyDescent="0.25">
      <c r="A715" t="s">
        <v>3148</v>
      </c>
      <c r="B715" s="4" t="s">
        <v>2195</v>
      </c>
      <c r="C715" s="10" t="s">
        <v>749</v>
      </c>
      <c r="D715" s="7" t="s">
        <v>606</v>
      </c>
      <c r="E715" s="8">
        <v>0.77</v>
      </c>
      <c r="F715" s="37"/>
      <c r="G715" s="8"/>
    </row>
    <row r="716" spans="1:7" s="70" customFormat="1" x14ac:dyDescent="0.25">
      <c r="A716" t="s">
        <v>3149</v>
      </c>
      <c r="B716" s="4" t="s">
        <v>2195</v>
      </c>
      <c r="C716" s="10" t="s">
        <v>749</v>
      </c>
      <c r="D716" s="7" t="s">
        <v>769</v>
      </c>
      <c r="E716" s="8">
        <v>0.66</v>
      </c>
      <c r="F716" s="37"/>
      <c r="G716" s="8"/>
    </row>
    <row r="717" spans="1:7" s="70" customFormat="1" x14ac:dyDescent="0.25">
      <c r="A717" t="s">
        <v>3150</v>
      </c>
      <c r="B717" s="4" t="s">
        <v>2195</v>
      </c>
      <c r="C717" s="10" t="s">
        <v>749</v>
      </c>
      <c r="D717" s="7" t="s">
        <v>740</v>
      </c>
      <c r="E717" s="8">
        <v>1.2</v>
      </c>
      <c r="F717" s="37"/>
      <c r="G717" s="8"/>
    </row>
    <row r="718" spans="1:7" s="70" customFormat="1" x14ac:dyDescent="0.25">
      <c r="A718" t="s">
        <v>3151</v>
      </c>
      <c r="B718" s="4" t="s">
        <v>2195</v>
      </c>
      <c r="C718" s="7" t="s">
        <v>882</v>
      </c>
      <c r="D718" s="7" t="s">
        <v>751</v>
      </c>
      <c r="E718" s="8">
        <v>1.1100000000000001</v>
      </c>
      <c r="F718" s="37"/>
      <c r="G718" s="8"/>
    </row>
    <row r="719" spans="1:7" s="70" customFormat="1" x14ac:dyDescent="0.25">
      <c r="A719" t="s">
        <v>3152</v>
      </c>
      <c r="B719" s="4" t="s">
        <v>2195</v>
      </c>
      <c r="C719" s="7" t="s">
        <v>1008</v>
      </c>
      <c r="D719" s="7" t="s">
        <v>751</v>
      </c>
      <c r="E719" s="8">
        <v>0.98</v>
      </c>
      <c r="F719" s="37"/>
      <c r="G719" s="8"/>
    </row>
    <row r="720" spans="1:7" s="70" customFormat="1" x14ac:dyDescent="0.25">
      <c r="A720" t="s">
        <v>3153</v>
      </c>
      <c r="B720" s="4" t="s">
        <v>2195</v>
      </c>
      <c r="C720" s="7" t="s">
        <v>867</v>
      </c>
      <c r="D720" s="7" t="s">
        <v>751</v>
      </c>
      <c r="E720" s="8">
        <v>1.23</v>
      </c>
      <c r="F720" s="37"/>
      <c r="G720" s="8"/>
    </row>
    <row r="721" spans="1:7" s="70" customFormat="1" x14ac:dyDescent="0.25">
      <c r="A721" t="s">
        <v>3154</v>
      </c>
      <c r="B721" s="4" t="s">
        <v>2195</v>
      </c>
      <c r="C721" s="7" t="s">
        <v>871</v>
      </c>
      <c r="D721" s="7" t="s">
        <v>751</v>
      </c>
      <c r="E721" s="8">
        <v>1.24</v>
      </c>
      <c r="F721" s="37"/>
      <c r="G721" s="8"/>
    </row>
    <row r="722" spans="1:7" s="70" customFormat="1" x14ac:dyDescent="0.25">
      <c r="A722" t="s">
        <v>3155</v>
      </c>
      <c r="B722" s="4" t="s">
        <v>2195</v>
      </c>
      <c r="C722" s="7" t="s">
        <v>871</v>
      </c>
      <c r="D722" s="7" t="s">
        <v>1845</v>
      </c>
      <c r="E722" s="8">
        <v>1.34</v>
      </c>
      <c r="F722" s="37"/>
      <c r="G722" s="8"/>
    </row>
    <row r="723" spans="1:7" s="70" customFormat="1" x14ac:dyDescent="0.25">
      <c r="A723" t="s">
        <v>3156</v>
      </c>
      <c r="B723" s="4" t="s">
        <v>2195</v>
      </c>
      <c r="C723" s="7" t="s">
        <v>774</v>
      </c>
      <c r="D723" s="7" t="s">
        <v>751</v>
      </c>
      <c r="E723" s="8">
        <v>0.9</v>
      </c>
      <c r="F723" s="37"/>
      <c r="G723" s="8"/>
    </row>
    <row r="724" spans="1:7" s="70" customFormat="1" x14ac:dyDescent="0.25">
      <c r="A724" t="s">
        <v>3157</v>
      </c>
      <c r="B724" s="4" t="s">
        <v>2195</v>
      </c>
      <c r="C724" s="7" t="s">
        <v>774</v>
      </c>
      <c r="D724" s="7" t="s">
        <v>2415</v>
      </c>
      <c r="E724" s="8">
        <v>0.64</v>
      </c>
      <c r="F724" s="37"/>
      <c r="G724" s="8"/>
    </row>
    <row r="725" spans="1:7" s="70" customFormat="1" x14ac:dyDescent="0.25">
      <c r="A725" t="s">
        <v>3158</v>
      </c>
      <c r="B725" s="4" t="s">
        <v>2195</v>
      </c>
      <c r="C725" s="7" t="s">
        <v>774</v>
      </c>
      <c r="D725" s="7" t="s">
        <v>870</v>
      </c>
      <c r="E725" s="8">
        <v>1.06</v>
      </c>
      <c r="F725" s="37"/>
      <c r="G725" s="8"/>
    </row>
    <row r="726" spans="1:7" s="70" customFormat="1" x14ac:dyDescent="0.25">
      <c r="A726" t="s">
        <v>3159</v>
      </c>
      <c r="B726" s="4" t="s">
        <v>2195</v>
      </c>
      <c r="C726" s="7" t="s">
        <v>774</v>
      </c>
      <c r="D726" s="7" t="s">
        <v>1846</v>
      </c>
      <c r="E726" s="8">
        <v>2</v>
      </c>
      <c r="F726" s="37"/>
      <c r="G726" s="8"/>
    </row>
    <row r="727" spans="1:7" s="70" customFormat="1" x14ac:dyDescent="0.25">
      <c r="A727" t="s">
        <v>3160</v>
      </c>
      <c r="B727" s="4" t="s">
        <v>2195</v>
      </c>
      <c r="C727" s="7" t="s">
        <v>774</v>
      </c>
      <c r="D727" s="7" t="s">
        <v>1847</v>
      </c>
      <c r="E727" s="8">
        <v>0.52</v>
      </c>
      <c r="F727" s="37"/>
      <c r="G727" s="8"/>
    </row>
    <row r="728" spans="1:7" s="70" customFormat="1" x14ac:dyDescent="0.25">
      <c r="A728" t="s">
        <v>3161</v>
      </c>
      <c r="B728" s="4" t="s">
        <v>2195</v>
      </c>
      <c r="C728" s="7" t="s">
        <v>866</v>
      </c>
      <c r="D728" s="7" t="s">
        <v>2416</v>
      </c>
      <c r="E728" s="8">
        <v>0.79</v>
      </c>
      <c r="F728" s="37"/>
      <c r="G728" s="8"/>
    </row>
    <row r="729" spans="1:7" s="70" customFormat="1" x14ac:dyDescent="0.25">
      <c r="A729" t="s">
        <v>3162</v>
      </c>
      <c r="B729" s="4" t="s">
        <v>2195</v>
      </c>
      <c r="C729" s="7" t="s">
        <v>866</v>
      </c>
      <c r="D729" s="7" t="s">
        <v>1848</v>
      </c>
      <c r="E729" s="8">
        <v>0.43</v>
      </c>
      <c r="F729" s="37"/>
      <c r="G729" s="8"/>
    </row>
    <row r="730" spans="1:7" s="70" customFormat="1" x14ac:dyDescent="0.25">
      <c r="A730" t="s">
        <v>3163</v>
      </c>
      <c r="B730" s="4" t="s">
        <v>2195</v>
      </c>
      <c r="C730" s="7" t="s">
        <v>866</v>
      </c>
      <c r="D730" s="7" t="s">
        <v>1849</v>
      </c>
      <c r="E730" s="8"/>
      <c r="F730" s="37"/>
      <c r="G730" s="8"/>
    </row>
    <row r="731" spans="1:7" s="70" customFormat="1" x14ac:dyDescent="0.25">
      <c r="A731" t="s">
        <v>3164</v>
      </c>
      <c r="B731" s="4" t="s">
        <v>2195</v>
      </c>
      <c r="C731" s="7" t="s">
        <v>866</v>
      </c>
      <c r="D731" s="7" t="s">
        <v>1850</v>
      </c>
      <c r="E731" s="8">
        <v>0.82</v>
      </c>
      <c r="F731" s="37"/>
      <c r="G731" s="8"/>
    </row>
    <row r="732" spans="1:7" s="70" customFormat="1" x14ac:dyDescent="0.25">
      <c r="A732" t="s">
        <v>3165</v>
      </c>
      <c r="B732" s="4" t="s">
        <v>2195</v>
      </c>
      <c r="C732" s="7" t="s">
        <v>866</v>
      </c>
      <c r="D732" s="7" t="s">
        <v>1845</v>
      </c>
      <c r="E732" s="8">
        <v>0.43</v>
      </c>
      <c r="F732" s="37"/>
      <c r="G732" s="8"/>
    </row>
    <row r="733" spans="1:7" s="70" customFormat="1" x14ac:dyDescent="0.25">
      <c r="A733" t="s">
        <v>3166</v>
      </c>
      <c r="B733" s="4" t="s">
        <v>2195</v>
      </c>
      <c r="C733" s="7" t="s">
        <v>866</v>
      </c>
      <c r="D733" s="7" t="s">
        <v>1851</v>
      </c>
      <c r="E733" s="8">
        <v>1.53</v>
      </c>
      <c r="F733" s="37"/>
      <c r="G733" s="8"/>
    </row>
    <row r="734" spans="1:7" s="70" customFormat="1" x14ac:dyDescent="0.25">
      <c r="A734" t="s">
        <v>3167</v>
      </c>
      <c r="B734" s="4" t="s">
        <v>2195</v>
      </c>
      <c r="C734" s="7" t="s">
        <v>866</v>
      </c>
      <c r="D734" s="7" t="s">
        <v>1852</v>
      </c>
      <c r="E734" s="8">
        <v>0.43</v>
      </c>
      <c r="F734" s="37"/>
      <c r="G734" s="8"/>
    </row>
    <row r="735" spans="1:7" s="70" customFormat="1" x14ac:dyDescent="0.25">
      <c r="A735" t="s">
        <v>3168</v>
      </c>
      <c r="B735" s="4" t="s">
        <v>2195</v>
      </c>
      <c r="C735" s="7" t="s">
        <v>866</v>
      </c>
      <c r="D735" s="7" t="s">
        <v>1846</v>
      </c>
      <c r="E735" s="8">
        <v>2.4300000000000002</v>
      </c>
      <c r="F735" s="37"/>
      <c r="G735" s="8"/>
    </row>
    <row r="736" spans="1:7" s="70" customFormat="1" x14ac:dyDescent="0.25">
      <c r="A736" t="s">
        <v>3169</v>
      </c>
      <c r="B736" s="4" t="s">
        <v>2195</v>
      </c>
      <c r="C736" s="7" t="s">
        <v>866</v>
      </c>
      <c r="D736" s="7" t="s">
        <v>1847</v>
      </c>
      <c r="E736" s="8">
        <v>1.1399999999999999</v>
      </c>
      <c r="F736" s="37"/>
      <c r="G736" s="8"/>
    </row>
    <row r="737" spans="1:7" s="70" customFormat="1" x14ac:dyDescent="0.25">
      <c r="A737" t="s">
        <v>3170</v>
      </c>
      <c r="B737" s="4" t="s">
        <v>2195</v>
      </c>
      <c r="C737" s="7" t="s">
        <v>866</v>
      </c>
      <c r="D737" s="7" t="s">
        <v>1853</v>
      </c>
      <c r="E737" s="8">
        <v>0.54</v>
      </c>
      <c r="F737" s="37"/>
      <c r="G737" s="8"/>
    </row>
    <row r="738" spans="1:7" s="70" customFormat="1" x14ac:dyDescent="0.25">
      <c r="A738" t="s">
        <v>3171</v>
      </c>
      <c r="B738" s="4" t="s">
        <v>2195</v>
      </c>
      <c r="C738" s="10" t="s">
        <v>762</v>
      </c>
      <c r="D738" s="7" t="s">
        <v>2417</v>
      </c>
      <c r="E738" s="8">
        <v>0.03</v>
      </c>
      <c r="F738" s="37"/>
      <c r="G738" s="8"/>
    </row>
    <row r="739" spans="1:7" s="70" customFormat="1" x14ac:dyDescent="0.25">
      <c r="A739" t="s">
        <v>3172</v>
      </c>
      <c r="B739" s="4" t="s">
        <v>2195</v>
      </c>
      <c r="C739" s="10" t="s">
        <v>762</v>
      </c>
      <c r="D739" s="7" t="s">
        <v>2418</v>
      </c>
      <c r="E739" s="8">
        <v>0.02</v>
      </c>
      <c r="F739" s="37"/>
      <c r="G739" s="8"/>
    </row>
    <row r="740" spans="1:7" s="70" customFormat="1" x14ac:dyDescent="0.25">
      <c r="A740" t="s">
        <v>3173</v>
      </c>
      <c r="B740" s="4" t="s">
        <v>2195</v>
      </c>
      <c r="C740" s="7" t="s">
        <v>879</v>
      </c>
      <c r="D740" s="7" t="s">
        <v>751</v>
      </c>
      <c r="E740" s="8">
        <v>0.73</v>
      </c>
      <c r="F740" s="37"/>
      <c r="G740" s="8"/>
    </row>
    <row r="741" spans="1:7" s="70" customFormat="1" x14ac:dyDescent="0.25">
      <c r="A741" t="s">
        <v>3174</v>
      </c>
      <c r="B741" s="4" t="s">
        <v>2195</v>
      </c>
      <c r="C741" s="7" t="s">
        <v>879</v>
      </c>
      <c r="D741" s="7" t="s">
        <v>868</v>
      </c>
      <c r="E741" s="8">
        <v>1.07</v>
      </c>
      <c r="F741" s="37"/>
      <c r="G741" s="8"/>
    </row>
    <row r="742" spans="1:7" s="70" customFormat="1" x14ac:dyDescent="0.25">
      <c r="A742" t="s">
        <v>3175</v>
      </c>
      <c r="B742" s="4" t="s">
        <v>2195</v>
      </c>
      <c r="C742" s="7" t="s">
        <v>771</v>
      </c>
      <c r="D742" s="7" t="s">
        <v>751</v>
      </c>
      <c r="E742" s="8">
        <v>0.65</v>
      </c>
      <c r="F742" s="37"/>
      <c r="G742" s="8"/>
    </row>
    <row r="743" spans="1:7" s="70" customFormat="1" x14ac:dyDescent="0.25">
      <c r="A743" t="s">
        <v>3176</v>
      </c>
      <c r="B743" s="4" t="s">
        <v>2195</v>
      </c>
      <c r="C743" s="7" t="s">
        <v>771</v>
      </c>
      <c r="D743" s="7" t="s">
        <v>1845</v>
      </c>
      <c r="E743" s="8">
        <v>1.07</v>
      </c>
      <c r="F743" s="37"/>
      <c r="G743" s="8"/>
    </row>
    <row r="744" spans="1:7" s="70" customFormat="1" x14ac:dyDescent="0.25">
      <c r="A744" t="s">
        <v>3177</v>
      </c>
      <c r="B744" s="4" t="s">
        <v>2195</v>
      </c>
      <c r="C744" s="7" t="s">
        <v>771</v>
      </c>
      <c r="D744" s="7" t="s">
        <v>870</v>
      </c>
      <c r="E744" s="8">
        <v>0.82</v>
      </c>
      <c r="F744" s="37"/>
      <c r="G744" s="8"/>
    </row>
    <row r="745" spans="1:7" s="70" customFormat="1" x14ac:dyDescent="0.25">
      <c r="A745" t="s">
        <v>3178</v>
      </c>
      <c r="B745" s="4" t="s">
        <v>2195</v>
      </c>
      <c r="C745" s="7" t="s">
        <v>771</v>
      </c>
      <c r="D745" s="7" t="s">
        <v>2419</v>
      </c>
      <c r="E745" s="8">
        <v>0.88</v>
      </c>
      <c r="F745" s="37"/>
      <c r="G745" s="8"/>
    </row>
    <row r="746" spans="1:7" s="70" customFormat="1" x14ac:dyDescent="0.25">
      <c r="A746" t="s">
        <v>3179</v>
      </c>
      <c r="B746" s="4" t="s">
        <v>2195</v>
      </c>
      <c r="C746" s="7" t="s">
        <v>771</v>
      </c>
      <c r="D746" s="7" t="s">
        <v>1855</v>
      </c>
      <c r="E746" s="8">
        <v>1.31</v>
      </c>
      <c r="F746" s="37"/>
      <c r="G746" s="8"/>
    </row>
    <row r="747" spans="1:7" s="70" customFormat="1" x14ac:dyDescent="0.25">
      <c r="A747" t="s">
        <v>3180</v>
      </c>
      <c r="B747" s="4" t="s">
        <v>2195</v>
      </c>
      <c r="C747" s="7" t="s">
        <v>771</v>
      </c>
      <c r="D747" s="7" t="s">
        <v>873</v>
      </c>
      <c r="E747" s="8">
        <v>0.89</v>
      </c>
      <c r="F747" s="37"/>
      <c r="G747" s="8"/>
    </row>
    <row r="748" spans="1:7" s="70" customFormat="1" x14ac:dyDescent="0.25">
      <c r="A748" t="s">
        <v>3181</v>
      </c>
      <c r="B748" s="4" t="s">
        <v>2195</v>
      </c>
      <c r="C748" s="7" t="s">
        <v>666</v>
      </c>
      <c r="D748" s="7" t="s">
        <v>751</v>
      </c>
      <c r="E748" s="8">
        <v>0.99</v>
      </c>
      <c r="F748" s="37"/>
      <c r="G748" s="8"/>
    </row>
    <row r="749" spans="1:7" s="70" customFormat="1" x14ac:dyDescent="0.25">
      <c r="A749" t="s">
        <v>3182</v>
      </c>
      <c r="B749" s="4" t="s">
        <v>2195</v>
      </c>
      <c r="C749" s="7" t="s">
        <v>773</v>
      </c>
      <c r="D749" s="7" t="s">
        <v>2420</v>
      </c>
      <c r="E749" s="8">
        <v>1.28</v>
      </c>
      <c r="F749" s="37"/>
      <c r="G749" s="8"/>
    </row>
    <row r="750" spans="1:7" s="70" customFormat="1" x14ac:dyDescent="0.25">
      <c r="A750" t="s">
        <v>3183</v>
      </c>
      <c r="B750" s="4" t="s">
        <v>2195</v>
      </c>
      <c r="C750" s="7" t="s">
        <v>773</v>
      </c>
      <c r="D750" s="7" t="s">
        <v>2421</v>
      </c>
      <c r="E750" s="8">
        <v>1.81</v>
      </c>
      <c r="F750" s="37"/>
      <c r="G750" s="8"/>
    </row>
    <row r="751" spans="1:7" s="70" customFormat="1" x14ac:dyDescent="0.25">
      <c r="A751" t="s">
        <v>3184</v>
      </c>
      <c r="B751" s="4" t="s">
        <v>2195</v>
      </c>
      <c r="C751" s="7" t="s">
        <v>886</v>
      </c>
      <c r="D751" s="7" t="s">
        <v>751</v>
      </c>
      <c r="E751" s="8">
        <v>0.98</v>
      </c>
      <c r="F751" s="37"/>
      <c r="G751" s="8"/>
    </row>
    <row r="752" spans="1:7" s="70" customFormat="1" x14ac:dyDescent="0.25">
      <c r="A752" t="s">
        <v>3185</v>
      </c>
      <c r="B752" s="4" t="s">
        <v>2195</v>
      </c>
      <c r="C752" s="7" t="s">
        <v>2422</v>
      </c>
      <c r="D752" s="7" t="s">
        <v>1846</v>
      </c>
      <c r="E752" s="8">
        <v>0.4</v>
      </c>
      <c r="F752" s="37"/>
      <c r="G752" s="8"/>
    </row>
    <row r="753" spans="1:7" s="70" customFormat="1" x14ac:dyDescent="0.25">
      <c r="A753" t="s">
        <v>3186</v>
      </c>
      <c r="B753" s="4" t="s">
        <v>2195</v>
      </c>
      <c r="C753" s="7" t="s">
        <v>2422</v>
      </c>
      <c r="D753" s="7" t="s">
        <v>2423</v>
      </c>
      <c r="E753" s="8">
        <v>0.87</v>
      </c>
      <c r="F753" s="37"/>
      <c r="G753" s="8"/>
    </row>
    <row r="754" spans="1:7" s="70" customFormat="1" x14ac:dyDescent="0.25">
      <c r="A754" t="s">
        <v>3187</v>
      </c>
      <c r="B754" s="4" t="s">
        <v>2195</v>
      </c>
      <c r="C754" s="7" t="s">
        <v>2424</v>
      </c>
      <c r="D754" s="7" t="s">
        <v>751</v>
      </c>
      <c r="E754" s="8">
        <v>0.75</v>
      </c>
      <c r="F754" s="37"/>
      <c r="G754" s="8"/>
    </row>
    <row r="755" spans="1:7" s="70" customFormat="1" x14ac:dyDescent="0.25">
      <c r="A755" t="s">
        <v>3188</v>
      </c>
      <c r="B755" s="4" t="s">
        <v>2195</v>
      </c>
      <c r="C755" s="7" t="s">
        <v>872</v>
      </c>
      <c r="D755" s="7" t="s">
        <v>751</v>
      </c>
      <c r="E755" s="8">
        <v>0.66</v>
      </c>
      <c r="F755" s="37"/>
      <c r="G755" s="8"/>
    </row>
    <row r="756" spans="1:7" s="70" customFormat="1" x14ac:dyDescent="0.25">
      <c r="A756" t="s">
        <v>3189</v>
      </c>
      <c r="B756" s="4" t="s">
        <v>2195</v>
      </c>
      <c r="C756" s="7" t="s">
        <v>872</v>
      </c>
      <c r="D756" s="7" t="s">
        <v>868</v>
      </c>
      <c r="E756" s="8">
        <v>0.89</v>
      </c>
      <c r="F756" s="37"/>
      <c r="G756" s="8"/>
    </row>
    <row r="757" spans="1:7" s="70" customFormat="1" x14ac:dyDescent="0.25">
      <c r="A757" t="s">
        <v>3190</v>
      </c>
      <c r="B757" s="4" t="s">
        <v>2195</v>
      </c>
      <c r="C757" s="7" t="s">
        <v>872</v>
      </c>
      <c r="D757" s="7" t="s">
        <v>1856</v>
      </c>
      <c r="E757" s="8">
        <v>0.41</v>
      </c>
      <c r="F757" s="37"/>
      <c r="G757" s="8"/>
    </row>
    <row r="758" spans="1:7" s="70" customFormat="1" x14ac:dyDescent="0.25">
      <c r="A758" t="s">
        <v>3191</v>
      </c>
      <c r="B758" s="4" t="s">
        <v>2195</v>
      </c>
      <c r="C758" s="7" t="s">
        <v>2425</v>
      </c>
      <c r="D758" s="7" t="s">
        <v>751</v>
      </c>
      <c r="E758" s="8">
        <v>0.69</v>
      </c>
      <c r="F758" s="37"/>
      <c r="G758" s="8"/>
    </row>
    <row r="759" spans="1:7" s="70" customFormat="1" x14ac:dyDescent="0.25">
      <c r="A759" t="s">
        <v>3192</v>
      </c>
      <c r="B759" s="4" t="s">
        <v>2195</v>
      </c>
      <c r="C759" s="7" t="s">
        <v>842</v>
      </c>
      <c r="D759" s="7" t="s">
        <v>751</v>
      </c>
      <c r="E759" s="8">
        <v>0.63</v>
      </c>
      <c r="F759" s="37"/>
      <c r="G759" s="8"/>
    </row>
    <row r="760" spans="1:7" s="70" customFormat="1" x14ac:dyDescent="0.25">
      <c r="A760" t="s">
        <v>3193</v>
      </c>
      <c r="B760" s="4" t="s">
        <v>2195</v>
      </c>
      <c r="C760" s="7" t="s">
        <v>2426</v>
      </c>
      <c r="D760" s="7" t="s">
        <v>880</v>
      </c>
      <c r="E760" s="8">
        <v>1.2</v>
      </c>
      <c r="F760" s="37"/>
      <c r="G760" s="8"/>
    </row>
    <row r="761" spans="1:7" s="70" customFormat="1" x14ac:dyDescent="0.25">
      <c r="A761" t="s">
        <v>3194</v>
      </c>
      <c r="B761" s="4" t="s">
        <v>2195</v>
      </c>
      <c r="C761" s="7" t="s">
        <v>2426</v>
      </c>
      <c r="D761" s="7" t="s">
        <v>2427</v>
      </c>
      <c r="E761" s="8">
        <v>0.72</v>
      </c>
      <c r="F761" s="37"/>
      <c r="G761" s="8"/>
    </row>
    <row r="762" spans="1:7" s="70" customFormat="1" x14ac:dyDescent="0.25">
      <c r="A762" t="s">
        <v>3195</v>
      </c>
      <c r="B762" s="4" t="s">
        <v>2195</v>
      </c>
      <c r="C762" s="7" t="s">
        <v>1828</v>
      </c>
      <c r="D762" s="7" t="s">
        <v>1858</v>
      </c>
      <c r="E762" s="8">
        <v>1.72</v>
      </c>
      <c r="F762" s="37"/>
      <c r="G762" s="8"/>
    </row>
    <row r="763" spans="1:7" s="70" customFormat="1" x14ac:dyDescent="0.25">
      <c r="A763" t="s">
        <v>3196</v>
      </c>
      <c r="B763" s="4" t="s">
        <v>2195</v>
      </c>
      <c r="C763" s="7" t="s">
        <v>1828</v>
      </c>
      <c r="D763" s="7" t="s">
        <v>1859</v>
      </c>
      <c r="E763" s="8">
        <v>1.1000000000000001</v>
      </c>
      <c r="F763" s="37"/>
      <c r="G763" s="8"/>
    </row>
    <row r="764" spans="1:7" s="70" customFormat="1" x14ac:dyDescent="0.25">
      <c r="A764" t="s">
        <v>3197</v>
      </c>
      <c r="B764" s="4" t="s">
        <v>2195</v>
      </c>
      <c r="C764" s="7" t="s">
        <v>1828</v>
      </c>
      <c r="D764" s="7" t="s">
        <v>1860</v>
      </c>
      <c r="E764" s="8">
        <v>1.17</v>
      </c>
      <c r="F764" s="37"/>
      <c r="G764" s="8"/>
    </row>
    <row r="765" spans="1:7" s="70" customFormat="1" x14ac:dyDescent="0.25">
      <c r="A765" t="s">
        <v>3198</v>
      </c>
      <c r="B765" s="4" t="s">
        <v>2195</v>
      </c>
      <c r="C765" s="7" t="s">
        <v>2413</v>
      </c>
      <c r="D765" s="7" t="s">
        <v>2428</v>
      </c>
      <c r="E765" s="8">
        <v>0.56000000000000005</v>
      </c>
      <c r="F765" s="37"/>
      <c r="G765" s="8"/>
    </row>
    <row r="766" spans="1:7" s="70" customFormat="1" x14ac:dyDescent="0.25">
      <c r="A766" t="s">
        <v>3199</v>
      </c>
      <c r="B766" s="4" t="s">
        <v>2195</v>
      </c>
      <c r="C766" s="7" t="s">
        <v>2413</v>
      </c>
      <c r="D766" s="7" t="s">
        <v>1880</v>
      </c>
      <c r="E766" s="8">
        <v>0.25</v>
      </c>
      <c r="F766" s="37"/>
      <c r="G766" s="8"/>
    </row>
    <row r="767" spans="1:7" s="70" customFormat="1" x14ac:dyDescent="0.25">
      <c r="A767" t="s">
        <v>3200</v>
      </c>
      <c r="B767" s="4" t="s">
        <v>2195</v>
      </c>
      <c r="C767" s="10" t="s">
        <v>738</v>
      </c>
      <c r="D767" s="7" t="s">
        <v>1881</v>
      </c>
      <c r="E767" s="8">
        <v>0.94</v>
      </c>
      <c r="F767" s="37"/>
      <c r="G767" s="8"/>
    </row>
    <row r="768" spans="1:7" s="70" customFormat="1" x14ac:dyDescent="0.25">
      <c r="A768" t="s">
        <v>3201</v>
      </c>
      <c r="B768" s="4" t="s">
        <v>2195</v>
      </c>
      <c r="C768" s="10" t="s">
        <v>729</v>
      </c>
      <c r="D768" s="7" t="s">
        <v>1882</v>
      </c>
      <c r="E768" s="8">
        <v>1.45</v>
      </c>
      <c r="F768" s="37"/>
      <c r="G768" s="8"/>
    </row>
    <row r="769" spans="1:7" s="70" customFormat="1" x14ac:dyDescent="0.25">
      <c r="A769" t="s">
        <v>3202</v>
      </c>
      <c r="B769" s="4" t="s">
        <v>2195</v>
      </c>
      <c r="C769" s="7" t="s">
        <v>732</v>
      </c>
      <c r="D769" s="7" t="s">
        <v>1883</v>
      </c>
      <c r="E769" s="8">
        <v>0.72</v>
      </c>
      <c r="F769" s="37"/>
      <c r="G769" s="8"/>
    </row>
    <row r="770" spans="1:7" s="70" customFormat="1" x14ac:dyDescent="0.25">
      <c r="A770" t="s">
        <v>3203</v>
      </c>
      <c r="B770" s="4" t="s">
        <v>2195</v>
      </c>
      <c r="C770" s="7" t="s">
        <v>732</v>
      </c>
      <c r="D770" s="7" t="s">
        <v>1884</v>
      </c>
      <c r="E770" s="8">
        <v>1.71</v>
      </c>
      <c r="F770" s="37"/>
      <c r="G770" s="8"/>
    </row>
    <row r="771" spans="1:7" s="70" customFormat="1" x14ac:dyDescent="0.25">
      <c r="A771" t="s">
        <v>3204</v>
      </c>
      <c r="B771" s="4" t="s">
        <v>2195</v>
      </c>
      <c r="C771" s="7" t="s">
        <v>732</v>
      </c>
      <c r="D771" s="7" t="s">
        <v>885</v>
      </c>
      <c r="E771" s="8">
        <v>0.93</v>
      </c>
      <c r="F771" s="37"/>
      <c r="G771" s="8"/>
    </row>
    <row r="772" spans="1:7" s="70" customFormat="1" x14ac:dyDescent="0.25">
      <c r="A772" t="s">
        <v>3205</v>
      </c>
      <c r="B772" s="4" t="s">
        <v>2195</v>
      </c>
      <c r="C772" s="7" t="s">
        <v>767</v>
      </c>
      <c r="D772" s="7" t="s">
        <v>875</v>
      </c>
      <c r="E772" s="8">
        <v>2.2599999999999998</v>
      </c>
      <c r="F772" s="37"/>
      <c r="G772" s="8"/>
    </row>
    <row r="773" spans="1:7" s="70" customFormat="1" x14ac:dyDescent="0.25">
      <c r="A773" t="s">
        <v>3206</v>
      </c>
      <c r="B773" s="4" t="s">
        <v>2195</v>
      </c>
      <c r="C773" s="7" t="s">
        <v>767</v>
      </c>
      <c r="D773" s="7" t="s">
        <v>881</v>
      </c>
      <c r="E773" s="8">
        <v>1.1499999999999999</v>
      </c>
      <c r="F773" s="37"/>
      <c r="G773" s="8"/>
    </row>
    <row r="774" spans="1:7" s="70" customFormat="1" x14ac:dyDescent="0.25">
      <c r="A774" t="s">
        <v>3207</v>
      </c>
      <c r="B774" s="4" t="s">
        <v>2195</v>
      </c>
      <c r="C774" s="7" t="s">
        <v>767</v>
      </c>
      <c r="D774" s="7" t="s">
        <v>775</v>
      </c>
      <c r="E774" s="8">
        <v>0.87</v>
      </c>
      <c r="F774" s="37"/>
      <c r="G774" s="8"/>
    </row>
    <row r="775" spans="1:7" s="70" customFormat="1" x14ac:dyDescent="0.25">
      <c r="A775" t="s">
        <v>3208</v>
      </c>
      <c r="B775" s="4" t="s">
        <v>2195</v>
      </c>
      <c r="C775" s="7" t="s">
        <v>767</v>
      </c>
      <c r="D775" s="7" t="s">
        <v>876</v>
      </c>
      <c r="E775" s="8">
        <v>1.66</v>
      </c>
      <c r="F775" s="37"/>
      <c r="G775" s="8"/>
    </row>
    <row r="776" spans="1:7" s="70" customFormat="1" x14ac:dyDescent="0.25">
      <c r="A776" t="s">
        <v>3209</v>
      </c>
      <c r="B776" s="4" t="s">
        <v>2195</v>
      </c>
      <c r="C776" s="7" t="s">
        <v>767</v>
      </c>
      <c r="D776" s="7" t="s">
        <v>614</v>
      </c>
      <c r="E776" s="8">
        <v>1.1399999999999999</v>
      </c>
      <c r="F776" s="37"/>
      <c r="G776" s="8"/>
    </row>
    <row r="777" spans="1:7" s="70" customFormat="1" x14ac:dyDescent="0.25">
      <c r="A777" t="s">
        <v>3210</v>
      </c>
      <c r="B777" s="4" t="s">
        <v>2195</v>
      </c>
      <c r="C777" s="7" t="s">
        <v>767</v>
      </c>
      <c r="D777" s="7" t="s">
        <v>777</v>
      </c>
      <c r="E777" s="8">
        <v>0.62</v>
      </c>
      <c r="F777" s="37"/>
      <c r="G777" s="8"/>
    </row>
    <row r="778" spans="1:7" s="70" customFormat="1" x14ac:dyDescent="0.25">
      <c r="A778" t="s">
        <v>3211</v>
      </c>
      <c r="B778" s="4" t="s">
        <v>2195</v>
      </c>
      <c r="C778" s="7" t="s">
        <v>767</v>
      </c>
      <c r="D778" s="7" t="s">
        <v>776</v>
      </c>
      <c r="E778" s="8">
        <v>1.89</v>
      </c>
      <c r="F778" s="37"/>
      <c r="G778" s="8"/>
    </row>
    <row r="779" spans="1:7" s="70" customFormat="1" x14ac:dyDescent="0.25">
      <c r="A779" t="s">
        <v>3212</v>
      </c>
      <c r="B779" s="4" t="s">
        <v>2195</v>
      </c>
      <c r="C779" s="7" t="s">
        <v>767</v>
      </c>
      <c r="D779" s="7" t="s">
        <v>1885</v>
      </c>
      <c r="E779" s="8">
        <v>0.88</v>
      </c>
      <c r="F779" s="37"/>
      <c r="G779" s="8"/>
    </row>
    <row r="780" spans="1:7" s="70" customFormat="1" x14ac:dyDescent="0.25">
      <c r="A780" t="s">
        <v>3213</v>
      </c>
      <c r="B780" s="4" t="s">
        <v>2195</v>
      </c>
      <c r="C780" s="7" t="s">
        <v>767</v>
      </c>
      <c r="D780" s="7" t="s">
        <v>782</v>
      </c>
      <c r="E780" s="8">
        <v>1.27</v>
      </c>
      <c r="F780" s="37"/>
      <c r="G780" s="8"/>
    </row>
    <row r="781" spans="1:7" s="70" customFormat="1" x14ac:dyDescent="0.25">
      <c r="A781" t="s">
        <v>3214</v>
      </c>
      <c r="B781" s="4" t="s">
        <v>2195</v>
      </c>
      <c r="C781" s="7" t="s">
        <v>767</v>
      </c>
      <c r="D781" s="7" t="s">
        <v>778</v>
      </c>
      <c r="E781" s="8">
        <v>0.91</v>
      </c>
      <c r="F781" s="37"/>
      <c r="G781" s="8"/>
    </row>
    <row r="782" spans="1:7" s="70" customFormat="1" x14ac:dyDescent="0.25">
      <c r="A782" t="s">
        <v>3215</v>
      </c>
      <c r="B782" s="4" t="s">
        <v>2195</v>
      </c>
      <c r="C782" s="7" t="s">
        <v>767</v>
      </c>
      <c r="D782" s="7" t="s">
        <v>2429</v>
      </c>
      <c r="E782" s="8">
        <v>1.32</v>
      </c>
      <c r="F782" s="37"/>
      <c r="G782" s="8"/>
    </row>
    <row r="783" spans="1:7" s="70" customFormat="1" x14ac:dyDescent="0.25">
      <c r="A783" t="s">
        <v>3216</v>
      </c>
      <c r="B783" s="4" t="s">
        <v>2195</v>
      </c>
      <c r="C783" s="7" t="s">
        <v>767</v>
      </c>
      <c r="D783" s="7" t="s">
        <v>884</v>
      </c>
      <c r="E783" s="8">
        <v>0.6</v>
      </c>
      <c r="F783" s="37"/>
      <c r="G783" s="8"/>
    </row>
    <row r="784" spans="1:7" s="70" customFormat="1" x14ac:dyDescent="0.25">
      <c r="A784" t="s">
        <v>3217</v>
      </c>
      <c r="B784" s="4" t="s">
        <v>2195</v>
      </c>
      <c r="C784" s="10" t="s">
        <v>757</v>
      </c>
      <c r="D784" s="7" t="s">
        <v>758</v>
      </c>
      <c r="E784" s="8">
        <v>0.67</v>
      </c>
      <c r="F784" s="37"/>
      <c r="G784" s="8"/>
    </row>
    <row r="785" spans="1:7" s="70" customFormat="1" x14ac:dyDescent="0.25">
      <c r="A785" t="s">
        <v>3218</v>
      </c>
      <c r="B785" s="4" t="s">
        <v>2195</v>
      </c>
      <c r="C785" s="7" t="s">
        <v>1878</v>
      </c>
      <c r="D785" s="7" t="s">
        <v>1887</v>
      </c>
      <c r="E785" s="8">
        <v>1.19</v>
      </c>
      <c r="F785" s="37"/>
      <c r="G785" s="8"/>
    </row>
    <row r="786" spans="1:7" s="70" customFormat="1" x14ac:dyDescent="0.25">
      <c r="A786" t="s">
        <v>3219</v>
      </c>
      <c r="B786" s="4" t="s">
        <v>2195</v>
      </c>
      <c r="C786" s="7" t="s">
        <v>1878</v>
      </c>
      <c r="D786" s="7" t="s">
        <v>2430</v>
      </c>
      <c r="E786" s="8">
        <v>1.23</v>
      </c>
      <c r="F786" s="37"/>
      <c r="G786" s="8"/>
    </row>
    <row r="787" spans="1:7" s="70" customFormat="1" x14ac:dyDescent="0.25">
      <c r="A787" t="s">
        <v>3220</v>
      </c>
      <c r="B787" s="4" t="s">
        <v>2195</v>
      </c>
      <c r="C787" s="7" t="s">
        <v>1878</v>
      </c>
      <c r="D787" s="7" t="s">
        <v>2431</v>
      </c>
      <c r="E787" s="8">
        <v>1.05</v>
      </c>
      <c r="F787" s="37"/>
      <c r="G787" s="8"/>
    </row>
    <row r="788" spans="1:7" s="70" customFormat="1" x14ac:dyDescent="0.25">
      <c r="A788" t="s">
        <v>3221</v>
      </c>
      <c r="B788" s="4" t="s">
        <v>2195</v>
      </c>
      <c r="C788" s="7" t="s">
        <v>1878</v>
      </c>
      <c r="D788" s="7" t="s">
        <v>1889</v>
      </c>
      <c r="E788" s="8">
        <v>1.29</v>
      </c>
      <c r="F788" s="37"/>
      <c r="G788" s="8"/>
    </row>
    <row r="789" spans="1:7" s="70" customFormat="1" x14ac:dyDescent="0.25">
      <c r="A789" t="s">
        <v>3222</v>
      </c>
      <c r="B789" s="4" t="s">
        <v>2195</v>
      </c>
      <c r="C789" s="7" t="s">
        <v>1878</v>
      </c>
      <c r="D789" s="7" t="s">
        <v>1890</v>
      </c>
      <c r="E789" s="8">
        <v>0.95</v>
      </c>
      <c r="F789" s="37"/>
      <c r="G789" s="8"/>
    </row>
    <row r="790" spans="1:7" s="7" customFormat="1" x14ac:dyDescent="0.25">
      <c r="A790" t="s">
        <v>3223</v>
      </c>
      <c r="B790" s="4" t="s">
        <v>2195</v>
      </c>
      <c r="C790" s="7" t="s">
        <v>2432</v>
      </c>
      <c r="D790" s="7" t="s">
        <v>2419</v>
      </c>
      <c r="E790" s="8">
        <v>0.75</v>
      </c>
      <c r="F790" s="37"/>
      <c r="G790" s="8"/>
    </row>
    <row r="791" spans="1:7" s="7" customFormat="1" x14ac:dyDescent="0.25">
      <c r="A791" t="s">
        <v>3224</v>
      </c>
      <c r="B791" s="4" t="s">
        <v>2195</v>
      </c>
      <c r="C791" s="7" t="s">
        <v>2432</v>
      </c>
      <c r="D791" s="7" t="s">
        <v>870</v>
      </c>
      <c r="E791" s="8">
        <v>1.1100000000000001</v>
      </c>
      <c r="F791" s="37"/>
      <c r="G791" s="8"/>
    </row>
    <row r="792" spans="1:7" s="70" customFormat="1" x14ac:dyDescent="0.25">
      <c r="A792" t="s">
        <v>3225</v>
      </c>
      <c r="B792" s="4" t="s">
        <v>2195</v>
      </c>
      <c r="C792" s="10" t="s">
        <v>731</v>
      </c>
      <c r="D792" s="7" t="s">
        <v>754</v>
      </c>
      <c r="E792" s="8">
        <v>0.38</v>
      </c>
      <c r="F792" s="37"/>
      <c r="G792" s="8"/>
    </row>
    <row r="793" spans="1:7" s="70" customFormat="1" x14ac:dyDescent="0.25">
      <c r="A793" t="s">
        <v>3226</v>
      </c>
      <c r="B793" s="4" t="s">
        <v>2195</v>
      </c>
      <c r="C793" s="7" t="s">
        <v>1839</v>
      </c>
      <c r="D793" s="7" t="s">
        <v>1892</v>
      </c>
      <c r="E793" s="8">
        <v>1.05</v>
      </c>
      <c r="F793" s="37"/>
      <c r="G793" s="8"/>
    </row>
    <row r="794" spans="1:7" s="70" customFormat="1" x14ac:dyDescent="0.25">
      <c r="A794" t="s">
        <v>3227</v>
      </c>
      <c r="B794" s="4" t="s">
        <v>2195</v>
      </c>
      <c r="C794" s="7" t="s">
        <v>1839</v>
      </c>
      <c r="D794" s="7" t="s">
        <v>1893</v>
      </c>
      <c r="E794" s="8">
        <v>1.02</v>
      </c>
      <c r="F794" s="37"/>
      <c r="G794" s="8"/>
    </row>
    <row r="795" spans="1:7" s="70" customFormat="1" x14ac:dyDescent="0.25">
      <c r="A795" t="s">
        <v>3228</v>
      </c>
      <c r="B795" s="4" t="s">
        <v>2195</v>
      </c>
      <c r="C795" s="7" t="s">
        <v>739</v>
      </c>
      <c r="D795" s="7" t="s">
        <v>751</v>
      </c>
      <c r="E795" s="8">
        <v>0.95</v>
      </c>
      <c r="F795" s="37"/>
      <c r="G795" s="8"/>
    </row>
    <row r="796" spans="1:7" s="70" customFormat="1" x14ac:dyDescent="0.25">
      <c r="A796" t="s">
        <v>3229</v>
      </c>
      <c r="B796" s="4" t="s">
        <v>2195</v>
      </c>
      <c r="C796" s="7" t="s">
        <v>740</v>
      </c>
      <c r="D796" s="7" t="s">
        <v>751</v>
      </c>
      <c r="E796" s="8">
        <v>1.59</v>
      </c>
      <c r="F796" s="37"/>
      <c r="G796" s="8"/>
    </row>
    <row r="797" spans="1:7" s="70" customFormat="1" x14ac:dyDescent="0.25">
      <c r="A797" t="s">
        <v>3230</v>
      </c>
      <c r="B797" s="4" t="s">
        <v>2195</v>
      </c>
      <c r="C797" s="10" t="s">
        <v>760</v>
      </c>
      <c r="D797" s="7" t="s">
        <v>761</v>
      </c>
      <c r="E797" s="8">
        <v>1.38</v>
      </c>
      <c r="F797" s="37"/>
      <c r="G797" s="8"/>
    </row>
    <row r="798" spans="1:7" s="70" customFormat="1" x14ac:dyDescent="0.25">
      <c r="A798" t="s">
        <v>3231</v>
      </c>
      <c r="B798" s="4" t="s">
        <v>2195</v>
      </c>
      <c r="C798" s="7" t="s">
        <v>1879</v>
      </c>
      <c r="D798" s="7" t="s">
        <v>1894</v>
      </c>
      <c r="E798" s="8">
        <v>1.53</v>
      </c>
      <c r="F798" s="37"/>
      <c r="G798" s="8"/>
    </row>
    <row r="799" spans="1:7" s="70" customFormat="1" x14ac:dyDescent="0.25">
      <c r="A799" t="s">
        <v>3232</v>
      </c>
      <c r="B799" s="4" t="s">
        <v>2195</v>
      </c>
      <c r="C799" s="7" t="s">
        <v>1879</v>
      </c>
      <c r="D799" s="7" t="s">
        <v>1895</v>
      </c>
      <c r="E799" s="8">
        <v>0.64</v>
      </c>
      <c r="F799" s="37"/>
      <c r="G799" s="8"/>
    </row>
    <row r="800" spans="1:7" s="70" customFormat="1" x14ac:dyDescent="0.25">
      <c r="A800" t="s">
        <v>3233</v>
      </c>
      <c r="B800" s="4" t="s">
        <v>2195</v>
      </c>
      <c r="C800" s="10" t="s">
        <v>781</v>
      </c>
      <c r="D800" s="7" t="s">
        <v>2423</v>
      </c>
      <c r="E800" s="8">
        <v>1.68</v>
      </c>
      <c r="F800" s="37"/>
      <c r="G800" s="8"/>
    </row>
    <row r="801" spans="1:7" s="70" customFormat="1" x14ac:dyDescent="0.25">
      <c r="A801" t="s">
        <v>3234</v>
      </c>
      <c r="B801" s="4" t="s">
        <v>2195</v>
      </c>
      <c r="C801" s="10" t="s">
        <v>781</v>
      </c>
      <c r="D801" s="72" t="s">
        <v>751</v>
      </c>
      <c r="E801" s="73">
        <v>1.68</v>
      </c>
      <c r="F801" s="74"/>
      <c r="G801" s="73"/>
    </row>
    <row r="802" spans="1:7" s="70" customFormat="1" x14ac:dyDescent="0.25">
      <c r="A802" t="s">
        <v>3235</v>
      </c>
      <c r="B802" s="4" t="s">
        <v>2195</v>
      </c>
      <c r="C802" s="10" t="s">
        <v>766</v>
      </c>
      <c r="D802" s="7" t="s">
        <v>874</v>
      </c>
      <c r="E802" s="8">
        <v>1.1000000000000001</v>
      </c>
      <c r="F802" s="37"/>
      <c r="G802" s="8"/>
    </row>
    <row r="803" spans="1:7" s="70" customFormat="1" x14ac:dyDescent="0.25">
      <c r="A803" t="s">
        <v>3236</v>
      </c>
      <c r="B803" s="4" t="s">
        <v>2195</v>
      </c>
      <c r="C803" s="7" t="s">
        <v>1843</v>
      </c>
      <c r="D803" s="7" t="s">
        <v>2433</v>
      </c>
      <c r="E803" s="8">
        <v>2.68</v>
      </c>
      <c r="F803" s="37"/>
      <c r="G803" s="8"/>
    </row>
    <row r="804" spans="1:7" s="70" customFormat="1" x14ac:dyDescent="0.25">
      <c r="A804" t="s">
        <v>3237</v>
      </c>
      <c r="B804" s="4" t="s">
        <v>2195</v>
      </c>
      <c r="C804" s="7" t="s">
        <v>1843</v>
      </c>
      <c r="D804" s="7" t="s">
        <v>2434</v>
      </c>
      <c r="E804" s="8">
        <v>0.72</v>
      </c>
      <c r="F804" s="74"/>
      <c r="G804" s="73"/>
    </row>
    <row r="805" spans="1:7" s="70" customFormat="1" x14ac:dyDescent="0.25">
      <c r="A805" t="s">
        <v>3238</v>
      </c>
      <c r="B805" s="4" t="s">
        <v>2195</v>
      </c>
      <c r="C805" s="7" t="s">
        <v>1843</v>
      </c>
      <c r="D805" s="7" t="s">
        <v>2435</v>
      </c>
      <c r="E805" s="8">
        <v>1.2</v>
      </c>
      <c r="F805" s="74"/>
      <c r="G805" s="73"/>
    </row>
    <row r="806" spans="1:7" s="70" customFormat="1" x14ac:dyDescent="0.25">
      <c r="A806" t="s">
        <v>3239</v>
      </c>
      <c r="B806" s="4" t="s">
        <v>2195</v>
      </c>
      <c r="C806" s="7" t="s">
        <v>1843</v>
      </c>
      <c r="D806" s="7" t="s">
        <v>2436</v>
      </c>
      <c r="E806" s="8">
        <v>1.92</v>
      </c>
      <c r="F806" s="74"/>
      <c r="G806" s="73"/>
    </row>
    <row r="807" spans="1:7" s="70" customFormat="1" x14ac:dyDescent="0.25">
      <c r="A807" t="s">
        <v>3240</v>
      </c>
      <c r="B807" s="4" t="s">
        <v>2195</v>
      </c>
      <c r="C807" s="7" t="s">
        <v>1843</v>
      </c>
      <c r="D807" s="7" t="s">
        <v>2437</v>
      </c>
      <c r="E807" s="8">
        <v>3.01</v>
      </c>
      <c r="F807" s="74"/>
      <c r="G807" s="73"/>
    </row>
    <row r="808" spans="1:7" s="70" customFormat="1" x14ac:dyDescent="0.25">
      <c r="A808" t="s">
        <v>3241</v>
      </c>
      <c r="B808" s="4" t="s">
        <v>2195</v>
      </c>
      <c r="C808" s="7" t="s">
        <v>769</v>
      </c>
      <c r="D808" s="7" t="s">
        <v>878</v>
      </c>
      <c r="E808" s="8">
        <v>0.95</v>
      </c>
      <c r="F808" s="37"/>
      <c r="G808" s="8"/>
    </row>
    <row r="809" spans="1:7" s="70" customFormat="1" x14ac:dyDescent="0.25">
      <c r="A809" t="s">
        <v>3242</v>
      </c>
      <c r="B809" s="4" t="s">
        <v>2195</v>
      </c>
      <c r="C809" s="7" t="s">
        <v>769</v>
      </c>
      <c r="D809" s="7" t="s">
        <v>869</v>
      </c>
      <c r="E809" s="8">
        <v>0.57999999999999996</v>
      </c>
      <c r="F809" s="37"/>
      <c r="G809" s="8"/>
    </row>
    <row r="810" spans="1:7" s="70" customFormat="1" x14ac:dyDescent="0.25">
      <c r="A810" t="s">
        <v>3243</v>
      </c>
      <c r="B810" s="4" t="s">
        <v>2195</v>
      </c>
      <c r="C810" s="7" t="s">
        <v>735</v>
      </c>
      <c r="D810" s="7" t="s">
        <v>759</v>
      </c>
      <c r="E810" s="8">
        <v>0.19</v>
      </c>
      <c r="F810" s="37"/>
      <c r="G810" s="8"/>
    </row>
    <row r="811" spans="1:7" s="70" customFormat="1" x14ac:dyDescent="0.25">
      <c r="A811" t="s">
        <v>3244</v>
      </c>
      <c r="B811" s="4" t="s">
        <v>2195</v>
      </c>
      <c r="C811" s="7" t="s">
        <v>606</v>
      </c>
      <c r="D811" s="7" t="s">
        <v>1902</v>
      </c>
      <c r="E811" s="8">
        <v>0.36</v>
      </c>
      <c r="F811" s="37"/>
      <c r="G811" s="8"/>
    </row>
    <row r="812" spans="1:7" s="70" customFormat="1" x14ac:dyDescent="0.25">
      <c r="A812" t="s">
        <v>3245</v>
      </c>
      <c r="B812" s="4" t="s">
        <v>2195</v>
      </c>
      <c r="C812" s="7" t="s">
        <v>606</v>
      </c>
      <c r="D812" s="7" t="s">
        <v>1903</v>
      </c>
      <c r="E812" s="8">
        <v>0.76</v>
      </c>
      <c r="F812" s="37"/>
      <c r="G812" s="8"/>
    </row>
    <row r="813" spans="1:7" s="70" customFormat="1" x14ac:dyDescent="0.25">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x14ac:dyDescent="0.2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x14ac:dyDescent="0.25">
      <c r="A1" t="s">
        <v>1909</v>
      </c>
    </row>
    <row r="2" spans="1:28"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x14ac:dyDescent="0.25">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x14ac:dyDescent="0.25">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x14ac:dyDescent="0.25">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x14ac:dyDescent="0.25">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x14ac:dyDescent="0.25">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x14ac:dyDescent="0.25">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x14ac:dyDescent="0.25">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x14ac:dyDescent="0.25">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x14ac:dyDescent="0.25">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x14ac:dyDescent="0.25">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x14ac:dyDescent="0.25">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x14ac:dyDescent="0.25">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x14ac:dyDescent="0.25">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x14ac:dyDescent="0.25">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x14ac:dyDescent="0.25">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x14ac:dyDescent="0.25">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x14ac:dyDescent="0.25">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x14ac:dyDescent="0.25">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x14ac:dyDescent="0.25">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x14ac:dyDescent="0.25">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x14ac:dyDescent="0.25">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x14ac:dyDescent="0.25">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x14ac:dyDescent="0.25">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x14ac:dyDescent="0.25">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x14ac:dyDescent="0.25">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x14ac:dyDescent="0.25">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x14ac:dyDescent="0.25">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x14ac:dyDescent="0.25">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x14ac:dyDescent="0.25">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x14ac:dyDescent="0.25">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x14ac:dyDescent="0.25">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x14ac:dyDescent="0.25">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x14ac:dyDescent="0.25">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x14ac:dyDescent="0.25">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x14ac:dyDescent="0.25">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x14ac:dyDescent="0.25">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x14ac:dyDescent="0.25">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x14ac:dyDescent="0.25">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x14ac:dyDescent="0.25">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x14ac:dyDescent="0.25">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x14ac:dyDescent="0.25">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x14ac:dyDescent="0.25">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x14ac:dyDescent="0.25">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x14ac:dyDescent="0.25">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x14ac:dyDescent="0.25">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x14ac:dyDescent="0.25">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x14ac:dyDescent="0.25">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x14ac:dyDescent="0.25">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x14ac:dyDescent="0.25">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x14ac:dyDescent="0.25">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x14ac:dyDescent="0.25">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x14ac:dyDescent="0.25">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x14ac:dyDescent="0.25">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x14ac:dyDescent="0.25">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x14ac:dyDescent="0.25">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x14ac:dyDescent="0.25">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x14ac:dyDescent="0.25">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x14ac:dyDescent="0.25">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x14ac:dyDescent="0.25">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x14ac:dyDescent="0.25">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x14ac:dyDescent="0.25">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x14ac:dyDescent="0.25">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x14ac:dyDescent="0.25">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x14ac:dyDescent="0.25">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x14ac:dyDescent="0.25">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x14ac:dyDescent="0.25">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x14ac:dyDescent="0.25">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x14ac:dyDescent="0.25">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x14ac:dyDescent="0.25">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x14ac:dyDescent="0.25">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x14ac:dyDescent="0.25">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x14ac:dyDescent="0.25">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x14ac:dyDescent="0.25">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x14ac:dyDescent="0.25">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x14ac:dyDescent="0.25">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x14ac:dyDescent="0.25">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x14ac:dyDescent="0.25">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x14ac:dyDescent="0.25">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x14ac:dyDescent="0.25">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x14ac:dyDescent="0.25">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x14ac:dyDescent="0.25">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x14ac:dyDescent="0.25">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x14ac:dyDescent="0.25">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x14ac:dyDescent="0.25">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x14ac:dyDescent="0.25">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x14ac:dyDescent="0.25">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x14ac:dyDescent="0.25">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x14ac:dyDescent="0.25">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x14ac:dyDescent="0.25">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x14ac:dyDescent="0.25">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x14ac:dyDescent="0.25">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x14ac:dyDescent="0.25">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x14ac:dyDescent="0.25">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x14ac:dyDescent="0.25">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x14ac:dyDescent="0.25">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x14ac:dyDescent="0.25">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x14ac:dyDescent="0.25">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x14ac:dyDescent="0.25">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x14ac:dyDescent="0.25">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x14ac:dyDescent="0.25">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x14ac:dyDescent="0.25">
      <c r="A103" t="s">
        <v>2146</v>
      </c>
      <c r="C103" t="s">
        <v>1724</v>
      </c>
      <c r="D103" t="s">
        <v>790</v>
      </c>
      <c r="E103" t="s">
        <v>1559</v>
      </c>
      <c r="F103" t="s">
        <v>1559</v>
      </c>
      <c r="G103" t="s">
        <v>1559</v>
      </c>
      <c r="H103" t="s">
        <v>1506</v>
      </c>
      <c r="I103" t="s">
        <v>1506</v>
      </c>
      <c r="J103" t="s">
        <v>1506</v>
      </c>
    </row>
    <row r="104" spans="1:28" hidden="1" x14ac:dyDescent="0.25">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x14ac:dyDescent="0.25">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x14ac:dyDescent="0.25">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x14ac:dyDescent="0.25">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x14ac:dyDescent="0.25">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x14ac:dyDescent="0.25">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x14ac:dyDescent="0.25">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x14ac:dyDescent="0.25">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x14ac:dyDescent="0.25">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x14ac:dyDescent="0.25">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x14ac:dyDescent="0.25">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x14ac:dyDescent="0.25">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x14ac:dyDescent="0.25">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x14ac:dyDescent="0.25">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x14ac:dyDescent="0.25">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x14ac:dyDescent="0.25">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x14ac:dyDescent="0.25">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x14ac:dyDescent="0.25">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x14ac:dyDescent="0.25">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x14ac:dyDescent="0.25">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x14ac:dyDescent="0.25">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x14ac:dyDescent="0.25">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x14ac:dyDescent="0.25">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x14ac:dyDescent="0.25">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x14ac:dyDescent="0.25">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x14ac:dyDescent="0.25">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x14ac:dyDescent="0.25">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x14ac:dyDescent="0.25">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x14ac:dyDescent="0.25">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x14ac:dyDescent="0.25">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x14ac:dyDescent="0.25">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x14ac:dyDescent="0.25">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x14ac:dyDescent="0.25">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x14ac:dyDescent="0.25">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x14ac:dyDescent="0.25">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x14ac:dyDescent="0.25">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x14ac:dyDescent="0.25">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x14ac:dyDescent="0.25">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x14ac:dyDescent="0.25">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x14ac:dyDescent="0.25">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x14ac:dyDescent="0.25">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x14ac:dyDescent="0.25">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x14ac:dyDescent="0.25">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x14ac:dyDescent="0.25">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x14ac:dyDescent="0.25">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x14ac:dyDescent="0.25">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x14ac:dyDescent="0.25">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x14ac:dyDescent="0.25">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x14ac:dyDescent="0.25">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x14ac:dyDescent="0.25">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x14ac:dyDescent="0.25">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x14ac:dyDescent="0.25">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x14ac:dyDescent="0.25">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x14ac:dyDescent="0.25">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x14ac:dyDescent="0.25">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x14ac:dyDescent="0.25">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x14ac:dyDescent="0.25">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x14ac:dyDescent="0.25">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x14ac:dyDescent="0.25">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x14ac:dyDescent="0.25">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x14ac:dyDescent="0.25">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x14ac:dyDescent="0.25">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x14ac:dyDescent="0.25">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x14ac:dyDescent="0.25">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x14ac:dyDescent="0.25">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x14ac:dyDescent="0.25">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x14ac:dyDescent="0.25">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x14ac:dyDescent="0.25">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x14ac:dyDescent="0.25">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x14ac:dyDescent="0.25">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x14ac:dyDescent="0.25">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x14ac:dyDescent="0.25">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x14ac:dyDescent="0.25">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x14ac:dyDescent="0.25">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x14ac:dyDescent="0.25">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x14ac:dyDescent="0.25">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x14ac:dyDescent="0.25">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x14ac:dyDescent="0.25">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x14ac:dyDescent="0.25">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x14ac:dyDescent="0.25">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x14ac:dyDescent="0.25">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x14ac:dyDescent="0.25">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x14ac:dyDescent="0.25">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x14ac:dyDescent="0.25">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x14ac:dyDescent="0.25">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x14ac:dyDescent="0.25">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x14ac:dyDescent="0.25">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x14ac:dyDescent="0.25">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x14ac:dyDescent="0.25">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x14ac:dyDescent="0.25">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x14ac:dyDescent="0.25">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x14ac:dyDescent="0.25">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x14ac:dyDescent="0.25">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x14ac:dyDescent="0.25">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x14ac:dyDescent="0.25">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x14ac:dyDescent="0.25">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x14ac:dyDescent="0.25">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x14ac:dyDescent="0.25">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x14ac:dyDescent="0.25">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x14ac:dyDescent="0.25">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x14ac:dyDescent="0.25">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x14ac:dyDescent="0.25">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x14ac:dyDescent="0.25">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x14ac:dyDescent="0.25">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x14ac:dyDescent="0.25">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x14ac:dyDescent="0.25">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x14ac:dyDescent="0.25">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x14ac:dyDescent="0.25">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x14ac:dyDescent="0.25">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x14ac:dyDescent="0.25">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x14ac:dyDescent="0.25">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x14ac:dyDescent="0.25">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x14ac:dyDescent="0.25">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x14ac:dyDescent="0.25">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x14ac:dyDescent="0.25">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x14ac:dyDescent="0.25">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x14ac:dyDescent="0.25">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x14ac:dyDescent="0.25">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x14ac:dyDescent="0.25">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x14ac:dyDescent="0.25">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x14ac:dyDescent="0.25">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x14ac:dyDescent="0.25">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x14ac:dyDescent="0.25">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x14ac:dyDescent="0.25">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x14ac:dyDescent="0.25">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x14ac:dyDescent="0.25">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x14ac:dyDescent="0.25">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x14ac:dyDescent="0.25">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x14ac:dyDescent="0.25">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x14ac:dyDescent="0.25">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x14ac:dyDescent="0.25">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x14ac:dyDescent="0.25">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x14ac:dyDescent="0.25">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x14ac:dyDescent="0.25">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x14ac:dyDescent="0.25">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x14ac:dyDescent="0.25">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x14ac:dyDescent="0.25">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x14ac:dyDescent="0.25">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x14ac:dyDescent="0.25">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x14ac:dyDescent="0.25">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x14ac:dyDescent="0.25">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x14ac:dyDescent="0.25">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x14ac:dyDescent="0.25">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x14ac:dyDescent="0.25">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x14ac:dyDescent="0.25">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x14ac:dyDescent="0.25">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x14ac:dyDescent="0.25">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x14ac:dyDescent="0.25">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x14ac:dyDescent="0.25">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x14ac:dyDescent="0.25">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x14ac:dyDescent="0.25">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x14ac:dyDescent="0.25">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x14ac:dyDescent="0.25">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x14ac:dyDescent="0.25">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x14ac:dyDescent="0.25">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x14ac:dyDescent="0.25">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x14ac:dyDescent="0.25">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x14ac:dyDescent="0.25">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x14ac:dyDescent="0.25">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x14ac:dyDescent="0.25">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x14ac:dyDescent="0.25">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x14ac:dyDescent="0.25">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x14ac:dyDescent="0.25">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x14ac:dyDescent="0.25">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x14ac:dyDescent="0.25">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x14ac:dyDescent="0.25">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x14ac:dyDescent="0.25">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x14ac:dyDescent="0.25">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x14ac:dyDescent="0.25">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x14ac:dyDescent="0.25">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x14ac:dyDescent="0.25">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x14ac:dyDescent="0.25">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x14ac:dyDescent="0.25">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x14ac:dyDescent="0.25">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x14ac:dyDescent="0.25">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x14ac:dyDescent="0.25">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x14ac:dyDescent="0.25">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x14ac:dyDescent="0.25">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x14ac:dyDescent="0.25">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x14ac:dyDescent="0.25">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x14ac:dyDescent="0.25">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x14ac:dyDescent="0.25">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x14ac:dyDescent="0.25">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x14ac:dyDescent="0.25">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x14ac:dyDescent="0.25">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x14ac:dyDescent="0.25">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x14ac:dyDescent="0.25">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x14ac:dyDescent="0.25">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x14ac:dyDescent="0.25">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x14ac:dyDescent="0.25">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x14ac:dyDescent="0.25">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x14ac:dyDescent="0.25">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x14ac:dyDescent="0.25">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x14ac:dyDescent="0.25">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x14ac:dyDescent="0.25">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x14ac:dyDescent="0.25">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x14ac:dyDescent="0.25">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x14ac:dyDescent="0.25">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x14ac:dyDescent="0.25">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x14ac:dyDescent="0.25">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x14ac:dyDescent="0.25">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x14ac:dyDescent="0.25">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x14ac:dyDescent="0.25">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x14ac:dyDescent="0.25">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x14ac:dyDescent="0.25">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x14ac:dyDescent="0.25">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x14ac:dyDescent="0.25">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x14ac:dyDescent="0.25">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x14ac:dyDescent="0.25">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x14ac:dyDescent="0.25">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x14ac:dyDescent="0.25">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x14ac:dyDescent="0.25">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x14ac:dyDescent="0.25">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x14ac:dyDescent="0.25">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x14ac:dyDescent="0.25">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x14ac:dyDescent="0.25">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x14ac:dyDescent="0.25">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x14ac:dyDescent="0.25">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x14ac:dyDescent="0.25">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x14ac:dyDescent="0.25">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x14ac:dyDescent="0.25">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x14ac:dyDescent="0.25">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x14ac:dyDescent="0.25">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x14ac:dyDescent="0.25">
      <c r="A327" t="s">
        <v>2144</v>
      </c>
      <c r="C327" t="s">
        <v>1724</v>
      </c>
      <c r="D327" t="s">
        <v>1775</v>
      </c>
      <c r="E327" t="s">
        <v>1559</v>
      </c>
      <c r="F327" t="s">
        <v>1559</v>
      </c>
      <c r="G327" t="s">
        <v>1559</v>
      </c>
      <c r="H327" t="s">
        <v>1617</v>
      </c>
      <c r="I327" t="s">
        <v>1617</v>
      </c>
      <c r="J327" t="s">
        <v>1617</v>
      </c>
    </row>
    <row r="328" spans="1:28" hidden="1" x14ac:dyDescent="0.25">
      <c r="A328" t="s">
        <v>2144</v>
      </c>
      <c r="C328" t="s">
        <v>1724</v>
      </c>
      <c r="D328" t="s">
        <v>1780</v>
      </c>
      <c r="E328" t="s">
        <v>1559</v>
      </c>
      <c r="F328" t="s">
        <v>1559</v>
      </c>
      <c r="G328" t="s">
        <v>1559</v>
      </c>
      <c r="H328" t="s">
        <v>1453</v>
      </c>
      <c r="I328" t="s">
        <v>1453</v>
      </c>
      <c r="J328" t="s">
        <v>1453</v>
      </c>
    </row>
    <row r="329" spans="1:28" hidden="1" x14ac:dyDescent="0.25">
      <c r="A329" t="s">
        <v>2144</v>
      </c>
      <c r="C329" t="s">
        <v>1724</v>
      </c>
      <c r="D329" t="s">
        <v>1798</v>
      </c>
      <c r="E329" t="s">
        <v>1559</v>
      </c>
      <c r="F329" t="s">
        <v>1559</v>
      </c>
      <c r="G329" t="s">
        <v>1559</v>
      </c>
      <c r="H329" t="s">
        <v>1528</v>
      </c>
      <c r="I329" t="s">
        <v>1528</v>
      </c>
      <c r="J329" t="s">
        <v>1528</v>
      </c>
    </row>
    <row r="330" spans="1:28" hidden="1" x14ac:dyDescent="0.25">
      <c r="A330" t="s">
        <v>2144</v>
      </c>
      <c r="C330" t="s">
        <v>1724</v>
      </c>
      <c r="D330" t="s">
        <v>1786</v>
      </c>
      <c r="E330" t="s">
        <v>1559</v>
      </c>
      <c r="F330" t="s">
        <v>1559</v>
      </c>
      <c r="G330" t="s">
        <v>1559</v>
      </c>
      <c r="H330" t="s">
        <v>1563</v>
      </c>
      <c r="I330" t="s">
        <v>1563</v>
      </c>
      <c r="J330" t="s">
        <v>1563</v>
      </c>
    </row>
    <row r="331" spans="1:28" hidden="1" x14ac:dyDescent="0.25">
      <c r="A331" t="s">
        <v>2144</v>
      </c>
      <c r="C331" t="s">
        <v>1724</v>
      </c>
      <c r="D331" t="s">
        <v>1781</v>
      </c>
      <c r="E331" t="s">
        <v>1559</v>
      </c>
      <c r="F331" t="s">
        <v>1559</v>
      </c>
      <c r="G331" t="s">
        <v>1559</v>
      </c>
      <c r="H331" t="s">
        <v>1708</v>
      </c>
      <c r="I331" t="s">
        <v>1708</v>
      </c>
      <c r="J331" t="s">
        <v>1708</v>
      </c>
    </row>
    <row r="332" spans="1:28" hidden="1" x14ac:dyDescent="0.25">
      <c r="A332" t="s">
        <v>2144</v>
      </c>
      <c r="C332" t="s">
        <v>1724</v>
      </c>
      <c r="D332" t="s">
        <v>1781</v>
      </c>
      <c r="E332" t="s">
        <v>1559</v>
      </c>
      <c r="F332" t="s">
        <v>1559</v>
      </c>
      <c r="G332" t="s">
        <v>1559</v>
      </c>
      <c r="H332" t="s">
        <v>1613</v>
      </c>
      <c r="I332" t="s">
        <v>1613</v>
      </c>
      <c r="J332" t="s">
        <v>1613</v>
      </c>
    </row>
    <row r="333" spans="1:28" hidden="1" x14ac:dyDescent="0.25">
      <c r="A333" t="s">
        <v>2144</v>
      </c>
      <c r="C333" t="s">
        <v>1724</v>
      </c>
      <c r="D333" t="s">
        <v>1793</v>
      </c>
      <c r="E333" t="s">
        <v>1559</v>
      </c>
      <c r="F333" t="s">
        <v>1559</v>
      </c>
      <c r="G333" t="s">
        <v>1559</v>
      </c>
      <c r="H333" t="s">
        <v>1456</v>
      </c>
      <c r="I333" t="s">
        <v>1456</v>
      </c>
      <c r="J333" t="s">
        <v>1456</v>
      </c>
    </row>
    <row r="334" spans="1:28" hidden="1" x14ac:dyDescent="0.25">
      <c r="A334" t="s">
        <v>2144</v>
      </c>
      <c r="C334" t="s">
        <v>1724</v>
      </c>
      <c r="D334" t="s">
        <v>1794</v>
      </c>
      <c r="E334" t="s">
        <v>1559</v>
      </c>
      <c r="F334" t="s">
        <v>1559</v>
      </c>
      <c r="G334" t="s">
        <v>1559</v>
      </c>
      <c r="H334" t="s">
        <v>1550</v>
      </c>
      <c r="I334" t="s">
        <v>1550</v>
      </c>
      <c r="J334" t="s">
        <v>1550</v>
      </c>
    </row>
    <row r="335" spans="1:28" hidden="1" x14ac:dyDescent="0.25">
      <c r="A335" t="s">
        <v>2144</v>
      </c>
      <c r="C335" t="s">
        <v>1724</v>
      </c>
      <c r="D335" t="s">
        <v>1795</v>
      </c>
      <c r="E335" t="s">
        <v>1559</v>
      </c>
      <c r="F335" t="s">
        <v>1559</v>
      </c>
      <c r="G335" t="s">
        <v>1559</v>
      </c>
      <c r="H335" t="s">
        <v>1611</v>
      </c>
      <c r="I335" t="s">
        <v>1611</v>
      </c>
      <c r="J335" t="s">
        <v>1611</v>
      </c>
    </row>
    <row r="336" spans="1:28" hidden="1" x14ac:dyDescent="0.25">
      <c r="A336" t="s">
        <v>2144</v>
      </c>
      <c r="C336" t="s">
        <v>1724</v>
      </c>
      <c r="D336" t="s">
        <v>1788</v>
      </c>
      <c r="E336" t="s">
        <v>1559</v>
      </c>
      <c r="F336" t="s">
        <v>1559</v>
      </c>
      <c r="G336" t="s">
        <v>1559</v>
      </c>
      <c r="H336" t="s">
        <v>1582</v>
      </c>
      <c r="I336" t="s">
        <v>1582</v>
      </c>
      <c r="J336" t="s">
        <v>1582</v>
      </c>
    </row>
    <row r="337" spans="1:28" hidden="1" x14ac:dyDescent="0.25">
      <c r="A337" t="s">
        <v>2144</v>
      </c>
      <c r="C337" t="s">
        <v>1724</v>
      </c>
      <c r="D337" t="s">
        <v>1789</v>
      </c>
      <c r="E337" t="s">
        <v>1559</v>
      </c>
      <c r="F337" t="s">
        <v>1559</v>
      </c>
      <c r="G337" t="s">
        <v>1559</v>
      </c>
      <c r="H337" t="s">
        <v>1461</v>
      </c>
      <c r="I337" t="s">
        <v>1461</v>
      </c>
      <c r="J337" t="s">
        <v>1461</v>
      </c>
    </row>
    <row r="338" spans="1:28" hidden="1" x14ac:dyDescent="0.25">
      <c r="A338" t="s">
        <v>2144</v>
      </c>
      <c r="C338" t="s">
        <v>1724</v>
      </c>
      <c r="D338" t="s">
        <v>1791</v>
      </c>
      <c r="E338" t="s">
        <v>1559</v>
      </c>
      <c r="F338" t="s">
        <v>1559</v>
      </c>
      <c r="G338" t="s">
        <v>1559</v>
      </c>
      <c r="H338" t="s">
        <v>1449</v>
      </c>
      <c r="I338" t="s">
        <v>1449</v>
      </c>
      <c r="J338" t="s">
        <v>1449</v>
      </c>
    </row>
    <row r="339" spans="1:28" hidden="1" x14ac:dyDescent="0.25">
      <c r="A339" t="s">
        <v>2144</v>
      </c>
      <c r="C339" t="s">
        <v>1724</v>
      </c>
      <c r="D339" t="s">
        <v>1792</v>
      </c>
      <c r="E339" t="s">
        <v>1559</v>
      </c>
      <c r="F339" t="s">
        <v>1559</v>
      </c>
      <c r="G339" t="s">
        <v>1559</v>
      </c>
      <c r="H339" t="s">
        <v>1711</v>
      </c>
      <c r="I339" t="s">
        <v>1711</v>
      </c>
      <c r="J339" t="s">
        <v>1711</v>
      </c>
    </row>
    <row r="340" spans="1:28" hidden="1" x14ac:dyDescent="0.25">
      <c r="A340" t="s">
        <v>2144</v>
      </c>
      <c r="C340" t="s">
        <v>1724</v>
      </c>
      <c r="D340" t="s">
        <v>1801</v>
      </c>
      <c r="E340" t="s">
        <v>1559</v>
      </c>
      <c r="F340" t="s">
        <v>1559</v>
      </c>
      <c r="G340" t="s">
        <v>1559</v>
      </c>
      <c r="H340" t="s">
        <v>1572</v>
      </c>
      <c r="I340" t="s">
        <v>1572</v>
      </c>
      <c r="J340" t="s">
        <v>1572</v>
      </c>
    </row>
    <row r="341" spans="1:28" hidden="1" x14ac:dyDescent="0.25">
      <c r="A341" t="s">
        <v>2144</v>
      </c>
      <c r="C341" t="s">
        <v>1724</v>
      </c>
      <c r="D341" t="s">
        <v>1779</v>
      </c>
      <c r="E341" t="s">
        <v>1559</v>
      </c>
      <c r="F341" t="s">
        <v>1559</v>
      </c>
      <c r="G341" t="s">
        <v>1559</v>
      </c>
      <c r="H341" t="s">
        <v>1596</v>
      </c>
      <c r="I341" t="s">
        <v>1596</v>
      </c>
      <c r="J341" t="s">
        <v>1596</v>
      </c>
    </row>
    <row r="342" spans="1:28" hidden="1" x14ac:dyDescent="0.25">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x14ac:dyDescent="0.25">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x14ac:dyDescent="0.25">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x14ac:dyDescent="0.25">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x14ac:dyDescent="0.25">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x14ac:dyDescent="0.25">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x14ac:dyDescent="0.25">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x14ac:dyDescent="0.25">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x14ac:dyDescent="0.25">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x14ac:dyDescent="0.25">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x14ac:dyDescent="0.25">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x14ac:dyDescent="0.25">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x14ac:dyDescent="0.25">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x14ac:dyDescent="0.25">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x14ac:dyDescent="0.25">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x14ac:dyDescent="0.25">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x14ac:dyDescent="0.25">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x14ac:dyDescent="0.25">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x14ac:dyDescent="0.25">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x14ac:dyDescent="0.25">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x14ac:dyDescent="0.25">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x14ac:dyDescent="0.25">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x14ac:dyDescent="0.25">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x14ac:dyDescent="0.25">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x14ac:dyDescent="0.25">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x14ac:dyDescent="0.25">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x14ac:dyDescent="0.25">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x14ac:dyDescent="0.25">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x14ac:dyDescent="0.25">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x14ac:dyDescent="0.25">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x14ac:dyDescent="0.25">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x14ac:dyDescent="0.25">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x14ac:dyDescent="0.25">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x14ac:dyDescent="0.25">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x14ac:dyDescent="0.25">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x14ac:dyDescent="0.25">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x14ac:dyDescent="0.25">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x14ac:dyDescent="0.25">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x14ac:dyDescent="0.25">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x14ac:dyDescent="0.25">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x14ac:dyDescent="0.25">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x14ac:dyDescent="0.25">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x14ac:dyDescent="0.25">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x14ac:dyDescent="0.25">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x14ac:dyDescent="0.25">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x14ac:dyDescent="0.25">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x14ac:dyDescent="0.25">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x14ac:dyDescent="0.25">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x14ac:dyDescent="0.25">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x14ac:dyDescent="0.25">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x14ac:dyDescent="0.25">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x14ac:dyDescent="0.25">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x14ac:dyDescent="0.25">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x14ac:dyDescent="0.25">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x14ac:dyDescent="0.25">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x14ac:dyDescent="0.25">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x14ac:dyDescent="0.25">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x14ac:dyDescent="0.25">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x14ac:dyDescent="0.25">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x14ac:dyDescent="0.25">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x14ac:dyDescent="0.25">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x14ac:dyDescent="0.25">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x14ac:dyDescent="0.25">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x14ac:dyDescent="0.25">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x14ac:dyDescent="0.25">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x14ac:dyDescent="0.25">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x14ac:dyDescent="0.25">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x14ac:dyDescent="0.25">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x14ac:dyDescent="0.25">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x14ac:dyDescent="0.25">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x14ac:dyDescent="0.25">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x14ac:dyDescent="0.25">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x14ac:dyDescent="0.25">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x14ac:dyDescent="0.25">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x14ac:dyDescent="0.25">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x14ac:dyDescent="0.25">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x14ac:dyDescent="0.25">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x14ac:dyDescent="0.25">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x14ac:dyDescent="0.25">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x14ac:dyDescent="0.25">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x14ac:dyDescent="0.25">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x14ac:dyDescent="0.25">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x14ac:dyDescent="0.25">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x14ac:dyDescent="0.25">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x14ac:dyDescent="0.25">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x14ac:dyDescent="0.25">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x14ac:dyDescent="0.25">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x14ac:dyDescent="0.25">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x14ac:dyDescent="0.25">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x14ac:dyDescent="0.25">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x14ac:dyDescent="0.25">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x14ac:dyDescent="0.25">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x14ac:dyDescent="0.25">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x14ac:dyDescent="0.25">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x14ac:dyDescent="0.25">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x14ac:dyDescent="0.25">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x14ac:dyDescent="0.25">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x14ac:dyDescent="0.25">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x14ac:dyDescent="0.25">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x14ac:dyDescent="0.25">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x14ac:dyDescent="0.25">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x14ac:dyDescent="0.25">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x14ac:dyDescent="0.25">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x14ac:dyDescent="0.25">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x14ac:dyDescent="0.25">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x14ac:dyDescent="0.25">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x14ac:dyDescent="0.25">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x14ac:dyDescent="0.25">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x14ac:dyDescent="0.25">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x14ac:dyDescent="0.25">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x14ac:dyDescent="0.25">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x14ac:dyDescent="0.25">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x14ac:dyDescent="0.25">
      <c r="A454" t="s">
        <v>2145</v>
      </c>
      <c r="C454" t="s">
        <v>1724</v>
      </c>
      <c r="D454" t="s">
        <v>1808</v>
      </c>
      <c r="E454" t="s">
        <v>1559</v>
      </c>
      <c r="F454" t="s">
        <v>1559</v>
      </c>
      <c r="G454" t="s">
        <v>1559</v>
      </c>
      <c r="H454" t="s">
        <v>1462</v>
      </c>
      <c r="I454" t="s">
        <v>1462</v>
      </c>
      <c r="J454" t="s">
        <v>1462</v>
      </c>
    </row>
    <row r="455" spans="1:28" hidden="1" x14ac:dyDescent="0.25">
      <c r="A455" t="s">
        <v>2145</v>
      </c>
      <c r="C455" t="s">
        <v>1724</v>
      </c>
      <c r="D455" t="s">
        <v>1796</v>
      </c>
      <c r="E455" t="s">
        <v>1559</v>
      </c>
      <c r="F455" t="s">
        <v>1559</v>
      </c>
      <c r="G455" t="s">
        <v>1559</v>
      </c>
      <c r="H455" t="s">
        <v>1463</v>
      </c>
      <c r="I455" t="s">
        <v>1463</v>
      </c>
      <c r="J455" t="s">
        <v>1463</v>
      </c>
    </row>
    <row r="456" spans="1:28" hidden="1" x14ac:dyDescent="0.25">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x14ac:dyDescent="0.25">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x14ac:dyDescent="0.25">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x14ac:dyDescent="0.25">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x14ac:dyDescent="0.25">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x14ac:dyDescent="0.25">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x14ac:dyDescent="0.25">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x14ac:dyDescent="0.25">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x14ac:dyDescent="0.25">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x14ac:dyDescent="0.25">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x14ac:dyDescent="0.25">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x14ac:dyDescent="0.25">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x14ac:dyDescent="0.25">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x14ac:dyDescent="0.25">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x14ac:dyDescent="0.25">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x14ac:dyDescent="0.25">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x14ac:dyDescent="0.25">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x14ac:dyDescent="0.25">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x14ac:dyDescent="0.25">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x14ac:dyDescent="0.25">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x14ac:dyDescent="0.25">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x14ac:dyDescent="0.25">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x14ac:dyDescent="0.25">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x14ac:dyDescent="0.25">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x14ac:dyDescent="0.25">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x14ac:dyDescent="0.25">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x14ac:dyDescent="0.25">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x14ac:dyDescent="0.25">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x14ac:dyDescent="0.25">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x14ac:dyDescent="0.25">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x14ac:dyDescent="0.25">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x14ac:dyDescent="0.25">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x14ac:dyDescent="0.25">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x14ac:dyDescent="0.25">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x14ac:dyDescent="0.25">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x14ac:dyDescent="0.25">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x14ac:dyDescent="0.25">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x14ac:dyDescent="0.25">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x14ac:dyDescent="0.25">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x14ac:dyDescent="0.25">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x14ac:dyDescent="0.25">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x14ac:dyDescent="0.25">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x14ac:dyDescent="0.25">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x14ac:dyDescent="0.25">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x14ac:dyDescent="0.25">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x14ac:dyDescent="0.25">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x14ac:dyDescent="0.25">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x14ac:dyDescent="0.25">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x14ac:dyDescent="0.25">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x14ac:dyDescent="0.25">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x14ac:dyDescent="0.25">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x14ac:dyDescent="0.25">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x14ac:dyDescent="0.25">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x14ac:dyDescent="0.25">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x14ac:dyDescent="0.25">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x14ac:dyDescent="0.25">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x14ac:dyDescent="0.25">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x14ac:dyDescent="0.25">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x14ac:dyDescent="0.25">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x14ac:dyDescent="0.25">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x14ac:dyDescent="0.25">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x14ac:dyDescent="0.25">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x14ac:dyDescent="0.25">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x14ac:dyDescent="0.25">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x14ac:dyDescent="0.25">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x14ac:dyDescent="0.25">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x14ac:dyDescent="0.25">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x14ac:dyDescent="0.25">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x14ac:dyDescent="0.25">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x14ac:dyDescent="0.25">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x14ac:dyDescent="0.25">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x14ac:dyDescent="0.25">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x14ac:dyDescent="0.25">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x14ac:dyDescent="0.25">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x14ac:dyDescent="0.25">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x14ac:dyDescent="0.25">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x14ac:dyDescent="0.25">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x14ac:dyDescent="0.25">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x14ac:dyDescent="0.25">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x14ac:dyDescent="0.25">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x14ac:dyDescent="0.25">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x14ac:dyDescent="0.25">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x14ac:dyDescent="0.25">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x14ac:dyDescent="0.25">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x14ac:dyDescent="0.25">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x14ac:dyDescent="0.25">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x14ac:dyDescent="0.25">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x14ac:dyDescent="0.25">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x14ac:dyDescent="0.25">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x14ac:dyDescent="0.25">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x14ac:dyDescent="0.25">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x14ac:dyDescent="0.25">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x14ac:dyDescent="0.25">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x14ac:dyDescent="0.25">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x14ac:dyDescent="0.25">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x14ac:dyDescent="0.25">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x14ac:dyDescent="0.25">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x14ac:dyDescent="0.25">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x14ac:dyDescent="0.25">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x14ac:dyDescent="0.25">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x14ac:dyDescent="0.25">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x14ac:dyDescent="0.25">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x14ac:dyDescent="0.25">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x14ac:dyDescent="0.25">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x14ac:dyDescent="0.25">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x14ac:dyDescent="0.25">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x14ac:dyDescent="0.25">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x14ac:dyDescent="0.25">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x14ac:dyDescent="0.25">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x14ac:dyDescent="0.25">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x14ac:dyDescent="0.25">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x14ac:dyDescent="0.25">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x14ac:dyDescent="0.25">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x14ac:dyDescent="0.25">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x14ac:dyDescent="0.25">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x14ac:dyDescent="0.25">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x14ac:dyDescent="0.25">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x14ac:dyDescent="0.25">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x14ac:dyDescent="0.25">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x14ac:dyDescent="0.25">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x14ac:dyDescent="0.25">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x14ac:dyDescent="0.25">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x14ac:dyDescent="0.25">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x14ac:dyDescent="0.25">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x14ac:dyDescent="0.25">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x14ac:dyDescent="0.25">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x14ac:dyDescent="0.25">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x14ac:dyDescent="0.25">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x14ac:dyDescent="0.25">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x14ac:dyDescent="0.25">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x14ac:dyDescent="0.25">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x14ac:dyDescent="0.25">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x14ac:dyDescent="0.25">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x14ac:dyDescent="0.25">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x14ac:dyDescent="0.25">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x14ac:dyDescent="0.25">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x14ac:dyDescent="0.25">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x14ac:dyDescent="0.25">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x14ac:dyDescent="0.25">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x14ac:dyDescent="0.25">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x14ac:dyDescent="0.25">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x14ac:dyDescent="0.25">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x14ac:dyDescent="0.25">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x14ac:dyDescent="0.25">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x14ac:dyDescent="0.25">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x14ac:dyDescent="0.25">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x14ac:dyDescent="0.25">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x14ac:dyDescent="0.25">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x14ac:dyDescent="0.25">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x14ac:dyDescent="0.25">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x14ac:dyDescent="0.25">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x14ac:dyDescent="0.25">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x14ac:dyDescent="0.25">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x14ac:dyDescent="0.25">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x14ac:dyDescent="0.25">
      <c r="A610" t="s">
        <v>2143</v>
      </c>
      <c r="C610" t="s">
        <v>1724</v>
      </c>
      <c r="D610" t="s">
        <v>791</v>
      </c>
      <c r="E610" t="s">
        <v>1559</v>
      </c>
      <c r="F610" t="s">
        <v>1559</v>
      </c>
      <c r="G610" t="s">
        <v>1559</v>
      </c>
      <c r="H610" t="s">
        <v>1657</v>
      </c>
      <c r="I610" t="s">
        <v>1657</v>
      </c>
      <c r="J610" t="s">
        <v>1657</v>
      </c>
    </row>
    <row r="611" spans="1:28" hidden="1" x14ac:dyDescent="0.25">
      <c r="A611" t="s">
        <v>2143</v>
      </c>
      <c r="C611" t="s">
        <v>1724</v>
      </c>
      <c r="D611" t="s">
        <v>1793</v>
      </c>
      <c r="E611" t="s">
        <v>1559</v>
      </c>
      <c r="F611" t="s">
        <v>1559</v>
      </c>
      <c r="G611" t="s">
        <v>1559</v>
      </c>
      <c r="H611" t="s">
        <v>1502</v>
      </c>
      <c r="I611" t="s">
        <v>1502</v>
      </c>
      <c r="J611" t="s">
        <v>1502</v>
      </c>
    </row>
    <row r="612" spans="1:28" hidden="1" x14ac:dyDescent="0.25">
      <c r="A612" t="s">
        <v>2143</v>
      </c>
      <c r="C612" t="s">
        <v>1724</v>
      </c>
      <c r="D612" t="s">
        <v>1794</v>
      </c>
      <c r="E612" t="s">
        <v>1559</v>
      </c>
      <c r="F612" t="s">
        <v>1559</v>
      </c>
      <c r="G612" t="s">
        <v>1559</v>
      </c>
      <c r="H612" t="s">
        <v>1689</v>
      </c>
      <c r="I612" t="s">
        <v>1689</v>
      </c>
      <c r="J612" t="s">
        <v>1689</v>
      </c>
    </row>
    <row r="613" spans="1:28" hidden="1" x14ac:dyDescent="0.25">
      <c r="A613" t="s">
        <v>2143</v>
      </c>
      <c r="C613" t="s">
        <v>1724</v>
      </c>
      <c r="D613" t="s">
        <v>1795</v>
      </c>
      <c r="E613" t="s">
        <v>1559</v>
      </c>
      <c r="F613" t="s">
        <v>1559</v>
      </c>
      <c r="G613" t="s">
        <v>1559</v>
      </c>
      <c r="H613" t="s">
        <v>1629</v>
      </c>
      <c r="I613" t="s">
        <v>1629</v>
      </c>
      <c r="J613" t="s">
        <v>1629</v>
      </c>
    </row>
    <row r="614" spans="1:28" hidden="1" x14ac:dyDescent="0.25">
      <c r="A614" t="s">
        <v>2143</v>
      </c>
      <c r="C614" t="s">
        <v>1724</v>
      </c>
      <c r="D614" t="s">
        <v>1788</v>
      </c>
      <c r="E614" t="s">
        <v>1559</v>
      </c>
      <c r="F614" t="s">
        <v>1559</v>
      </c>
      <c r="G614" t="s">
        <v>1559</v>
      </c>
      <c r="H614" t="s">
        <v>1595</v>
      </c>
      <c r="I614" t="s">
        <v>1595</v>
      </c>
      <c r="J614" t="s">
        <v>1595</v>
      </c>
    </row>
    <row r="615" spans="1:28" hidden="1" x14ac:dyDescent="0.25">
      <c r="A615" t="s">
        <v>2143</v>
      </c>
      <c r="C615" t="s">
        <v>1724</v>
      </c>
      <c r="D615" t="s">
        <v>1789</v>
      </c>
      <c r="E615" t="s">
        <v>1559</v>
      </c>
      <c r="F615" t="s">
        <v>1559</v>
      </c>
      <c r="G615" t="s">
        <v>1559</v>
      </c>
      <c r="H615" t="s">
        <v>1498</v>
      </c>
      <c r="I615" t="s">
        <v>1498</v>
      </c>
      <c r="J615" t="s">
        <v>1498</v>
      </c>
    </row>
    <row r="616" spans="1:28" hidden="1" x14ac:dyDescent="0.25">
      <c r="A616" t="s">
        <v>2143</v>
      </c>
      <c r="C616" t="s">
        <v>1724</v>
      </c>
      <c r="D616" t="s">
        <v>1777</v>
      </c>
      <c r="E616" t="s">
        <v>1559</v>
      </c>
      <c r="F616" t="s">
        <v>1559</v>
      </c>
      <c r="G616" t="s">
        <v>1559</v>
      </c>
      <c r="H616" t="s">
        <v>1606</v>
      </c>
      <c r="I616" t="s">
        <v>1606</v>
      </c>
      <c r="J616" t="s">
        <v>1606</v>
      </c>
    </row>
    <row r="617" spans="1:28" hidden="1" x14ac:dyDescent="0.25">
      <c r="A617" t="s">
        <v>2143</v>
      </c>
      <c r="C617" t="s">
        <v>1724</v>
      </c>
      <c r="D617" t="s">
        <v>1801</v>
      </c>
      <c r="E617" t="s">
        <v>1559</v>
      </c>
      <c r="F617" t="s">
        <v>1559</v>
      </c>
      <c r="G617" t="s">
        <v>1559</v>
      </c>
      <c r="H617" t="s">
        <v>1516</v>
      </c>
      <c r="I617" t="s">
        <v>1516</v>
      </c>
      <c r="J617" t="s">
        <v>1516</v>
      </c>
    </row>
    <row r="618" spans="1:28" hidden="1" x14ac:dyDescent="0.25">
      <c r="A618" t="s">
        <v>2143</v>
      </c>
      <c r="C618" t="s">
        <v>1724</v>
      </c>
      <c r="D618" t="s">
        <v>1779</v>
      </c>
      <c r="E618" t="s">
        <v>1559</v>
      </c>
      <c r="F618" t="s">
        <v>1559</v>
      </c>
      <c r="G618" t="s">
        <v>1559</v>
      </c>
      <c r="H618" t="s">
        <v>1652</v>
      </c>
      <c r="I618" t="s">
        <v>1652</v>
      </c>
      <c r="J618" t="s">
        <v>1652</v>
      </c>
    </row>
    <row r="619" spans="1:28" s="39" customFormat="1" x14ac:dyDescent="0.25">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x14ac:dyDescent="0.25">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x14ac:dyDescent="0.25">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x14ac:dyDescent="0.25">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x14ac:dyDescent="0.25">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x14ac:dyDescent="0.25">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x14ac:dyDescent="0.25">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x14ac:dyDescent="0.25">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x14ac:dyDescent="0.25">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x14ac:dyDescent="0.25">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x14ac:dyDescent="0.25">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x14ac:dyDescent="0.25">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x14ac:dyDescent="0.25">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x14ac:dyDescent="0.25">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x14ac:dyDescent="0.25">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x14ac:dyDescent="0.25">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x14ac:dyDescent="0.25">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x14ac:dyDescent="0.25">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x14ac:dyDescent="0.25">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x14ac:dyDescent="0.25">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x14ac:dyDescent="0.25">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x14ac:dyDescent="0.25">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x14ac:dyDescent="0.25">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x14ac:dyDescent="0.25">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x14ac:dyDescent="0.25">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x14ac:dyDescent="0.25">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x14ac:dyDescent="0.25">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x14ac:dyDescent="0.25">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x14ac:dyDescent="0.25">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x14ac:dyDescent="0.25">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x14ac:dyDescent="0.25">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x14ac:dyDescent="0.25">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x14ac:dyDescent="0.25">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x14ac:dyDescent="0.25">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x14ac:dyDescent="0.25">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x14ac:dyDescent="0.25">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x14ac:dyDescent="0.25">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x14ac:dyDescent="0.25">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x14ac:dyDescent="0.25">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x14ac:dyDescent="0.25">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x14ac:dyDescent="0.25">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x14ac:dyDescent="0.25">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x14ac:dyDescent="0.25">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x14ac:dyDescent="0.25">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x14ac:dyDescent="0.25">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x14ac:dyDescent="0.25">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x14ac:dyDescent="0.25">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x14ac:dyDescent="0.25">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x14ac:dyDescent="0.25">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x14ac:dyDescent="0.25">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x14ac:dyDescent="0.25">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x14ac:dyDescent="0.25">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x14ac:dyDescent="0.25">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x14ac:dyDescent="0.25">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x14ac:dyDescent="0.25">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x14ac:dyDescent="0.25">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x14ac:dyDescent="0.25">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x14ac:dyDescent="0.25">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x14ac:dyDescent="0.25">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x14ac:dyDescent="0.25">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x14ac:dyDescent="0.25">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x14ac:dyDescent="0.25">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x14ac:dyDescent="0.25">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x14ac:dyDescent="0.25">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x14ac:dyDescent="0.25">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x14ac:dyDescent="0.25">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x14ac:dyDescent="0.25">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x14ac:dyDescent="0.25">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x14ac:dyDescent="0.25">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x14ac:dyDescent="0.25">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x14ac:dyDescent="0.25">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x14ac:dyDescent="0.25">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x14ac:dyDescent="0.25">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x14ac:dyDescent="0.25">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x14ac:dyDescent="0.25">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x14ac:dyDescent="0.25">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x14ac:dyDescent="0.25">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x14ac:dyDescent="0.25">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x14ac:dyDescent="0.25">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x14ac:dyDescent="0.25">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x14ac:dyDescent="0.25">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x14ac:dyDescent="0.25">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x14ac:dyDescent="0.25">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x14ac:dyDescent="0.25">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x14ac:dyDescent="0.25">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x14ac:dyDescent="0.25">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x14ac:dyDescent="0.25">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x14ac:dyDescent="0.25">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x14ac:dyDescent="0.25">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x14ac:dyDescent="0.25">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x14ac:dyDescent="0.25">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x14ac:dyDescent="0.25">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x14ac:dyDescent="0.25">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x14ac:dyDescent="0.25">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x14ac:dyDescent="0.25">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x14ac:dyDescent="0.25">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x14ac:dyDescent="0.25">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x14ac:dyDescent="0.25">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x14ac:dyDescent="0.25">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x14ac:dyDescent="0.25">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x14ac:dyDescent="0.25">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x14ac:dyDescent="0.25">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x14ac:dyDescent="0.25">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x14ac:dyDescent="0.25">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x14ac:dyDescent="0.25">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x14ac:dyDescent="0.25">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x14ac:dyDescent="0.25">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x14ac:dyDescent="0.25">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x14ac:dyDescent="0.25">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x14ac:dyDescent="0.25">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x14ac:dyDescent="0.25">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x14ac:dyDescent="0.25">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x14ac:dyDescent="0.25">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x14ac:dyDescent="0.25">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x14ac:dyDescent="0.25">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x14ac:dyDescent="0.25">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x14ac:dyDescent="0.25">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x14ac:dyDescent="0.25">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x14ac:dyDescent="0.25">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x14ac:dyDescent="0.25">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x14ac:dyDescent="0.25">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x14ac:dyDescent="0.25">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x14ac:dyDescent="0.25">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x14ac:dyDescent="0.25">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x14ac:dyDescent="0.25">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x14ac:dyDescent="0.25">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x14ac:dyDescent="0.25">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x14ac:dyDescent="0.25">
      <c r="A746" s="39" t="s">
        <v>2147</v>
      </c>
      <c r="C746" s="39" t="s">
        <v>1724</v>
      </c>
      <c r="D746" s="39" t="s">
        <v>1775</v>
      </c>
      <c r="E746" s="39" t="s">
        <v>1559</v>
      </c>
      <c r="F746" s="39" t="s">
        <v>1559</v>
      </c>
      <c r="G746" s="39" t="s">
        <v>1559</v>
      </c>
      <c r="H746" s="39" t="s">
        <v>2299</v>
      </c>
      <c r="I746" s="39" t="s">
        <v>2299</v>
      </c>
      <c r="J746" s="39" t="s">
        <v>2299</v>
      </c>
    </row>
    <row r="747" spans="1:28" s="39" customFormat="1" x14ac:dyDescent="0.25">
      <c r="A747" s="39" t="s">
        <v>2147</v>
      </c>
      <c r="C747" s="39" t="s">
        <v>1724</v>
      </c>
      <c r="D747" s="39" t="s">
        <v>2410</v>
      </c>
      <c r="E747" s="39" t="s">
        <v>1559</v>
      </c>
      <c r="F747" s="39" t="s">
        <v>1559</v>
      </c>
      <c r="G747" s="39" t="s">
        <v>1559</v>
      </c>
      <c r="H747" s="39" t="s">
        <v>2300</v>
      </c>
      <c r="I747" s="39" t="s">
        <v>2300</v>
      </c>
      <c r="J747" s="39" t="s">
        <v>2300</v>
      </c>
    </row>
    <row r="748" spans="1:28" s="39" customFormat="1" x14ac:dyDescent="0.25">
      <c r="A748" s="39" t="s">
        <v>2147</v>
      </c>
      <c r="C748" s="39" t="s">
        <v>1724</v>
      </c>
      <c r="D748" s="39" t="s">
        <v>1779</v>
      </c>
      <c r="E748" s="39" t="s">
        <v>1559</v>
      </c>
      <c r="F748" s="39" t="s">
        <v>1559</v>
      </c>
      <c r="G748" s="39" t="s">
        <v>1559</v>
      </c>
      <c r="H748" s="39" t="s">
        <v>2395</v>
      </c>
      <c r="I748" s="39" t="s">
        <v>2395</v>
      </c>
      <c r="J748" s="39" t="s">
        <v>2395</v>
      </c>
    </row>
    <row r="749" spans="1:28" x14ac:dyDescent="0.25">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x14ac:dyDescent="0.25">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x14ac:dyDescent="0.25">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x14ac:dyDescent="0.25">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x14ac:dyDescent="0.25">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x14ac:dyDescent="0.25">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x14ac:dyDescent="0.25">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x14ac:dyDescent="0.25">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x14ac:dyDescent="0.25">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x14ac:dyDescent="0.25">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x14ac:dyDescent="0.25">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x14ac:dyDescent="0.25">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x14ac:dyDescent="0.25">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x14ac:dyDescent="0.25">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x14ac:dyDescent="0.25">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x14ac:dyDescent="0.25">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x14ac:dyDescent="0.25">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x14ac:dyDescent="0.25">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x14ac:dyDescent="0.25">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x14ac:dyDescent="0.25">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x14ac:dyDescent="0.25">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x14ac:dyDescent="0.25">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x14ac:dyDescent="0.25">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x14ac:dyDescent="0.25">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x14ac:dyDescent="0.25">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x14ac:dyDescent="0.25">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x14ac:dyDescent="0.25">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x14ac:dyDescent="0.25">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x14ac:dyDescent="0.25">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x14ac:dyDescent="0.25">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x14ac:dyDescent="0.25">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x14ac:dyDescent="0.25">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x14ac:dyDescent="0.25">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x14ac:dyDescent="0.25">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x14ac:dyDescent="0.25">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x14ac:dyDescent="0.25">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x14ac:dyDescent="0.25">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x14ac:dyDescent="0.25">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x14ac:dyDescent="0.25">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x14ac:dyDescent="0.25">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x14ac:dyDescent="0.25">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x14ac:dyDescent="0.25">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x14ac:dyDescent="0.25">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x14ac:dyDescent="0.25">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x14ac:dyDescent="0.25">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x14ac:dyDescent="0.25">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x14ac:dyDescent="0.25">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x14ac:dyDescent="0.25">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x14ac:dyDescent="0.25">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x14ac:dyDescent="0.25">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x14ac:dyDescent="0.25">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x14ac:dyDescent="0.25">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x14ac:dyDescent="0.25">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x14ac:dyDescent="0.25">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x14ac:dyDescent="0.25">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x14ac:dyDescent="0.25">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x14ac:dyDescent="0.25">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x14ac:dyDescent="0.25">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x14ac:dyDescent="0.25">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x14ac:dyDescent="0.25">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x14ac:dyDescent="0.25">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x14ac:dyDescent="0.25">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x14ac:dyDescent="0.25">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x14ac:dyDescent="0.25">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x14ac:dyDescent="0.25">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x14ac:dyDescent="0.25">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x14ac:dyDescent="0.25">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x14ac:dyDescent="0.25">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x14ac:dyDescent="0.25">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x14ac:dyDescent="0.25">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x14ac:dyDescent="0.25">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x14ac:dyDescent="0.25">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x14ac:dyDescent="0.25">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x14ac:dyDescent="0.25">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x14ac:dyDescent="0.25">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x14ac:dyDescent="0.25">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x14ac:dyDescent="0.25">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x14ac:dyDescent="0.25">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x14ac:dyDescent="0.25">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x14ac:dyDescent="0.25">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x14ac:dyDescent="0.25">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x14ac:dyDescent="0.25">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x14ac:dyDescent="0.25">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x14ac:dyDescent="0.25">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x14ac:dyDescent="0.25">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x14ac:dyDescent="0.25">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x14ac:dyDescent="0.25">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x14ac:dyDescent="0.25">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x14ac:dyDescent="0.25">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x14ac:dyDescent="0.25">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x14ac:dyDescent="0.25">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x14ac:dyDescent="0.25">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x14ac:dyDescent="0.25">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x14ac:dyDescent="0.25">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x14ac:dyDescent="0.25">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x14ac:dyDescent="0.25">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x14ac:dyDescent="0.25">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x14ac:dyDescent="0.25">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x14ac:dyDescent="0.25">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x14ac:dyDescent="0.25">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x14ac:dyDescent="0.25">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x14ac:dyDescent="0.25">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x14ac:dyDescent="0.25">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x14ac:dyDescent="0.25">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x14ac:dyDescent="0.25">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x14ac:dyDescent="0.25">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x14ac:dyDescent="0.25">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x14ac:dyDescent="0.25">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x14ac:dyDescent="0.25">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x14ac:dyDescent="0.25">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x14ac:dyDescent="0.25">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x14ac:dyDescent="0.25">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x14ac:dyDescent="0.25">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x14ac:dyDescent="0.25">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x14ac:dyDescent="0.25">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x14ac:dyDescent="0.25">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x14ac:dyDescent="0.25">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x14ac:dyDescent="0.25">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x14ac:dyDescent="0.25">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x14ac:dyDescent="0.25">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x14ac:dyDescent="0.25">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x14ac:dyDescent="0.25">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x14ac:dyDescent="0.25">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x14ac:dyDescent="0.25">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x14ac:dyDescent="0.25">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x14ac:dyDescent="0.25">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x14ac:dyDescent="0.25">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x14ac:dyDescent="0.25">
      <c r="A876" s="39" t="s">
        <v>2213</v>
      </c>
      <c r="C876" s="39" t="s">
        <v>1724</v>
      </c>
      <c r="D876" s="39" t="s">
        <v>1775</v>
      </c>
      <c r="E876" s="39" t="s">
        <v>1559</v>
      </c>
      <c r="F876" s="39" t="s">
        <v>1559</v>
      </c>
      <c r="G876" s="39" t="s">
        <v>1559</v>
      </c>
      <c r="H876" s="39" t="s">
        <v>2352</v>
      </c>
      <c r="I876" s="39" t="s">
        <v>2352</v>
      </c>
      <c r="J876" s="39" t="s">
        <v>2352</v>
      </c>
    </row>
    <row r="877" spans="1:28" s="39" customFormat="1" x14ac:dyDescent="0.25">
      <c r="A877" s="39" t="s">
        <v>2213</v>
      </c>
      <c r="C877" s="39" t="s">
        <v>1724</v>
      </c>
      <c r="D877" s="39" t="s">
        <v>2410</v>
      </c>
      <c r="E877" s="39" t="s">
        <v>1559</v>
      </c>
      <c r="F877" s="39" t="s">
        <v>1559</v>
      </c>
      <c r="G877" s="39" t="s">
        <v>1559</v>
      </c>
      <c r="H877" s="39" t="s">
        <v>2353</v>
      </c>
      <c r="I877" s="39" t="s">
        <v>2353</v>
      </c>
      <c r="J877" s="39" t="s">
        <v>2353</v>
      </c>
    </row>
    <row r="878" spans="1:28" s="39" customFormat="1" x14ac:dyDescent="0.25">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2014-12-02T17:31:29Z</dcterms:modified>
</cp:coreProperties>
</file>