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filterPrivacy="1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60" yWindow="460" windowWidth="27740" windowHeight="17540" activeTab="2"/>
  </bookViews>
  <sheets>
    <sheet name="Basic CSRp" sheetId="1" r:id="rId1"/>
    <sheet name="Standard CSRp" sheetId="2" r:id="rId2"/>
    <sheet name="BCS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3" l="1"/>
  <c r="M33" i="3"/>
  <c r="M22" i="3"/>
  <c r="K8" i="3"/>
  <c r="K9" i="3"/>
  <c r="K10" i="3"/>
  <c r="K11" i="3"/>
  <c r="K12" i="3"/>
  <c r="K13" i="3"/>
  <c r="K7" i="3"/>
  <c r="J8" i="3"/>
  <c r="J9" i="3"/>
  <c r="J10" i="3"/>
  <c r="J11" i="3"/>
  <c r="J12" i="3"/>
  <c r="J13" i="3"/>
  <c r="J7" i="3"/>
  <c r="M9" i="3"/>
  <c r="M10" i="3"/>
  <c r="M11" i="3"/>
  <c r="M12" i="3"/>
  <c r="M13" i="3"/>
  <c r="M8" i="3"/>
  <c r="M7" i="3"/>
  <c r="E24" i="2"/>
  <c r="V10" i="3"/>
  <c r="V14" i="3"/>
  <c r="V13" i="3"/>
  <c r="V12" i="3"/>
  <c r="V11" i="3"/>
  <c r="V9" i="3"/>
  <c r="V8" i="3"/>
  <c r="V7" i="3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<sst xmlns="http://schemas.openxmlformats.org/spreadsheetml/2006/main" count="102" uniqueCount="48">
  <si>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</si>
  <si>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</si>
  <si>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</si>
  <si>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</si>
  <si>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</si>
  <si>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</si>
  <si>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</si>
  <si>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</si>
  <si>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</si>
  <si>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</si>
  <si>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</si>
  <si>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</si>
  <si>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</si>
  <si>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</si>
  <si>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</si>
  <si>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</si>
  <si>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</si>
  <si>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</si>
  <si>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</si>
  <si>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</si>
  <si>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</si>
  <si>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</si>
  <si>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</si>
  <si>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</si>
  <si>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</si>
  <si>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</si>
  <si>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</si>
  <si>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</si>
  <si>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</si>
  <si>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</si>
  <si>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</si>
  <si>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</si>
  <si>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</si>
  <si>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</si>
  <si>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Time per
element(us)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</si>
  <si>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</si>
  <si>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</si>
  <si>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</si>
  <si>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</si>
  <si>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</si>
  <si>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</si>
  <si>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</si>
  <si>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</si>
  <si>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Comp to 1.</t>
  </si>
  <si>
    <t>Frequency
(MHz)</t>
  </si>
  <si>
    <t>Bandwidth
(MB/s)</t>
  </si>
  <si>
    <r>
      <t xml:space="preserve">Experiment data </t>
    </r>
    <r>
      <rPr>
        <b/>
        <sz val="11"/>
        <color theme="1"/>
        <rFont val="Consolas"/>
      </rPr>
      <t>w/o</t>
    </r>
    <r>
      <rPr>
        <sz val="11"/>
        <color theme="1"/>
        <rFont val="Consolas"/>
      </rPr>
      <t xml:space="preserve"> C-Slowing</t>
    </r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</si>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</sst>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/>
    <xf numFmtId="10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BCSR!$O$7:$O$14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2">
                  <c:v>24576.0</c:v>
                </c:pt>
                <c:pt idx="3">
                  <c:v>32768.0</c:v>
                </c:pt>
                <c:pt idx="4">
                  <c:v>40960.0</c:v>
                </c:pt>
                <c:pt idx="5">
                  <c:v>49152.0</c:v>
                </c:pt>
                <c:pt idx="6">
                  <c:v>57344.0</c:v>
                </c:pt>
                <c:pt idx="7">
                  <c:v>65536.0</c:v>
                </c:pt>
              </c:numCache>
            </c:numRef>
          </c:cat>
          <c:val>
            <c:numRef>
              <c:f>BCSR!$U$7:$U$14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</c:v>
                </c:pt>
                <c:pt idx="3">
                  <c:v>211.523561</c:v>
                </c:pt>
                <c:pt idx="4">
                  <c:v>221.648331</c:v>
                </c:pt>
                <c:pt idx="5">
                  <c:v>229.297049</c:v>
                </c:pt>
                <c:pt idx="6">
                  <c:v>236.224314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0314704"/>
        <c:axId val="-2131183280"/>
      </c:lineChart>
      <c:catAx>
        <c:axId val="-21203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-2131183280"/>
        <c:crosses val="autoZero"/>
        <c:auto val="1"/>
        <c:lblAlgn val="ctr"/>
        <c:lblOffset val="100"/>
        <c:noMultiLvlLbl val="0"/>
      </c:catAx>
      <c:valAx>
        <c:axId val="-21311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-21203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458611</xdr:colOff>
      <xdr:row>14</xdr:row>
      <xdr:rowOff>117592</xdr:rowOff>
    </xdr:from>
    <xdr:to>
      <xdr:col>22</xdr:col>
      <xdr:colOff>431330</xdr:colOff>
      <xdr:row>33</xdr:row>
      <xdr:rowOff>94543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baseColWidth="10" defaultColWidth="8.83203125" defaultRowHeight="15" x14ac:dyDescent="0.2"/>
  <cols>
    <col min="2" max="2" width="13" customWidth="1"/>
    <col min="3" max="3" width="10" customWidth="1"/>
    <col min="11" max="11" width="9.83203125" customWidth="1"/>
  </cols>
  <sheetData>
    <row r="2" spans="1:20" x14ac:dyDescent="0.2">
      <c r="B2" s="1"/>
      <c r="C2" s="1"/>
      <c r="D2" s="27" t="s">
        <v>2</v>
      </c>
      <c r="E2" s="27"/>
      <c r="F2" s="27"/>
      <c r="G2" s="27" t="s">
        <v>6</v>
      </c>
      <c r="H2" s="27"/>
      <c r="N2" s="29" t="s">
        <v>15</v>
      </c>
      <c r="O2" s="29"/>
      <c r="P2" s="29"/>
      <c r="Q2" s="29"/>
      <c r="R2" s="29"/>
      <c r="S2" s="29"/>
      <c r="T2" s="2"/>
    </row>
    <row r="3" spans="1:20" x14ac:dyDescent="0.2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">
      <c r="A4" s="28" t="s">
        <v>10</v>
      </c>
      <c r="B4" s="28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30">
        <v>8192</v>
      </c>
      <c r="O4" s="30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">
      <c r="A5" s="28"/>
      <c r="B5" s="28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30"/>
      <c r="O5" s="30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">
      <c r="A6" s="28"/>
      <c r="B6" s="28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30"/>
      <c r="O6" s="30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">
      <c r="A7" s="28"/>
      <c r="B7" s="28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30"/>
      <c r="O7" s="30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">
      <c r="N8" s="30"/>
      <c r="O8" s="30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">
      <c r="N9" s="30"/>
      <c r="O9" s="30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">
      <c r="N10" s="30"/>
      <c r="O10" s="30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">
      <c r="N11" s="30"/>
      <c r="O11" s="30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">
      <c r="N12" s="30"/>
      <c r="O12" s="30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">
      <c r="N13" s="30"/>
      <c r="O13" s="30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">
      <c r="N14" s="30"/>
      <c r="O14" s="30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">
      <c r="N15" s="30"/>
      <c r="O15" s="30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K10" sqref="K10"/>
    </sheetView>
  </sheetViews>
  <sheetFormatPr baseColWidth="10" defaultColWidth="8.83203125" defaultRowHeight="15" x14ac:dyDescent="0.2"/>
  <cols>
    <col min="6" max="6" width="10.83203125" bestFit="1" customWidth="1"/>
    <col min="7" max="7" width="11.83203125" customWidth="1"/>
    <col min="11" max="11" width="11.83203125" customWidth="1"/>
    <col min="15" max="15" width="11.83203125" customWidth="1"/>
    <col min="18" max="18" width="9.6640625" customWidth="1"/>
  </cols>
  <sheetData>
    <row r="3" spans="1:18" x14ac:dyDescent="0.2">
      <c r="A3" s="29"/>
      <c r="B3" s="29"/>
      <c r="C3" s="29"/>
      <c r="D3" s="29"/>
      <c r="E3" s="29"/>
      <c r="F3" s="14"/>
      <c r="G3" s="35" t="s">
        <v>21</v>
      </c>
      <c r="H3" s="36"/>
      <c r="I3" s="36"/>
      <c r="J3" s="37"/>
      <c r="K3" s="35" t="s">
        <v>22</v>
      </c>
      <c r="L3" s="36"/>
      <c r="M3" s="36"/>
      <c r="N3" s="37"/>
      <c r="O3" s="35" t="s">
        <v>23</v>
      </c>
      <c r="P3" s="36"/>
      <c r="Q3" s="36"/>
      <c r="R3" s="37"/>
    </row>
    <row r="4" spans="1:18" x14ac:dyDescent="0.2">
      <c r="A4" s="34" t="s">
        <v>12</v>
      </c>
      <c r="B4" s="34" t="s">
        <v>0</v>
      </c>
      <c r="C4" s="34" t="s">
        <v>18</v>
      </c>
      <c r="D4" s="34"/>
      <c r="E4" s="34"/>
      <c r="F4" s="13"/>
      <c r="G4" s="12" t="s">
        <v>24</v>
      </c>
      <c r="H4" s="34" t="s">
        <v>17</v>
      </c>
      <c r="I4" s="29"/>
      <c r="J4" s="2"/>
      <c r="K4" s="12" t="s">
        <v>24</v>
      </c>
      <c r="L4" s="34" t="s">
        <v>17</v>
      </c>
      <c r="M4" s="29"/>
      <c r="N4" s="2"/>
      <c r="O4" s="12" t="s">
        <v>24</v>
      </c>
      <c r="P4" s="34" t="s">
        <v>17</v>
      </c>
      <c r="Q4" s="29"/>
      <c r="R4" s="2"/>
    </row>
    <row r="5" spans="1:18" x14ac:dyDescent="0.2">
      <c r="A5" s="34"/>
      <c r="B5" s="34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">
      <c r="A6" s="30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">
      <c r="A7" s="30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">
      <c r="A8" s="30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">
      <c r="A9" s="30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">
      <c r="A10" s="30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">
      <c r="A11" s="30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">
      <c r="A12" s="30"/>
      <c r="B12" s="7">
        <v>64</v>
      </c>
      <c r="C12" s="8">
        <v>0.2311</v>
      </c>
      <c r="D12" s="8">
        <v>6.3500000000000001E-2</v>
      </c>
      <c r="E12" s="8">
        <v>0.54559999999999997</v>
      </c>
      <c r="F12" s="31" t="s">
        <v>27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2">
      <c r="A13" s="30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">
      <c r="A14" s="30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">
      <c r="E24">
        <f>I8/BCSR!L9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39"/>
  <sheetViews>
    <sheetView tabSelected="1" topLeftCell="A14" zoomScale="108" workbookViewId="0">
      <selection activeCell="I16" sqref="I16"/>
    </sheetView>
  </sheetViews>
  <sheetFormatPr baseColWidth="10" defaultRowHeight="15" x14ac:dyDescent="0.2"/>
  <cols>
    <col min="2" max="2" width="6.83203125" customWidth="1"/>
    <col min="3" max="3" width="5.6640625" customWidth="1"/>
    <col min="4" max="4" width="9.1640625" customWidth="1"/>
    <col min="5" max="5" width="12" customWidth="1"/>
    <col min="6" max="6" width="9.1640625" customWidth="1"/>
    <col min="7" max="7" width="8.1640625" customWidth="1"/>
    <col min="8" max="8" width="8.83203125" customWidth="1"/>
    <col min="9" max="12" width="12" customWidth="1"/>
  </cols>
  <sheetData>
    <row r="4" spans="2:22" x14ac:dyDescent="0.2">
      <c r="B4" s="49" t="s">
        <v>46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2:22" s="19" customFormat="1" x14ac:dyDescent="0.2">
      <c r="B5" s="48" t="s">
        <v>28</v>
      </c>
      <c r="C5" s="48"/>
      <c r="D5" s="48"/>
      <c r="E5" s="48"/>
      <c r="F5" s="48" t="s">
        <v>33</v>
      </c>
      <c r="G5" s="48"/>
      <c r="H5" s="48"/>
      <c r="I5" s="38"/>
      <c r="J5" s="38"/>
      <c r="K5" s="38"/>
      <c r="L5" s="38"/>
      <c r="M5" s="26"/>
      <c r="O5" s="45" t="s">
        <v>37</v>
      </c>
      <c r="P5" s="46"/>
      <c r="Q5" s="46"/>
      <c r="R5" s="46"/>
      <c r="S5" s="46"/>
      <c r="T5" s="46"/>
      <c r="U5" s="46"/>
      <c r="V5" s="47"/>
    </row>
    <row r="6" spans="2:22" s="18" customFormat="1" ht="28" customHeight="1" x14ac:dyDescent="0.2">
      <c r="B6" s="25" t="s">
        <v>29</v>
      </c>
      <c r="C6" s="25" t="s">
        <v>30</v>
      </c>
      <c r="D6" s="25" t="s">
        <v>31</v>
      </c>
      <c r="E6" s="22" t="s">
        <v>32</v>
      </c>
      <c r="F6" s="25" t="s">
        <v>3</v>
      </c>
      <c r="G6" s="25" t="s">
        <v>4</v>
      </c>
      <c r="H6" s="25" t="s">
        <v>19</v>
      </c>
      <c r="I6" s="22" t="s">
        <v>34</v>
      </c>
      <c r="J6" s="22" t="s">
        <v>44</v>
      </c>
      <c r="K6" s="22" t="s">
        <v>45</v>
      </c>
      <c r="L6" s="25" t="s">
        <v>7</v>
      </c>
      <c r="M6" s="25" t="s">
        <v>43</v>
      </c>
      <c r="O6" s="23" t="s">
        <v>35</v>
      </c>
      <c r="P6" s="23" t="s">
        <v>36</v>
      </c>
      <c r="Q6" s="23" t="s">
        <v>38</v>
      </c>
      <c r="R6" s="20" t="s">
        <v>39</v>
      </c>
      <c r="S6" s="23" t="s">
        <v>41</v>
      </c>
      <c r="T6" s="20" t="s">
        <v>40</v>
      </c>
      <c r="U6" s="23" t="s">
        <v>42</v>
      </c>
      <c r="V6" s="20" t="s">
        <v>16</v>
      </c>
    </row>
    <row r="7" spans="2:22" s="19" customFormat="1" x14ac:dyDescent="0.2">
      <c r="B7" s="50">
        <v>4</v>
      </c>
      <c r="C7" s="20">
        <v>4</v>
      </c>
      <c r="D7" s="50">
        <v>8192</v>
      </c>
      <c r="E7" s="50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9.6200000000000001E-3</v>
      </c>
      <c r="J7" s="20">
        <f>1/I7</f>
        <v>103.95010395010395</v>
      </c>
      <c r="K7" s="20">
        <f>4/I7</f>
        <v>415.80041580041581</v>
      </c>
      <c r="L7" s="20">
        <v>0.20788999999999999</v>
      </c>
      <c r="M7" s="20">
        <f>L7/L7</f>
        <v>1</v>
      </c>
      <c r="O7" s="20">
        <v>8192</v>
      </c>
      <c r="P7" s="39">
        <v>8192</v>
      </c>
      <c r="Q7" s="20">
        <v>67108864</v>
      </c>
      <c r="R7" s="20">
        <v>0.15728600000000001</v>
      </c>
      <c r="S7" s="20">
        <v>0.457283</v>
      </c>
      <c r="T7" s="42">
        <v>426.66754193573797</v>
      </c>
      <c r="U7" s="24">
        <v>146.75565</v>
      </c>
      <c r="V7" s="24">
        <f>U7/U7</f>
        <v>1</v>
      </c>
    </row>
    <row r="8" spans="2:22" s="19" customFormat="1" x14ac:dyDescent="0.2">
      <c r="B8" s="50"/>
      <c r="C8" s="20">
        <v>8</v>
      </c>
      <c r="D8" s="50"/>
      <c r="E8" s="50"/>
      <c r="F8" s="21">
        <v>0.1137</v>
      </c>
      <c r="G8" s="21">
        <v>3.1699999999999999E-2</v>
      </c>
      <c r="H8" s="21">
        <v>0.15509999999999999</v>
      </c>
      <c r="I8" s="20">
        <v>5.0090000000000004E-3</v>
      </c>
      <c r="J8" s="20">
        <f t="shared" ref="J8:J13" si="0">1/I8</f>
        <v>199.64064683569572</v>
      </c>
      <c r="K8" s="20">
        <f t="shared" ref="K8:K13" si="1">4/I8</f>
        <v>798.56258734278288</v>
      </c>
      <c r="L8" s="20">
        <v>0.39931</v>
      </c>
      <c r="M8" s="20">
        <f>L8/$L$7</f>
        <v>1.9207754100726346</v>
      </c>
      <c r="O8" s="20">
        <v>16384</v>
      </c>
      <c r="P8" s="40"/>
      <c r="Q8" s="20">
        <v>134217728</v>
      </c>
      <c r="R8" s="20">
        <v>0.31457299999999999</v>
      </c>
      <c r="S8" s="20">
        <v>0.72777099999999995</v>
      </c>
      <c r="T8" s="43"/>
      <c r="U8" s="24">
        <v>184.423023</v>
      </c>
      <c r="V8" s="24">
        <f>U8/U7</f>
        <v>1.2566672765239362</v>
      </c>
    </row>
    <row r="9" spans="2:22" s="19" customFormat="1" x14ac:dyDescent="0.2">
      <c r="B9" s="50"/>
      <c r="C9" s="20">
        <v>16</v>
      </c>
      <c r="D9" s="50"/>
      <c r="E9" s="50"/>
      <c r="F9" s="21">
        <v>0.20280000000000001</v>
      </c>
      <c r="G9" s="21">
        <v>6.3500000000000001E-2</v>
      </c>
      <c r="H9" s="21">
        <v>0.29420000000000002</v>
      </c>
      <c r="I9" s="20">
        <v>6.8399999999999997E-3</v>
      </c>
      <c r="J9" s="20">
        <f t="shared" si="0"/>
        <v>146.19883040935673</v>
      </c>
      <c r="K9" s="20">
        <f t="shared" si="1"/>
        <v>584.79532163742692</v>
      </c>
      <c r="L9" s="20">
        <v>0.48810799999999999</v>
      </c>
      <c r="M9" s="20">
        <f t="shared" ref="M9:M13" si="2">L9/$L$7</f>
        <v>2.3479147626148444</v>
      </c>
      <c r="O9" s="20">
        <v>24576</v>
      </c>
      <c r="P9" s="40"/>
      <c r="Q9" s="20">
        <v>201326592</v>
      </c>
      <c r="R9" s="20">
        <v>0.47185899999999997</v>
      </c>
      <c r="S9" s="20">
        <v>0.99838400000000005</v>
      </c>
      <c r="T9" s="43"/>
      <c r="U9" s="24">
        <v>201.65246200000001</v>
      </c>
      <c r="V9" s="24">
        <f>U9/U7</f>
        <v>1.3740694957911332</v>
      </c>
    </row>
    <row r="10" spans="2:22" s="19" customFormat="1" x14ac:dyDescent="0.2">
      <c r="B10" s="50"/>
      <c r="C10" s="20">
        <v>32</v>
      </c>
      <c r="D10" s="50"/>
      <c r="E10" s="50"/>
      <c r="F10" s="21">
        <v>0.37890000000000001</v>
      </c>
      <c r="G10" s="21">
        <v>0.127</v>
      </c>
      <c r="H10" s="21">
        <v>0.57330000000000003</v>
      </c>
      <c r="I10" s="20">
        <v>4.8170000000000001E-3</v>
      </c>
      <c r="J10" s="20">
        <f t="shared" si="0"/>
        <v>207.59809009757109</v>
      </c>
      <c r="K10" s="20">
        <f t="shared" si="1"/>
        <v>830.39236039028435</v>
      </c>
      <c r="L10" s="20">
        <v>0.41519299999999998</v>
      </c>
      <c r="M10" s="20">
        <f t="shared" si="2"/>
        <v>1.9971763913608158</v>
      </c>
      <c r="O10" s="20">
        <v>32768</v>
      </c>
      <c r="P10" s="40"/>
      <c r="Q10" s="20">
        <v>268435456</v>
      </c>
      <c r="R10" s="20">
        <v>0.62914599999999998</v>
      </c>
      <c r="S10" s="20">
        <v>1.2690570000000001</v>
      </c>
      <c r="T10" s="43"/>
      <c r="U10" s="24">
        <v>211.523561</v>
      </c>
      <c r="V10" s="24">
        <f>U10/U7</f>
        <v>1.4413316352726453</v>
      </c>
    </row>
    <row r="11" spans="2:22" s="19" customFormat="1" x14ac:dyDescent="0.2">
      <c r="B11" s="50">
        <v>8</v>
      </c>
      <c r="C11" s="20">
        <v>4</v>
      </c>
      <c r="D11" s="50"/>
      <c r="E11" s="50"/>
      <c r="F11" s="21">
        <v>0.1166</v>
      </c>
      <c r="G11" s="21">
        <v>3.1699999999999999E-2</v>
      </c>
      <c r="H11" s="21">
        <v>0.15840000000000001</v>
      </c>
      <c r="I11" s="20">
        <v>5.019E-3</v>
      </c>
      <c r="J11" s="20">
        <f t="shared" si="0"/>
        <v>199.24287706714486</v>
      </c>
      <c r="K11" s="20">
        <f t="shared" si="1"/>
        <v>796.97150826857944</v>
      </c>
      <c r="L11" s="20">
        <v>0.39848600000000001</v>
      </c>
      <c r="M11" s="20">
        <f t="shared" si="2"/>
        <v>1.916811775458175</v>
      </c>
      <c r="O11" s="20">
        <v>40960</v>
      </c>
      <c r="P11" s="40"/>
      <c r="Q11" s="20">
        <v>335544320</v>
      </c>
      <c r="R11" s="20">
        <v>0.78643200000000002</v>
      </c>
      <c r="S11" s="20">
        <v>1.5138590000000001</v>
      </c>
      <c r="T11" s="43"/>
      <c r="U11" s="24">
        <v>221.64833100000001</v>
      </c>
      <c r="V11" s="24">
        <f>U11/U7</f>
        <v>1.5103223010493976</v>
      </c>
    </row>
    <row r="12" spans="2:22" s="19" customFormat="1" x14ac:dyDescent="0.2">
      <c r="B12" s="50"/>
      <c r="C12" s="20">
        <v>8</v>
      </c>
      <c r="D12" s="50"/>
      <c r="E12" s="50"/>
      <c r="F12" s="21">
        <v>0.2089</v>
      </c>
      <c r="G12" s="21">
        <v>6.3500000000000001E-2</v>
      </c>
      <c r="H12" s="21">
        <v>0.2979</v>
      </c>
      <c r="I12" s="20">
        <v>4.0899999999999999E-3</v>
      </c>
      <c r="J12" s="20">
        <f t="shared" si="0"/>
        <v>244.49877750611248</v>
      </c>
      <c r="K12" s="20">
        <f t="shared" si="1"/>
        <v>977.9951100244499</v>
      </c>
      <c r="L12" s="20">
        <v>0.48898999999999998</v>
      </c>
      <c r="M12" s="20">
        <f t="shared" si="2"/>
        <v>2.3521573909278946</v>
      </c>
      <c r="O12" s="20">
        <v>49152</v>
      </c>
      <c r="P12" s="40"/>
      <c r="Q12" s="20">
        <v>402653184</v>
      </c>
      <c r="R12" s="20">
        <v>0.94371799999999995</v>
      </c>
      <c r="S12" s="20">
        <v>1.756033</v>
      </c>
      <c r="T12" s="43"/>
      <c r="U12" s="24">
        <v>229.29704899999999</v>
      </c>
      <c r="V12" s="24">
        <f>U12/U7</f>
        <v>1.5624410303794094</v>
      </c>
    </row>
    <row r="13" spans="2:22" s="19" customFormat="1" x14ac:dyDescent="0.2">
      <c r="B13" s="50"/>
      <c r="C13" s="20">
        <v>16</v>
      </c>
      <c r="D13" s="50"/>
      <c r="E13" s="50"/>
      <c r="F13" s="21">
        <v>0.37680000000000002</v>
      </c>
      <c r="G13" s="21">
        <v>0.127</v>
      </c>
      <c r="H13" s="21">
        <v>0.57709999999999995</v>
      </c>
      <c r="I13" s="20">
        <v>4.4219999999999997E-3</v>
      </c>
      <c r="J13" s="20">
        <f t="shared" si="0"/>
        <v>226.14201718679331</v>
      </c>
      <c r="K13" s="20">
        <f t="shared" si="1"/>
        <v>904.56806874717324</v>
      </c>
      <c r="L13" s="20">
        <v>0.45228299999999999</v>
      </c>
      <c r="M13" s="20">
        <f t="shared" si="2"/>
        <v>2.1755880513733223</v>
      </c>
      <c r="O13" s="20">
        <v>57344</v>
      </c>
      <c r="P13" s="40"/>
      <c r="Q13" s="20">
        <v>469762048</v>
      </c>
      <c r="R13" s="20">
        <v>1.101</v>
      </c>
      <c r="S13" s="20">
        <v>1.9886269999999999</v>
      </c>
      <c r="T13" s="43"/>
      <c r="U13" s="24">
        <v>236.22431399999999</v>
      </c>
      <c r="V13" s="24">
        <f>U13/U7</f>
        <v>1.6096437445508911</v>
      </c>
    </row>
    <row r="14" spans="2:22" s="19" customFormat="1" x14ac:dyDescent="0.2">
      <c r="B14" s="53"/>
      <c r="C14" s="51"/>
      <c r="D14" s="53"/>
      <c r="E14" s="53"/>
      <c r="F14" s="52"/>
      <c r="G14" s="52"/>
      <c r="H14" s="52"/>
      <c r="I14" s="51"/>
      <c r="J14" s="51"/>
      <c r="K14" s="51"/>
      <c r="L14" s="51"/>
      <c r="M14" s="51"/>
      <c r="O14" s="20">
        <v>65536</v>
      </c>
      <c r="P14" s="41"/>
      <c r="Q14" s="20">
        <v>536870912</v>
      </c>
      <c r="R14" s="20">
        <v>1.2582899999999999</v>
      </c>
      <c r="S14" s="20">
        <v>2.1998060000000002</v>
      </c>
      <c r="T14" s="44"/>
      <c r="U14" s="24">
        <v>244.053754</v>
      </c>
      <c r="V14" s="24">
        <f>U14/U7</f>
        <v>1.66299392221015</v>
      </c>
    </row>
    <row r="15" spans="2:22" s="19" customFormat="1" x14ac:dyDescent="0.2">
      <c r="B15" s="53"/>
      <c r="C15" s="51"/>
      <c r="D15" s="53"/>
      <c r="E15" s="53"/>
      <c r="F15" s="52"/>
      <c r="G15" s="52"/>
      <c r="H15" s="52"/>
      <c r="I15" s="51"/>
      <c r="J15" s="51"/>
      <c r="K15" s="51"/>
      <c r="L15" s="51"/>
      <c r="M15" s="51"/>
    </row>
    <row r="16" spans="2:22" s="19" customFormat="1" x14ac:dyDescent="0.2">
      <c r="B16" s="53"/>
      <c r="C16" s="51"/>
      <c r="D16" s="53"/>
      <c r="E16" s="53"/>
      <c r="F16" s="52"/>
      <c r="G16" s="52"/>
      <c r="H16" s="54"/>
      <c r="I16" s="51">
        <f>I22*8192*8192*10/1000000</f>
        <v>2.7340151193600004</v>
      </c>
      <c r="J16" s="51"/>
      <c r="K16" s="51"/>
      <c r="L16" s="51"/>
      <c r="M16" s="51"/>
    </row>
    <row r="17" spans="2:13" s="19" customFormat="1" x14ac:dyDescent="0.2">
      <c r="B17" s="53"/>
      <c r="C17" s="51"/>
      <c r="D17" s="53"/>
      <c r="E17" s="53"/>
      <c r="F17" s="52"/>
      <c r="G17" s="52"/>
      <c r="H17" s="52"/>
      <c r="I17" s="51"/>
      <c r="J17" s="51"/>
      <c r="K17" s="51"/>
      <c r="L17" s="51"/>
      <c r="M17" s="51"/>
    </row>
    <row r="18" spans="2:13" s="19" customFormat="1" x14ac:dyDescent="0.2">
      <c r="B18" s="53"/>
      <c r="C18" s="51"/>
      <c r="D18" s="53"/>
      <c r="E18" s="53"/>
      <c r="F18" s="52"/>
      <c r="G18" s="52"/>
      <c r="H18" s="52"/>
      <c r="I18" s="51"/>
      <c r="J18" s="51"/>
      <c r="K18" s="51"/>
      <c r="L18" s="51"/>
      <c r="M18" s="51"/>
    </row>
    <row r="19" spans="2:13" x14ac:dyDescent="0.2">
      <c r="B19" s="49" t="s">
        <v>47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2:13" x14ac:dyDescent="0.2">
      <c r="B20" s="48" t="s">
        <v>28</v>
      </c>
      <c r="C20" s="48"/>
      <c r="D20" s="48"/>
      <c r="E20" s="48"/>
      <c r="F20" s="48" t="s">
        <v>33</v>
      </c>
      <c r="G20" s="48"/>
      <c r="H20" s="48"/>
      <c r="I20" s="38"/>
      <c r="J20" s="38"/>
      <c r="K20" s="38"/>
      <c r="L20" s="38"/>
      <c r="M20" s="26"/>
    </row>
    <row r="21" spans="2:13" ht="45" x14ac:dyDescent="0.2">
      <c r="B21" s="25" t="s">
        <v>29</v>
      </c>
      <c r="C21" s="25" t="s">
        <v>30</v>
      </c>
      <c r="D21" s="25" t="s">
        <v>31</v>
      </c>
      <c r="E21" s="22" t="s">
        <v>32</v>
      </c>
      <c r="F21" s="25" t="s">
        <v>3</v>
      </c>
      <c r="G21" s="25" t="s">
        <v>4</v>
      </c>
      <c r="H21" s="25" t="s">
        <v>19</v>
      </c>
      <c r="I21" s="22" t="s">
        <v>34</v>
      </c>
      <c r="J21" s="22" t="s">
        <v>44</v>
      </c>
      <c r="K21" s="22" t="s">
        <v>45</v>
      </c>
      <c r="L21" s="25" t="s">
        <v>7</v>
      </c>
      <c r="M21" s="25" t="s">
        <v>43</v>
      </c>
    </row>
    <row r="22" spans="2:13" x14ac:dyDescent="0.2">
      <c r="B22" s="50">
        <v>4</v>
      </c>
      <c r="C22" s="20">
        <v>4</v>
      </c>
      <c r="D22" s="50">
        <v>8192</v>
      </c>
      <c r="E22" s="38">
        <v>100</v>
      </c>
      <c r="F22" s="21">
        <v>5.9700000000000003E-2</v>
      </c>
      <c r="G22" s="21">
        <v>1.5900000000000001E-2</v>
      </c>
      <c r="H22" s="21">
        <v>8.4599999999999995E-2</v>
      </c>
      <c r="I22" s="20">
        <v>4.0740000000000004E-3</v>
      </c>
      <c r="J22" s="20">
        <v>245.45</v>
      </c>
      <c r="K22" s="20">
        <v>981.79</v>
      </c>
      <c r="L22" s="20">
        <v>0.490896</v>
      </c>
      <c r="M22" s="20">
        <f>L22/$L$22</f>
        <v>1</v>
      </c>
    </row>
    <row r="23" spans="2:13" x14ac:dyDescent="0.2">
      <c r="B23" s="50"/>
      <c r="C23" s="20">
        <v>8</v>
      </c>
      <c r="D23" s="50"/>
      <c r="E23" s="38"/>
      <c r="F23" s="21"/>
      <c r="G23" s="21"/>
      <c r="H23" s="21"/>
      <c r="I23" s="20"/>
      <c r="J23" s="20"/>
      <c r="K23" s="20"/>
      <c r="L23" s="20"/>
      <c r="M23" s="20"/>
    </row>
    <row r="24" spans="2:13" x14ac:dyDescent="0.2">
      <c r="B24" s="50"/>
      <c r="C24" s="20">
        <v>16</v>
      </c>
      <c r="D24" s="50"/>
      <c r="E24" s="38"/>
      <c r="F24" s="21"/>
      <c r="G24" s="21"/>
      <c r="H24" s="21"/>
      <c r="I24" s="20"/>
      <c r="J24" s="20"/>
      <c r="K24" s="20"/>
      <c r="L24" s="20"/>
      <c r="M24" s="20"/>
    </row>
    <row r="25" spans="2:13" x14ac:dyDescent="0.2">
      <c r="B25" s="50"/>
      <c r="C25" s="20">
        <v>32</v>
      </c>
      <c r="D25" s="50"/>
      <c r="E25" s="38"/>
      <c r="F25" s="21"/>
      <c r="G25" s="21"/>
      <c r="H25" s="21"/>
      <c r="I25" s="20"/>
      <c r="J25" s="20"/>
      <c r="K25" s="20"/>
      <c r="L25" s="20"/>
      <c r="M25" s="20"/>
    </row>
    <row r="26" spans="2:13" x14ac:dyDescent="0.2">
      <c r="B26" s="50">
        <v>8</v>
      </c>
      <c r="C26" s="20">
        <v>4</v>
      </c>
      <c r="D26" s="50"/>
      <c r="E26" s="38"/>
      <c r="F26" s="21"/>
      <c r="G26" s="21"/>
      <c r="H26" s="21"/>
      <c r="I26" s="20"/>
      <c r="J26" s="20"/>
      <c r="K26" s="20"/>
      <c r="L26" s="20"/>
      <c r="M26" s="20"/>
    </row>
    <row r="27" spans="2:13" x14ac:dyDescent="0.2">
      <c r="B27" s="50"/>
      <c r="C27" s="20">
        <v>8</v>
      </c>
      <c r="D27" s="50"/>
      <c r="E27" s="38"/>
      <c r="F27" s="21"/>
      <c r="G27" s="21"/>
      <c r="H27" s="21"/>
      <c r="I27" s="20"/>
      <c r="J27" s="20"/>
      <c r="K27" s="20"/>
      <c r="L27" s="20"/>
      <c r="M27" s="20"/>
    </row>
    <row r="28" spans="2:13" x14ac:dyDescent="0.2">
      <c r="B28" s="50"/>
      <c r="C28" s="20">
        <v>16</v>
      </c>
      <c r="D28" s="50"/>
      <c r="E28" s="38"/>
      <c r="F28" s="21"/>
      <c r="G28" s="21"/>
      <c r="H28" s="21"/>
      <c r="I28" s="20"/>
      <c r="J28" s="20"/>
      <c r="K28" s="20"/>
      <c r="L28" s="20"/>
      <c r="M28" s="20"/>
    </row>
    <row r="30" spans="2:13" x14ac:dyDescent="0.2">
      <c r="B30" s="49" t="s">
        <v>47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2:13" x14ac:dyDescent="0.2">
      <c r="B31" s="48" t="s">
        <v>28</v>
      </c>
      <c r="C31" s="48"/>
      <c r="D31" s="48"/>
      <c r="E31" s="48"/>
      <c r="F31" s="48" t="s">
        <v>33</v>
      </c>
      <c r="G31" s="48"/>
      <c r="H31" s="48"/>
      <c r="I31" s="38"/>
      <c r="J31" s="38"/>
      <c r="K31" s="38"/>
      <c r="L31" s="38"/>
      <c r="M31" s="26"/>
    </row>
    <row r="32" spans="2:13" ht="45" x14ac:dyDescent="0.2">
      <c r="B32" s="25" t="s">
        <v>29</v>
      </c>
      <c r="C32" s="25" t="s">
        <v>30</v>
      </c>
      <c r="D32" s="25" t="s">
        <v>31</v>
      </c>
      <c r="E32" s="22" t="s">
        <v>32</v>
      </c>
      <c r="F32" s="25" t="s">
        <v>3</v>
      </c>
      <c r="G32" s="25" t="s">
        <v>4</v>
      </c>
      <c r="H32" s="25" t="s">
        <v>19</v>
      </c>
      <c r="I32" s="22" t="s">
        <v>34</v>
      </c>
      <c r="J32" s="22" t="s">
        <v>44</v>
      </c>
      <c r="K32" s="22" t="s">
        <v>45</v>
      </c>
      <c r="L32" s="25" t="s">
        <v>7</v>
      </c>
      <c r="M32" s="25" t="s">
        <v>43</v>
      </c>
    </row>
    <row r="33" spans="2:13" x14ac:dyDescent="0.2">
      <c r="B33" s="50">
        <v>4</v>
      </c>
      <c r="C33" s="20">
        <v>4</v>
      </c>
      <c r="D33" s="50">
        <v>8192</v>
      </c>
      <c r="E33" s="38">
        <v>200</v>
      </c>
      <c r="F33" s="21">
        <v>5.9700000000000003E-2</v>
      </c>
      <c r="G33" s="21">
        <v>1.5900000000000001E-2</v>
      </c>
      <c r="H33" s="21">
        <v>8.4599999999999995E-2</v>
      </c>
      <c r="I33" s="20">
        <v>4.1770000000000002E-3</v>
      </c>
      <c r="J33" s="20">
        <v>239.4</v>
      </c>
      <c r="K33" s="20">
        <v>957.62</v>
      </c>
      <c r="L33" s="20">
        <v>0.47880800000000001</v>
      </c>
      <c r="M33" s="20">
        <f>L33/$L$33</f>
        <v>1</v>
      </c>
    </row>
    <row r="34" spans="2:13" x14ac:dyDescent="0.2">
      <c r="B34" s="50"/>
      <c r="C34" s="20">
        <v>8</v>
      </c>
      <c r="D34" s="50"/>
      <c r="E34" s="38"/>
      <c r="F34" s="21"/>
      <c r="G34" s="21"/>
      <c r="H34" s="21"/>
      <c r="I34" s="20"/>
      <c r="J34" s="20"/>
      <c r="K34" s="20"/>
      <c r="L34" s="20"/>
      <c r="M34" s="20"/>
    </row>
    <row r="35" spans="2:13" x14ac:dyDescent="0.2">
      <c r="B35" s="50"/>
      <c r="C35" s="20">
        <v>16</v>
      </c>
      <c r="D35" s="50"/>
      <c r="E35" s="38"/>
      <c r="F35" s="21"/>
      <c r="G35" s="21"/>
      <c r="H35" s="21"/>
      <c r="I35" s="20"/>
      <c r="J35" s="20"/>
      <c r="K35" s="20"/>
      <c r="L35" s="20"/>
      <c r="M35" s="20"/>
    </row>
    <row r="36" spans="2:13" x14ac:dyDescent="0.2">
      <c r="B36" s="50"/>
      <c r="C36" s="20">
        <v>32</v>
      </c>
      <c r="D36" s="50"/>
      <c r="E36" s="38"/>
      <c r="F36" s="21"/>
      <c r="G36" s="21"/>
      <c r="H36" s="21"/>
      <c r="I36" s="20"/>
      <c r="J36" s="20"/>
      <c r="K36" s="20"/>
      <c r="L36" s="20"/>
      <c r="M36" s="20"/>
    </row>
    <row r="37" spans="2:13" x14ac:dyDescent="0.2">
      <c r="B37" s="50">
        <v>8</v>
      </c>
      <c r="C37" s="20">
        <v>4</v>
      </c>
      <c r="D37" s="50"/>
      <c r="E37" s="38"/>
      <c r="F37" s="21"/>
      <c r="G37" s="21"/>
      <c r="H37" s="21"/>
      <c r="I37" s="20"/>
      <c r="J37" s="20"/>
      <c r="K37" s="20"/>
      <c r="L37" s="20"/>
      <c r="M37" s="20"/>
    </row>
    <row r="38" spans="2:13" x14ac:dyDescent="0.2">
      <c r="B38" s="50"/>
      <c r="C38" s="20">
        <v>8</v>
      </c>
      <c r="D38" s="50"/>
      <c r="E38" s="38"/>
      <c r="F38" s="21"/>
      <c r="G38" s="21"/>
      <c r="H38" s="21"/>
      <c r="I38" s="20"/>
      <c r="J38" s="20"/>
      <c r="K38" s="20"/>
      <c r="L38" s="20"/>
      <c r="M38" s="20"/>
    </row>
    <row r="39" spans="2:13" x14ac:dyDescent="0.2">
      <c r="B39" s="50"/>
      <c r="C39" s="20">
        <v>16</v>
      </c>
      <c r="D39" s="50"/>
      <c r="E39" s="38"/>
      <c r="F39" s="21"/>
      <c r="G39" s="21"/>
      <c r="H39" s="21"/>
      <c r="I39" s="20"/>
      <c r="J39" s="20"/>
      <c r="K39" s="20"/>
      <c r="L39" s="20"/>
      <c r="M39" s="20"/>
    </row>
  </sheetData>
  <mergeCells count="27">
    <mergeCell ref="B31:E31"/>
    <mergeCell ref="F31:H31"/>
    <mergeCell ref="I31:L31"/>
    <mergeCell ref="B33:B36"/>
    <mergeCell ref="D33:D39"/>
    <mergeCell ref="E33:E39"/>
    <mergeCell ref="B37:B39"/>
    <mergeCell ref="B22:B25"/>
    <mergeCell ref="D22:D28"/>
    <mergeCell ref="E22:E28"/>
    <mergeCell ref="B26:B28"/>
    <mergeCell ref="B30:M30"/>
    <mergeCell ref="B4:M4"/>
    <mergeCell ref="B19:M19"/>
    <mergeCell ref="B20:E20"/>
    <mergeCell ref="F20:H20"/>
    <mergeCell ref="I20:L20"/>
    <mergeCell ref="I5:L5"/>
    <mergeCell ref="P7:P14"/>
    <mergeCell ref="T7:T14"/>
    <mergeCell ref="O5:V5"/>
    <mergeCell ref="B5:E5"/>
    <mergeCell ref="B7:B10"/>
    <mergeCell ref="B11:B13"/>
    <mergeCell ref="D7:D13"/>
    <mergeCell ref="E7:E13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CSRp</vt:lpstr>
      <vt:lpstr>Standard CSRp</vt:lpstr>
      <vt:lpstr>BCSR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2015-08-31T17:53:45Z</dcterms:modified>
</cp:coreProperties>
</file>