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030" windowHeight="10065"/>
  </bookViews>
  <sheets>
    <sheet name="Задача #1" sheetId="2" r:id="rId1"/>
    <sheet name="Зарплата" sheetId="3" state="hidden" r:id="rId2"/>
  </sheets>
  <calcPr calcId="125725" concurrentCalc="0"/>
</workbook>
</file>

<file path=xl/calcChain.xml><?xml version="1.0" encoding="utf-8"?>
<calcChain xmlns="http://schemas.openxmlformats.org/spreadsheetml/2006/main">
  <c r="O15" i="2"/>
  <c r="O16"/>
  <c r="O17"/>
  <c r="O18"/>
  <c r="O19"/>
  <c r="O20"/>
  <c r="O21"/>
  <c r="O22"/>
  <c r="O14"/>
  <c r="N15"/>
  <c r="N16"/>
  <c r="N17"/>
  <c r="N18"/>
  <c r="N19"/>
  <c r="N20"/>
  <c r="N21"/>
  <c r="N22"/>
  <c r="N14"/>
  <c r="M14"/>
  <c r="M15"/>
  <c r="M16"/>
  <c r="M17"/>
  <c r="M18"/>
  <c r="M19"/>
  <c r="M20"/>
  <c r="M21"/>
  <c r="M22"/>
  <c r="K15"/>
  <c r="K16"/>
  <c r="K17"/>
  <c r="K18"/>
  <c r="K19"/>
  <c r="K20"/>
  <c r="K21"/>
  <c r="K22"/>
  <c r="K14"/>
  <c r="Q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H14"/>
  <c r="H15"/>
  <c r="J15"/>
  <c r="H16"/>
  <c r="J16"/>
  <c r="H17"/>
  <c r="J17"/>
  <c r="H18"/>
  <c r="J18"/>
  <c r="H19"/>
  <c r="J19"/>
  <c r="H20"/>
  <c r="J20"/>
  <c r="H21"/>
  <c r="J21"/>
  <c r="H22"/>
  <c r="J22"/>
  <c r="J14"/>
  <c r="I15"/>
  <c r="I16"/>
  <c r="I17"/>
  <c r="I18"/>
  <c r="I19"/>
  <c r="I20"/>
  <c r="I21"/>
  <c r="I22"/>
  <c r="I14"/>
  <c r="B55" a="1"/>
  <c r="B55"/>
  <c r="C55"/>
  <c r="D55" a="1"/>
  <c r="D55"/>
</calcChain>
</file>

<file path=xl/sharedStrings.xml><?xml version="1.0" encoding="utf-8"?>
<sst xmlns="http://schemas.openxmlformats.org/spreadsheetml/2006/main" count="191" uniqueCount="46">
  <si>
    <t>Данные о сделках за квартал</t>
  </si>
  <si>
    <t>Дата</t>
  </si>
  <si>
    <t>ФИО менеджера</t>
  </si>
  <si>
    <t>Сумма контрактов</t>
  </si>
  <si>
    <t>Заказчик</t>
  </si>
  <si>
    <t>Щукина Р Е</t>
  </si>
  <si>
    <t>Заказчик 7</t>
  </si>
  <si>
    <t>Иванов И И</t>
  </si>
  <si>
    <t>Петрова П П</t>
  </si>
  <si>
    <t>Заказчик 8</t>
  </si>
  <si>
    <t>Сидоренко С И</t>
  </si>
  <si>
    <t>Заказчик 2</t>
  </si>
  <si>
    <t>Заказчик 3</t>
  </si>
  <si>
    <t>Вьюнов П И</t>
  </si>
  <si>
    <t>Заказчик 6</t>
  </si>
  <si>
    <t>Иваненко И П</t>
  </si>
  <si>
    <t>Заказчик 1</t>
  </si>
  <si>
    <t>Сидорова Е С</t>
  </si>
  <si>
    <t>Заказчик 5</t>
  </si>
  <si>
    <t>Заказчик 4</t>
  </si>
  <si>
    <t>Заказчик 9</t>
  </si>
  <si>
    <t>Карпова Ю М</t>
  </si>
  <si>
    <t>Лещова Т И</t>
  </si>
  <si>
    <t>Петренко П С</t>
  </si>
  <si>
    <t xml:space="preserve">Начисление з/платы за текущий месяц </t>
  </si>
  <si>
    <t>ФИО</t>
  </si>
  <si>
    <t>Сумма контрактов в текущем месяце</t>
  </si>
  <si>
    <t>Бонус</t>
  </si>
  <si>
    <t>Оклад</t>
  </si>
  <si>
    <t>Всего за месяц</t>
  </si>
  <si>
    <t>Итого</t>
  </si>
  <si>
    <r>
      <rPr>
        <b/>
        <sz val="10"/>
        <rFont val="Arial Cyr"/>
        <charset val="204"/>
      </rPr>
      <t>Фамилию</t>
    </r>
    <r>
      <rPr>
        <sz val="10"/>
        <rFont val="Arial Cyr"/>
        <charset val="204"/>
      </rPr>
      <t xml:space="preserve"> менеджера выбирать из списка на основе </t>
    </r>
    <r>
      <rPr>
        <b/>
        <sz val="10"/>
        <rFont val="Arial Cyr"/>
        <charset val="204"/>
      </rPr>
      <t>Справочника.</t>
    </r>
  </si>
  <si>
    <r>
      <rPr>
        <b/>
        <sz val="10"/>
        <rFont val="Arial Cyr"/>
        <charset val="204"/>
      </rPr>
      <t>Оклад</t>
    </r>
    <r>
      <rPr>
        <sz val="10"/>
        <rFont val="Arial Cyr"/>
        <charset val="204"/>
      </rPr>
      <t xml:space="preserve"> должен заполняться автоматически из </t>
    </r>
    <r>
      <rPr>
        <b/>
        <sz val="10"/>
        <rFont val="Arial Cyr"/>
        <charset val="204"/>
      </rPr>
      <t>Справочника (</t>
    </r>
    <r>
      <rPr>
        <sz val="10"/>
        <rFont val="Arial Cyr"/>
        <charset val="204"/>
      </rPr>
      <t>зависит от фамилии менеджера).</t>
    </r>
  </si>
  <si>
    <r>
      <rPr>
        <b/>
        <sz val="10"/>
        <rFont val="Arial Cyr"/>
        <charset val="204"/>
      </rPr>
      <t xml:space="preserve">Сумма контрактов в текущем месяце </t>
    </r>
    <r>
      <rPr>
        <sz val="10"/>
        <rFont val="Arial Cyr"/>
        <charset val="204"/>
      </rPr>
      <t xml:space="preserve">определять при помощи функции </t>
    </r>
    <r>
      <rPr>
        <b/>
        <sz val="10"/>
        <rFont val="Arial Cyr"/>
        <charset val="204"/>
      </rPr>
      <t>СУММЕСЛИ</t>
    </r>
    <r>
      <rPr>
        <sz val="10"/>
        <rFont val="Arial Cyr"/>
        <charset val="204"/>
      </rPr>
      <t xml:space="preserve"> на основе таблицы </t>
    </r>
    <r>
      <rPr>
        <b/>
        <sz val="10"/>
        <rFont val="Arial Cyr"/>
        <charset val="204"/>
      </rPr>
      <t>Заключ_догов</t>
    </r>
    <r>
      <rPr>
        <sz val="10"/>
        <rFont val="Arial Cyr"/>
        <charset val="204"/>
      </rPr>
      <t>.</t>
    </r>
  </si>
  <si>
    <r>
      <rPr>
        <b/>
        <sz val="10"/>
        <rFont val="Arial Cyr"/>
        <charset val="204"/>
      </rPr>
      <t>Бонус</t>
    </r>
    <r>
      <rPr>
        <sz val="10"/>
        <rFont val="Arial Cyr"/>
        <charset val="204"/>
      </rPr>
      <t xml:space="preserve"> определяется следующим образом: </t>
    </r>
  </si>
  <si>
    <r>
      <rPr>
        <sz val="10"/>
        <rFont val="Arial Cyr"/>
        <charset val="204"/>
      </rPr>
      <t xml:space="preserve">      Если </t>
    </r>
    <r>
      <rPr>
        <b/>
        <sz val="10"/>
        <rFont val="Arial Cyr"/>
        <charset val="204"/>
      </rPr>
      <t>Сумма контрактов в текущем месяце</t>
    </r>
    <r>
      <rPr>
        <sz val="10"/>
        <rFont val="Arial Cyr"/>
        <charset val="204"/>
      </rPr>
      <t xml:space="preserve"> &gt;= </t>
    </r>
    <r>
      <rPr>
        <b/>
        <sz val="10"/>
        <rFont val="Arial Cyr"/>
        <charset val="204"/>
      </rPr>
      <t>Плана на месяц</t>
    </r>
    <r>
      <rPr>
        <sz val="10"/>
        <rFont val="Arial Cyr"/>
        <charset val="204"/>
      </rPr>
      <t xml:space="preserve">, то </t>
    </r>
    <r>
      <rPr>
        <b/>
        <sz val="10"/>
        <rFont val="Arial Cyr"/>
        <charset val="204"/>
      </rPr>
      <t>Бонус</t>
    </r>
    <r>
      <rPr>
        <sz val="10"/>
        <rFont val="Arial Cyr"/>
        <charset val="204"/>
      </rPr>
      <t xml:space="preserve"> = </t>
    </r>
    <r>
      <rPr>
        <b/>
        <sz val="10"/>
        <rFont val="Arial Cyr"/>
        <charset val="204"/>
      </rPr>
      <t>Окладу</t>
    </r>
    <r>
      <rPr>
        <sz val="10"/>
        <rFont val="Arial Cyr"/>
        <charset val="204"/>
      </rPr>
      <t>.</t>
    </r>
  </si>
  <si>
    <r>
      <rPr>
        <sz val="10"/>
        <rFont val="Arial Cyr"/>
        <charset val="204"/>
      </rPr>
      <t xml:space="preserve">      Если </t>
    </r>
    <r>
      <rPr>
        <b/>
        <sz val="10"/>
        <rFont val="Arial Cyr"/>
        <charset val="204"/>
      </rPr>
      <t>Сумма контрактов в текущем месяце</t>
    </r>
    <r>
      <rPr>
        <sz val="10"/>
        <rFont val="Arial Cyr"/>
        <charset val="204"/>
      </rPr>
      <t xml:space="preserve"> &gt;= 50 % от </t>
    </r>
    <r>
      <rPr>
        <b/>
        <sz val="10"/>
        <rFont val="Arial Cyr"/>
        <charset val="204"/>
      </rPr>
      <t>Плана на месяц</t>
    </r>
    <r>
      <rPr>
        <sz val="10"/>
        <rFont val="Arial Cyr"/>
        <charset val="204"/>
      </rPr>
      <t xml:space="preserve">, но &lt; </t>
    </r>
    <r>
      <rPr>
        <b/>
        <sz val="10"/>
        <rFont val="Arial Cyr"/>
        <charset val="204"/>
      </rPr>
      <t>Плана на месяц</t>
    </r>
    <r>
      <rPr>
        <sz val="10"/>
        <rFont val="Arial Cyr"/>
        <charset val="204"/>
      </rPr>
      <t xml:space="preserve">, то </t>
    </r>
    <r>
      <rPr>
        <b/>
        <sz val="10"/>
        <rFont val="Arial Cyr"/>
        <charset val="204"/>
      </rPr>
      <t>Бонус</t>
    </r>
    <r>
      <rPr>
        <sz val="10"/>
        <rFont val="Arial Cyr"/>
        <charset val="204"/>
      </rPr>
      <t xml:space="preserve"> = 40% от </t>
    </r>
    <r>
      <rPr>
        <b/>
        <sz val="10"/>
        <rFont val="Arial Cyr"/>
        <charset val="204"/>
      </rPr>
      <t>Оклада</t>
    </r>
    <r>
      <rPr>
        <sz val="10"/>
        <rFont val="Arial Cyr"/>
        <charset val="204"/>
      </rPr>
      <t>.</t>
    </r>
  </si>
  <si>
    <r>
      <rPr>
        <sz val="10"/>
        <rFont val="Arial Cyr"/>
        <charset val="204"/>
      </rPr>
      <t xml:space="preserve">      Иначе </t>
    </r>
    <r>
      <rPr>
        <b/>
        <sz val="10"/>
        <rFont val="Arial Cyr"/>
        <charset val="204"/>
      </rPr>
      <t>Бонус</t>
    </r>
    <r>
      <rPr>
        <sz val="10"/>
        <rFont val="Arial Cyr"/>
        <charset val="204"/>
      </rPr>
      <t xml:space="preserve"> = 0.</t>
    </r>
  </si>
  <si>
    <r>
      <rPr>
        <b/>
        <sz val="10"/>
        <rFont val="Arial Cyr"/>
        <charset val="204"/>
      </rPr>
      <t>Всего за месяц</t>
    </r>
    <r>
      <rPr>
        <sz val="10"/>
        <rFont val="Arial Cyr"/>
        <charset val="204"/>
      </rPr>
      <t xml:space="preserve"> = </t>
    </r>
    <r>
      <rPr>
        <b/>
        <sz val="10"/>
        <rFont val="Arial Cyr"/>
        <charset val="204"/>
      </rPr>
      <t>Оклад</t>
    </r>
    <r>
      <rPr>
        <sz val="10"/>
        <rFont val="Arial Cyr"/>
        <charset val="204"/>
      </rPr>
      <t xml:space="preserve"> + </t>
    </r>
    <r>
      <rPr>
        <b/>
        <sz val="10"/>
        <rFont val="Arial Cyr"/>
        <charset val="204"/>
      </rPr>
      <t>Бонус.</t>
    </r>
  </si>
  <si>
    <t>Построить круговую диаграмму, отражающую сколько всего начислено каждому сотруднику за месяц.</t>
  </si>
  <si>
    <t>Янв</t>
  </si>
  <si>
    <t>Фев</t>
  </si>
  <si>
    <t>Мар</t>
  </si>
  <si>
    <t>Кол-во сделок</t>
  </si>
  <si>
    <t>Процент</t>
  </si>
  <si>
    <t>Менеджер</t>
  </si>
</sst>
</file>

<file path=xl/styles.xml><?xml version="1.0" encoding="utf-8"?>
<styleSheet xmlns="http://schemas.openxmlformats.org/spreadsheetml/2006/main">
  <numFmts count="1">
    <numFmt numFmtId="164" formatCode="#,##0&quot;р.&quot;"/>
  </numFmts>
  <fonts count="4">
    <font>
      <sz val="10"/>
      <name val="Arial Cyr"/>
      <charset val="204"/>
    </font>
    <font>
      <sz val="10"/>
      <color indexed="8"/>
      <name val="Times New Roman Cyr"/>
      <charset val="204"/>
    </font>
    <font>
      <b/>
      <sz val="10"/>
      <name val="Arial Cyr"/>
      <charset val="204"/>
    </font>
    <font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/>
    </xf>
    <xf numFmtId="164" fontId="0" fillId="0" borderId="2" xfId="0" applyNumberFormat="1" applyBorder="1"/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16" fontId="0" fillId="0" borderId="2" xfId="0" applyNumberFormat="1" applyBorder="1"/>
    <xf numFmtId="0" fontId="0" fillId="0" borderId="2" xfId="0" applyBorder="1" applyAlignment="1">
      <alignment horizontal="right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_07. Электронный табель 001027 001 осторожно делать выпившим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28575</xdr:rowOff>
    </xdr:from>
    <xdr:to>
      <xdr:col>14</xdr:col>
      <xdr:colOff>295274</xdr:colOff>
      <xdr:row>10</xdr:row>
      <xdr:rowOff>161290</xdr:rowOff>
    </xdr:to>
    <xdr:sp macro="" textlink="">
      <xdr:nvSpPr>
        <xdr:cNvPr id="2" name="TextBox 1"/>
        <xdr:cNvSpPr txBox="1"/>
      </xdr:nvSpPr>
      <xdr:spPr>
        <a:xfrm>
          <a:off x="5600699" y="190500"/>
          <a:ext cx="4410075" cy="1751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 представленной таблице предлагается:</a:t>
          </a:r>
        </a:p>
        <a:p>
          <a:r>
            <a:rPr lang="ru-RU" sz="1100"/>
            <a:t>- определить общую сумму контрактов</a:t>
          </a:r>
          <a:r>
            <a:rPr lang="en-US" altLang="ru-RU" sz="1100"/>
            <a:t>;</a:t>
          </a:r>
        </a:p>
        <a:p>
          <a:r>
            <a:rPr lang="en-US" altLang="ru-RU" sz="1100"/>
            <a:t>- </a:t>
          </a:r>
          <a:r>
            <a:rPr lang="ru-RU" altLang="en-US" sz="1100"/>
            <a:t>определить количество уникальных менеджеров</a:t>
          </a:r>
          <a:r>
            <a:rPr lang="en-US" altLang="ru-RU" sz="1100"/>
            <a:t>;</a:t>
          </a:r>
        </a:p>
        <a:p>
          <a:r>
            <a:rPr lang="en-US" altLang="ru-RU" sz="1100"/>
            <a:t>- </a:t>
          </a:r>
          <a:r>
            <a:rPr lang="ru-RU" altLang="en-US" sz="1100"/>
            <a:t>определить количество уникальных заказчиков</a:t>
          </a:r>
          <a:r>
            <a:rPr lang="en-US" altLang="ru-RU" sz="1100"/>
            <a:t>;</a:t>
          </a:r>
          <a:endParaRPr lang="ru-RU" sz="1100"/>
        </a:p>
        <a:p>
          <a:r>
            <a:rPr lang="ru-RU" sz="1100"/>
            <a:t>- определить количество договоров и общую сумму сделок по каждому менеджеру</a:t>
          </a:r>
          <a:r>
            <a:rPr lang="en-US" sz="1100"/>
            <a:t>;</a:t>
          </a:r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определить сумму сделок по каждому заказчику за каждый месяц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определить долю сделок каждого менеджера в общей сумме сделок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ru-RU" sz="1100"/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>
      <selection activeCell="F34" sqref="F34"/>
    </sheetView>
  </sheetViews>
  <sheetFormatPr defaultColWidth="9" defaultRowHeight="12.75"/>
  <cols>
    <col min="1" max="1" width="11.5703125" customWidth="1"/>
    <col min="2" max="2" width="14.42578125" customWidth="1"/>
    <col min="3" max="3" width="15.42578125" customWidth="1"/>
    <col min="4" max="4" width="12.7109375" customWidth="1"/>
    <col min="6" max="6" width="14.42578125" customWidth="1"/>
    <col min="9" max="9" width="10.7109375" bestFit="1" customWidth="1"/>
    <col min="12" max="12" width="10.7109375" customWidth="1"/>
  </cols>
  <sheetData>
    <row r="1" spans="1:17">
      <c r="B1" t="s">
        <v>0</v>
      </c>
    </row>
    <row r="3" spans="1:17" ht="25.5">
      <c r="A3" s="2" t="s">
        <v>1</v>
      </c>
      <c r="B3" s="2" t="s">
        <v>2</v>
      </c>
      <c r="C3" s="2" t="s">
        <v>3</v>
      </c>
      <c r="D3" s="2" t="s">
        <v>4</v>
      </c>
      <c r="E3" s="5"/>
      <c r="F3" s="2"/>
    </row>
    <row r="4" spans="1:17">
      <c r="A4" s="9">
        <v>42746</v>
      </c>
      <c r="B4" s="3" t="s">
        <v>5</v>
      </c>
      <c r="C4" s="4">
        <v>54500</v>
      </c>
      <c r="D4" s="5" t="s">
        <v>6</v>
      </c>
      <c r="E4" s="10">
        <f>IF(COUNTIF(B$4:B5,B4)=1,MAX(E$3:E3)+1,"")</f>
        <v>1</v>
      </c>
      <c r="F4" s="3" t="s">
        <v>5</v>
      </c>
      <c r="Q4" t="str">
        <f>IF(COUNTIF(D$4:D5,D4)=1,MAX(Q$3:Q3)+1,"")</f>
        <v/>
      </c>
    </row>
    <row r="5" spans="1:17">
      <c r="A5" s="9">
        <v>42746</v>
      </c>
      <c r="B5" s="3" t="s">
        <v>7</v>
      </c>
      <c r="C5" s="4">
        <v>74500</v>
      </c>
      <c r="D5" s="5" t="s">
        <v>6</v>
      </c>
      <c r="E5" s="10">
        <f>IF(COUNTIF(B$4:B6,B5)=1,MAX(E$3:E4)+1,"")</f>
        <v>2</v>
      </c>
      <c r="F5" s="3" t="s">
        <v>7</v>
      </c>
    </row>
    <row r="6" spans="1:17">
      <c r="A6" s="9">
        <v>42747</v>
      </c>
      <c r="B6" s="3" t="s">
        <v>8</v>
      </c>
      <c r="C6" s="4">
        <v>64500</v>
      </c>
      <c r="D6" s="5" t="s">
        <v>9</v>
      </c>
      <c r="E6" s="10">
        <f>IF(COUNTIF(B$4:B7,B6)=1,MAX(E$3:E5)+1,"")</f>
        <v>3</v>
      </c>
      <c r="F6" s="3" t="s">
        <v>8</v>
      </c>
    </row>
    <row r="7" spans="1:17">
      <c r="A7" s="9">
        <v>42747</v>
      </c>
      <c r="B7" s="3" t="s">
        <v>10</v>
      </c>
      <c r="C7" s="4">
        <v>84500</v>
      </c>
      <c r="D7" s="5" t="s">
        <v>9</v>
      </c>
      <c r="E7" s="10">
        <f>IF(COUNTIF(B$4:B8,B7)=1,MAX(E$3:E6)+1,"")</f>
        <v>4</v>
      </c>
      <c r="F7" s="3" t="s">
        <v>10</v>
      </c>
    </row>
    <row r="8" spans="1:17">
      <c r="A8" s="9">
        <v>42748</v>
      </c>
      <c r="B8" s="3" t="s">
        <v>5</v>
      </c>
      <c r="C8" s="4">
        <v>94500</v>
      </c>
      <c r="D8" s="5" t="s">
        <v>11</v>
      </c>
      <c r="E8" s="10" t="str">
        <f>IF(COUNTIF(B$4:B9,B8)=1,MAX(E$3:E7)+1,"")</f>
        <v/>
      </c>
      <c r="F8" s="3" t="s">
        <v>5</v>
      </c>
    </row>
    <row r="9" spans="1:17">
      <c r="A9" s="9">
        <v>42749</v>
      </c>
      <c r="B9" s="3" t="s">
        <v>8</v>
      </c>
      <c r="C9" s="4">
        <v>104500</v>
      </c>
      <c r="D9" s="5" t="s">
        <v>11</v>
      </c>
      <c r="E9" s="10" t="str">
        <f>IF(COUNTIF(B$4:B10,B9)=1,MAX(E$3:E8)+1,"")</f>
        <v/>
      </c>
      <c r="F9" s="3" t="s">
        <v>8</v>
      </c>
    </row>
    <row r="10" spans="1:17">
      <c r="A10" s="9">
        <v>42750</v>
      </c>
      <c r="B10" s="3" t="s">
        <v>7</v>
      </c>
      <c r="C10" s="4">
        <v>114500</v>
      </c>
      <c r="D10" s="5" t="s">
        <v>12</v>
      </c>
      <c r="E10" s="10" t="str">
        <f>IF(COUNTIF(B$4:B11,B10)=1,MAX(E$3:E9)+1,"")</f>
        <v/>
      </c>
      <c r="F10" s="3" t="s">
        <v>7</v>
      </c>
    </row>
    <row r="11" spans="1:17">
      <c r="A11" s="9">
        <v>42750</v>
      </c>
      <c r="B11" s="3" t="s">
        <v>10</v>
      </c>
      <c r="C11" s="4">
        <v>134500</v>
      </c>
      <c r="D11" s="5" t="s">
        <v>6</v>
      </c>
      <c r="E11" s="10" t="str">
        <f>IF(COUNTIF(B$4:B12,B11)=1,MAX(E$3:E10)+1,"")</f>
        <v/>
      </c>
      <c r="F11" s="3" t="s">
        <v>10</v>
      </c>
    </row>
    <row r="12" spans="1:17">
      <c r="A12" s="9">
        <v>42751</v>
      </c>
      <c r="B12" s="3" t="s">
        <v>13</v>
      </c>
      <c r="C12" s="4">
        <v>124500</v>
      </c>
      <c r="D12" s="5" t="s">
        <v>14</v>
      </c>
      <c r="E12" s="10">
        <f>IF(COUNTIF(B$4:B13,B12)=1,MAX(E$3:E11)+1,"")</f>
        <v>5</v>
      </c>
      <c r="F12" s="3" t="s">
        <v>13</v>
      </c>
    </row>
    <row r="13" spans="1:17">
      <c r="A13" s="9">
        <v>42751</v>
      </c>
      <c r="B13" s="3" t="s">
        <v>15</v>
      </c>
      <c r="C13" s="4">
        <v>144500</v>
      </c>
      <c r="D13" s="5" t="s">
        <v>16</v>
      </c>
      <c r="E13" s="10">
        <f>IF(COUNTIF(B$4:B14,B13)=1,MAX(E$3:E12)+1,"")</f>
        <v>6</v>
      </c>
      <c r="F13" s="3" t="s">
        <v>15</v>
      </c>
      <c r="H13" t="s">
        <v>45</v>
      </c>
      <c r="I13" t="s">
        <v>3</v>
      </c>
      <c r="J13" t="s">
        <v>43</v>
      </c>
      <c r="K13" t="s">
        <v>44</v>
      </c>
      <c r="L13" t="s">
        <v>4</v>
      </c>
      <c r="M13" t="s">
        <v>40</v>
      </c>
      <c r="N13" t="s">
        <v>41</v>
      </c>
      <c r="O13" t="s">
        <v>42</v>
      </c>
    </row>
    <row r="14" spans="1:17">
      <c r="A14" s="9">
        <v>42767</v>
      </c>
      <c r="B14" s="3" t="s">
        <v>17</v>
      </c>
      <c r="C14" s="4">
        <v>35000</v>
      </c>
      <c r="D14" s="5" t="s">
        <v>6</v>
      </c>
      <c r="E14" s="10">
        <f>IF(COUNTIF(B$4:B15,B14)=1,MAX(E$3:E13)+1,"")</f>
        <v>7</v>
      </c>
      <c r="F14" s="3" t="s">
        <v>17</v>
      </c>
      <c r="H14" t="str">
        <f t="shared" ref="H14:H22" si="0">IF(MAX(E4:E54)&lt;ROW(1:1),"",VLOOKUP(ROW(1:1),E4:F54,2))</f>
        <v>Щукина Р Е</v>
      </c>
      <c r="I14">
        <f>SUMIF(B$4:B$54,H14,C$4:C$54)</f>
        <v>344000</v>
      </c>
      <c r="J14">
        <f>COUNTIF(B$4:B$54,H14)</f>
        <v>7</v>
      </c>
      <c r="K14" s="11">
        <f xml:space="preserve"> J14/50*100%</f>
        <v>0.14000000000000001</v>
      </c>
      <c r="L14" t="s">
        <v>16</v>
      </c>
      <c r="M14">
        <f>SUMIF(D$4:D$13,L14,C4:C13)</f>
        <v>144500</v>
      </c>
      <c r="N14">
        <f>SUMIF(D$14:D$39,L14,C$14:C$39)</f>
        <v>175000</v>
      </c>
      <c r="O14">
        <f>SUMIF(D40:D54,L14,C40:C54)</f>
        <v>132000</v>
      </c>
    </row>
    <row r="15" spans="1:17">
      <c r="A15" s="9">
        <v>42767</v>
      </c>
      <c r="B15" s="3" t="s">
        <v>8</v>
      </c>
      <c r="C15" s="4">
        <v>20000</v>
      </c>
      <c r="D15" s="5" t="s">
        <v>18</v>
      </c>
      <c r="E15" s="10" t="str">
        <f>IF(COUNTIF(B$4:B16,B15)=1,MAX(E$3:E14)+1,"")</f>
        <v/>
      </c>
      <c r="F15" s="3" t="s">
        <v>8</v>
      </c>
      <c r="H15" t="str">
        <f t="shared" si="0"/>
        <v>Иванов И И</v>
      </c>
      <c r="I15">
        <f t="shared" ref="I15:I22" si="1">SUMIF(B$4:B$54,H15,C$4:C$54)</f>
        <v>445666.66666666698</v>
      </c>
      <c r="J15">
        <f t="shared" ref="J15:J22" si="2">COUNTIF(B$4:B$54,H15)</f>
        <v>5</v>
      </c>
      <c r="K15" s="11">
        <f t="shared" ref="K15:K22" si="3" xml:space="preserve"> J15/50*100%</f>
        <v>0.1</v>
      </c>
      <c r="L15" t="s">
        <v>11</v>
      </c>
      <c r="M15">
        <f t="shared" ref="M15:M22" si="4">SUMIF(D$4:D$13,L15,C5:C14)</f>
        <v>219000</v>
      </c>
      <c r="N15">
        <f t="shared" ref="N15:N22" si="5">SUMIF(D$14:D$39,L15,C$14:C$39)</f>
        <v>105000</v>
      </c>
      <c r="O15">
        <f t="shared" ref="O15:O22" si="6">SUMIF(D41:D55,L15,C41:C55)</f>
        <v>284166.66666666698</v>
      </c>
    </row>
    <row r="16" spans="1:17">
      <c r="A16" s="9">
        <v>42767</v>
      </c>
      <c r="B16" s="3" t="s">
        <v>13</v>
      </c>
      <c r="C16" s="4">
        <v>35000</v>
      </c>
      <c r="D16" s="5" t="s">
        <v>14</v>
      </c>
      <c r="E16" s="10" t="str">
        <f>IF(COUNTIF(B$4:B17,B16)=1,MAX(E$3:E15)+1,"")</f>
        <v/>
      </c>
      <c r="F16" s="3" t="s">
        <v>13</v>
      </c>
      <c r="H16" t="str">
        <f t="shared" si="0"/>
        <v>Петрова П П</v>
      </c>
      <c r="I16">
        <f t="shared" si="1"/>
        <v>429000</v>
      </c>
      <c r="J16">
        <f t="shared" si="2"/>
        <v>6</v>
      </c>
      <c r="K16" s="11">
        <f t="shared" si="3"/>
        <v>0.12</v>
      </c>
      <c r="L16" t="s">
        <v>12</v>
      </c>
      <c r="M16">
        <f t="shared" si="4"/>
        <v>124500</v>
      </c>
      <c r="N16">
        <f t="shared" si="5"/>
        <v>130000</v>
      </c>
      <c r="O16">
        <f t="shared" si="6"/>
        <v>35000</v>
      </c>
    </row>
    <row r="17" spans="1:15">
      <c r="A17" s="9">
        <v>42767</v>
      </c>
      <c r="B17" s="3" t="s">
        <v>17</v>
      </c>
      <c r="C17" s="4">
        <v>50000</v>
      </c>
      <c r="D17" s="5" t="s">
        <v>6</v>
      </c>
      <c r="E17" s="10" t="str">
        <f>IF(COUNTIF(B$4:B18,B17)=1,MAX(E$3:E16)+1,"")</f>
        <v/>
      </c>
      <c r="F17" s="3" t="s">
        <v>17</v>
      </c>
      <c r="H17" t="str">
        <f t="shared" si="0"/>
        <v>Сидоренко С И</v>
      </c>
      <c r="I17">
        <f t="shared" si="1"/>
        <v>881666.66666666698</v>
      </c>
      <c r="J17">
        <f t="shared" si="2"/>
        <v>12</v>
      </c>
      <c r="K17" s="11">
        <f t="shared" si="3"/>
        <v>0.24</v>
      </c>
      <c r="L17" t="s">
        <v>19</v>
      </c>
      <c r="M17">
        <f t="shared" si="4"/>
        <v>0</v>
      </c>
      <c r="N17">
        <f t="shared" si="5"/>
        <v>95000</v>
      </c>
      <c r="O17">
        <f t="shared" si="6"/>
        <v>0</v>
      </c>
    </row>
    <row r="18" spans="1:15">
      <c r="A18" s="9">
        <v>42768</v>
      </c>
      <c r="B18" s="3" t="s">
        <v>5</v>
      </c>
      <c r="C18" s="4">
        <v>20000</v>
      </c>
      <c r="D18" s="5" t="s">
        <v>14</v>
      </c>
      <c r="E18" s="10" t="str">
        <f>IF(COUNTIF(B$4:B19,B18)=1,MAX(E$3:E17)+1,"")</f>
        <v/>
      </c>
      <c r="F18" s="3" t="s">
        <v>5</v>
      </c>
      <c r="H18" t="str">
        <f t="shared" si="0"/>
        <v>Вьюнов П И</v>
      </c>
      <c r="I18">
        <f t="shared" si="1"/>
        <v>391500</v>
      </c>
      <c r="J18">
        <f t="shared" si="2"/>
        <v>9</v>
      </c>
      <c r="K18" s="11">
        <f t="shared" si="3"/>
        <v>0.18</v>
      </c>
      <c r="L18" t="s">
        <v>18</v>
      </c>
      <c r="M18">
        <f t="shared" si="4"/>
        <v>0</v>
      </c>
      <c r="N18">
        <f t="shared" si="5"/>
        <v>130000</v>
      </c>
      <c r="O18">
        <f t="shared" si="6"/>
        <v>38500</v>
      </c>
    </row>
    <row r="19" spans="1:15">
      <c r="A19" s="9">
        <v>42768</v>
      </c>
      <c r="B19" s="3" t="s">
        <v>13</v>
      </c>
      <c r="C19" s="4">
        <v>40000</v>
      </c>
      <c r="D19" s="5" t="s">
        <v>11</v>
      </c>
      <c r="E19" s="10" t="str">
        <f>IF(COUNTIF(B$4:B20,B19)=1,MAX(E$3:E18)+1,"")</f>
        <v/>
      </c>
      <c r="F19" s="3" t="s">
        <v>13</v>
      </c>
      <c r="H19" t="str">
        <f t="shared" si="0"/>
        <v>Иваненко И П</v>
      </c>
      <c r="I19">
        <f t="shared" si="1"/>
        <v>343500</v>
      </c>
      <c r="J19">
        <f t="shared" si="2"/>
        <v>6</v>
      </c>
      <c r="K19" s="11">
        <f t="shared" si="3"/>
        <v>0.12</v>
      </c>
      <c r="L19" t="s">
        <v>14</v>
      </c>
      <c r="M19">
        <f t="shared" si="4"/>
        <v>50000</v>
      </c>
      <c r="N19">
        <f t="shared" si="5"/>
        <v>110000</v>
      </c>
      <c r="O19">
        <f t="shared" si="6"/>
        <v>65500</v>
      </c>
    </row>
    <row r="20" spans="1:15">
      <c r="A20" s="9">
        <v>42768</v>
      </c>
      <c r="B20" s="3" t="s">
        <v>10</v>
      </c>
      <c r="C20" s="4">
        <v>30000</v>
      </c>
      <c r="D20" s="5" t="s">
        <v>12</v>
      </c>
      <c r="E20" s="10" t="str">
        <f>IF(COUNTIF(B$4:B21,B20)=1,MAX(E$3:E19)+1,"")</f>
        <v/>
      </c>
      <c r="F20" s="3" t="s">
        <v>10</v>
      </c>
      <c r="H20" t="str">
        <f t="shared" si="0"/>
        <v>Сидорова Е С</v>
      </c>
      <c r="I20">
        <f t="shared" si="1"/>
        <v>140000</v>
      </c>
      <c r="J20">
        <f t="shared" si="2"/>
        <v>3</v>
      </c>
      <c r="K20" s="11">
        <f t="shared" si="3"/>
        <v>0.06</v>
      </c>
      <c r="L20" t="s">
        <v>6</v>
      </c>
      <c r="M20">
        <f t="shared" si="4"/>
        <v>299000</v>
      </c>
      <c r="N20">
        <f t="shared" si="5"/>
        <v>170000</v>
      </c>
      <c r="O20">
        <f t="shared" si="6"/>
        <v>30000</v>
      </c>
    </row>
    <row r="21" spans="1:15">
      <c r="A21" s="9">
        <v>42768</v>
      </c>
      <c r="B21" s="3" t="s">
        <v>15</v>
      </c>
      <c r="C21" s="4">
        <v>55000</v>
      </c>
      <c r="D21" s="5" t="s">
        <v>19</v>
      </c>
      <c r="E21" s="10" t="str">
        <f>IF(COUNTIF(B$4:B22,B21)=1,MAX(E$3:E20)+1,"")</f>
        <v/>
      </c>
      <c r="F21" s="3" t="s">
        <v>15</v>
      </c>
      <c r="H21" t="str">
        <f t="shared" si="0"/>
        <v>Карпова Ю М</v>
      </c>
      <c r="I21">
        <f t="shared" si="1"/>
        <v>100000</v>
      </c>
      <c r="J21">
        <f t="shared" si="2"/>
        <v>1</v>
      </c>
      <c r="K21" s="11">
        <f t="shared" si="3"/>
        <v>0.02</v>
      </c>
      <c r="L21" t="s">
        <v>9</v>
      </c>
      <c r="M21">
        <f t="shared" si="4"/>
        <v>179500</v>
      </c>
      <c r="N21">
        <f t="shared" si="5"/>
        <v>185000</v>
      </c>
      <c r="O21">
        <f t="shared" si="6"/>
        <v>34500</v>
      </c>
    </row>
    <row r="22" spans="1:15">
      <c r="A22" s="9">
        <v>42775</v>
      </c>
      <c r="B22" s="3" t="s">
        <v>15</v>
      </c>
      <c r="C22" s="4">
        <v>40000</v>
      </c>
      <c r="D22" s="5" t="s">
        <v>19</v>
      </c>
      <c r="E22" s="10" t="str">
        <f>IF(COUNTIF(B$4:B23,B22)=1,MAX(E$3:E21)+1,"")</f>
        <v/>
      </c>
      <c r="F22" s="3" t="s">
        <v>15</v>
      </c>
      <c r="H22" t="str">
        <f t="shared" si="0"/>
        <v>Лещова Т И</v>
      </c>
      <c r="I22">
        <f t="shared" si="1"/>
        <v>25000</v>
      </c>
      <c r="J22">
        <f t="shared" si="2"/>
        <v>1</v>
      </c>
      <c r="K22" s="11">
        <f t="shared" si="3"/>
        <v>0.02</v>
      </c>
      <c r="L22" t="s">
        <v>20</v>
      </c>
      <c r="M22">
        <f t="shared" si="4"/>
        <v>0</v>
      </c>
      <c r="N22">
        <f t="shared" si="5"/>
        <v>105000</v>
      </c>
      <c r="O22">
        <f t="shared" si="6"/>
        <v>79000</v>
      </c>
    </row>
    <row r="23" spans="1:15">
      <c r="A23" s="9">
        <v>42775</v>
      </c>
      <c r="B23" s="3" t="s">
        <v>17</v>
      </c>
      <c r="C23" s="4">
        <v>55000</v>
      </c>
      <c r="D23" s="5" t="s">
        <v>18</v>
      </c>
      <c r="E23" s="10" t="str">
        <f>IF(COUNTIF(B$4:B24,B23)=1,MAX(E$3:E22)+1,"")</f>
        <v/>
      </c>
      <c r="F23" s="3" t="s">
        <v>17</v>
      </c>
    </row>
    <row r="24" spans="1:15">
      <c r="A24" s="9">
        <v>42775</v>
      </c>
      <c r="B24" s="3" t="s">
        <v>13</v>
      </c>
      <c r="C24" s="4">
        <v>20000</v>
      </c>
      <c r="D24" s="5" t="s">
        <v>9</v>
      </c>
      <c r="E24" s="10" t="str">
        <f>IF(COUNTIF(B$4:B25,B24)=1,MAX(E$3:E23)+1,"")</f>
        <v/>
      </c>
      <c r="F24" s="3" t="s">
        <v>13</v>
      </c>
    </row>
    <row r="25" spans="1:15">
      <c r="A25" s="9">
        <v>42775</v>
      </c>
      <c r="B25" s="3" t="s">
        <v>10</v>
      </c>
      <c r="C25" s="4">
        <v>35000</v>
      </c>
      <c r="D25" s="5" t="s">
        <v>20</v>
      </c>
      <c r="E25" s="10" t="str">
        <f>IF(COUNTIF(B$4:B26,B25)=1,MAX(E$3:E24)+1,"")</f>
        <v/>
      </c>
      <c r="F25" s="3" t="s">
        <v>10</v>
      </c>
    </row>
    <row r="26" spans="1:15">
      <c r="A26" s="9">
        <v>42775</v>
      </c>
      <c r="B26" s="3" t="s">
        <v>15</v>
      </c>
      <c r="C26" s="4">
        <v>25000</v>
      </c>
      <c r="D26" s="5" t="s">
        <v>16</v>
      </c>
      <c r="E26" s="10" t="str">
        <f>IF(COUNTIF(B$4:B27,B26)=1,MAX(E$3:E25)+1,"")</f>
        <v/>
      </c>
      <c r="F26" s="3" t="s">
        <v>15</v>
      </c>
    </row>
    <row r="27" spans="1:15">
      <c r="A27" s="9">
        <v>42779</v>
      </c>
      <c r="B27" s="3" t="s">
        <v>13</v>
      </c>
      <c r="C27" s="4">
        <v>30000</v>
      </c>
      <c r="D27" s="5" t="s">
        <v>6</v>
      </c>
      <c r="E27" s="10" t="str">
        <f>IF(COUNTIF(B$4:B28,B27)=1,MAX(E$3:E26)+1,"")</f>
        <v/>
      </c>
      <c r="F27" s="3" t="s">
        <v>13</v>
      </c>
    </row>
    <row r="28" spans="1:15">
      <c r="A28" s="9">
        <v>42779</v>
      </c>
      <c r="B28" s="3" t="s">
        <v>10</v>
      </c>
      <c r="C28" s="4">
        <v>140000</v>
      </c>
      <c r="D28" s="5" t="s">
        <v>9</v>
      </c>
      <c r="E28" s="10" t="str">
        <f>IF(COUNTIF(B$4:B29,B28)=1,MAX(E$3:E27)+1,"")</f>
        <v/>
      </c>
      <c r="F28" s="3" t="s">
        <v>10</v>
      </c>
    </row>
    <row r="29" spans="1:15">
      <c r="A29" s="9">
        <v>42779</v>
      </c>
      <c r="B29" s="3" t="s">
        <v>13</v>
      </c>
      <c r="C29" s="4">
        <v>35000</v>
      </c>
      <c r="D29" s="5" t="s">
        <v>11</v>
      </c>
      <c r="E29" s="10" t="str">
        <f>IF(COUNTIF(B$4:B30,B29)=1,MAX(E$3:E28)+1,"")</f>
        <v/>
      </c>
      <c r="F29" s="3" t="s">
        <v>13</v>
      </c>
    </row>
    <row r="30" spans="1:15">
      <c r="A30" s="9">
        <v>42780</v>
      </c>
      <c r="B30" s="3" t="s">
        <v>10</v>
      </c>
      <c r="C30" s="4">
        <v>30000</v>
      </c>
      <c r="D30" s="5" t="s">
        <v>11</v>
      </c>
      <c r="E30" s="10" t="str">
        <f>IF(COUNTIF(B$4:B31,B30)=1,MAX(E$3:E29)+1,"")</f>
        <v/>
      </c>
      <c r="F30" s="3" t="s">
        <v>10</v>
      </c>
    </row>
    <row r="31" spans="1:15">
      <c r="A31" s="9">
        <v>42780</v>
      </c>
      <c r="B31" s="3" t="s">
        <v>21</v>
      </c>
      <c r="C31" s="4">
        <v>100000</v>
      </c>
      <c r="D31" s="5" t="s">
        <v>12</v>
      </c>
      <c r="E31" s="10">
        <f>IF(COUNTIF(B$4:B32,B31)=1,MAX(E$3:E30)+1,"")</f>
        <v>8</v>
      </c>
      <c r="F31" s="3" t="s">
        <v>21</v>
      </c>
    </row>
    <row r="32" spans="1:15">
      <c r="A32" s="9">
        <v>42780</v>
      </c>
      <c r="B32" s="3" t="s">
        <v>22</v>
      </c>
      <c r="C32" s="4">
        <v>25000</v>
      </c>
      <c r="D32" s="5" t="s">
        <v>14</v>
      </c>
      <c r="E32" s="10">
        <f>IF(COUNTIF(B$4:B33,B32)=1,MAX(E$3:E31)+1,"")</f>
        <v>9</v>
      </c>
      <c r="F32" s="3" t="s">
        <v>22</v>
      </c>
    </row>
    <row r="33" spans="1:6">
      <c r="A33" s="9">
        <v>42780</v>
      </c>
      <c r="B33" s="3" t="s">
        <v>5</v>
      </c>
      <c r="C33" s="4">
        <v>55000</v>
      </c>
      <c r="D33" s="5" t="s">
        <v>6</v>
      </c>
      <c r="E33" s="10" t="str">
        <f>IF(COUNTIF(B$4:B34,B33)=1,MAX(E$3:E32)+1,"")</f>
        <v/>
      </c>
      <c r="F33" s="3" t="s">
        <v>5</v>
      </c>
    </row>
    <row r="34" spans="1:6">
      <c r="A34" s="9">
        <v>42781</v>
      </c>
      <c r="B34" s="3" t="s">
        <v>23</v>
      </c>
      <c r="C34" s="4">
        <v>150000</v>
      </c>
      <c r="D34" s="5" t="s">
        <v>16</v>
      </c>
      <c r="E34" s="10">
        <f>IF(COUNTIF(B$4:B35,B34)=1,MAX(E$3:E33)+1,"")</f>
        <v>10</v>
      </c>
      <c r="F34" s="3" t="s">
        <v>23</v>
      </c>
    </row>
    <row r="35" spans="1:6">
      <c r="A35" s="9">
        <v>42785</v>
      </c>
      <c r="B35" s="3" t="s">
        <v>10</v>
      </c>
      <c r="C35" s="4">
        <v>25000</v>
      </c>
      <c r="D35" s="5" t="s">
        <v>9</v>
      </c>
      <c r="E35" s="10" t="str">
        <f>IF(COUNTIF(B$4:B36,B35)=1,MAX(E$3:E34)+1,"")</f>
        <v/>
      </c>
      <c r="F35" s="3" t="s">
        <v>10</v>
      </c>
    </row>
    <row r="36" spans="1:6">
      <c r="A36" s="9">
        <v>42785</v>
      </c>
      <c r="B36" s="3" t="s">
        <v>5</v>
      </c>
      <c r="C36" s="4">
        <v>45000</v>
      </c>
      <c r="D36" s="5" t="s">
        <v>20</v>
      </c>
      <c r="E36" s="10" t="str">
        <f>IF(COUNTIF(B$4:B37,B36)=1,MAX(E$3:E35)+1,"")</f>
        <v/>
      </c>
      <c r="F36" s="3" t="s">
        <v>5</v>
      </c>
    </row>
    <row r="37" spans="1:6">
      <c r="A37" s="9">
        <v>42786</v>
      </c>
      <c r="B37" s="3" t="s">
        <v>8</v>
      </c>
      <c r="C37" s="4">
        <v>55000</v>
      </c>
      <c r="D37" s="5" t="s">
        <v>18</v>
      </c>
      <c r="E37" s="10" t="str">
        <f>IF(COUNTIF(B$4:B38,B37)=1,MAX(E$3:E36)+1,"")</f>
        <v/>
      </c>
      <c r="F37" s="3" t="s">
        <v>8</v>
      </c>
    </row>
    <row r="38" spans="1:6">
      <c r="A38" s="9">
        <v>42788</v>
      </c>
      <c r="B38" s="3" t="s">
        <v>7</v>
      </c>
      <c r="C38" s="4">
        <v>30000</v>
      </c>
      <c r="D38" s="5" t="s">
        <v>14</v>
      </c>
      <c r="E38" s="10" t="str">
        <f>IF(COUNTIF(B$4:B39,B38)=1,MAX(E$3:E37)+1,"")</f>
        <v/>
      </c>
      <c r="F38" s="3" t="s">
        <v>7</v>
      </c>
    </row>
    <row r="39" spans="1:6">
      <c r="A39" s="9">
        <v>42790</v>
      </c>
      <c r="B39" s="3" t="s">
        <v>10</v>
      </c>
      <c r="C39" s="4">
        <v>25000</v>
      </c>
      <c r="D39" s="5" t="s">
        <v>20</v>
      </c>
      <c r="E39" s="10" t="str">
        <f>IF(COUNTIF(B$4:B40,B39)=1,MAX(E$3:E38)+1,"")</f>
        <v/>
      </c>
      <c r="F39" s="3" t="s">
        <v>10</v>
      </c>
    </row>
    <row r="40" spans="1:6">
      <c r="A40" s="9">
        <v>42795</v>
      </c>
      <c r="B40" s="3" t="s">
        <v>5</v>
      </c>
      <c r="C40" s="4">
        <v>55000</v>
      </c>
      <c r="D40" s="5" t="s">
        <v>16</v>
      </c>
      <c r="E40" s="10" t="str">
        <f>IF(COUNTIF(B$4:B41,B40)=1,MAX(E$3:E39)+1,"")</f>
        <v/>
      </c>
      <c r="F40" s="3" t="s">
        <v>5</v>
      </c>
    </row>
    <row r="41" spans="1:6">
      <c r="A41" s="9">
        <v>42795</v>
      </c>
      <c r="B41" s="3" t="s">
        <v>8</v>
      </c>
      <c r="C41" s="4">
        <v>150000</v>
      </c>
      <c r="D41" s="5" t="s">
        <v>6</v>
      </c>
      <c r="E41" s="10" t="str">
        <f>IF(COUNTIF(B$4:B42,B41)=1,MAX(E$3:E40)+1,"")</f>
        <v/>
      </c>
      <c r="F41" s="3" t="s">
        <v>8</v>
      </c>
    </row>
    <row r="42" spans="1:6">
      <c r="A42" s="9">
        <v>42796</v>
      </c>
      <c r="B42" s="3" t="s">
        <v>7</v>
      </c>
      <c r="C42" s="4">
        <v>201666.66666666701</v>
      </c>
      <c r="D42" s="5" t="s">
        <v>9</v>
      </c>
      <c r="E42" s="10" t="str">
        <f>IF(COUNTIF(B$4:B43,B42)=1,MAX(E$3:E41)+1,"")</f>
        <v/>
      </c>
      <c r="F42" s="3" t="s">
        <v>7</v>
      </c>
    </row>
    <row r="43" spans="1:6">
      <c r="A43" s="9">
        <v>42798</v>
      </c>
      <c r="B43" s="3" t="s">
        <v>10</v>
      </c>
      <c r="C43" s="4">
        <v>264166.66666666698</v>
      </c>
      <c r="D43" s="5" t="s">
        <v>11</v>
      </c>
      <c r="E43" s="10" t="str">
        <f>IF(COUNTIF(B$4:B44,B43)=1,MAX(E$3:E42)+1,"")</f>
        <v/>
      </c>
      <c r="F43" s="3" t="s">
        <v>10</v>
      </c>
    </row>
    <row r="44" spans="1:6">
      <c r="A44" s="9">
        <v>42798</v>
      </c>
      <c r="B44" s="3" t="s">
        <v>5</v>
      </c>
      <c r="C44" s="4">
        <v>20000</v>
      </c>
      <c r="D44" s="5" t="s">
        <v>11</v>
      </c>
      <c r="E44" s="10" t="str">
        <f>IF(COUNTIF(B$4:B45,B44)=1,MAX(E$3:E43)+1,"")</f>
        <v/>
      </c>
      <c r="F44" s="3" t="s">
        <v>5</v>
      </c>
    </row>
    <row r="45" spans="1:6">
      <c r="A45" s="9">
        <v>42798</v>
      </c>
      <c r="B45" s="3" t="s">
        <v>8</v>
      </c>
      <c r="C45" s="4">
        <v>35000</v>
      </c>
      <c r="D45" s="5" t="s">
        <v>12</v>
      </c>
      <c r="E45" s="10" t="str">
        <f>IF(COUNTIF(B$4:B46,B45)=1,MAX(E$3:E44)+1,"")</f>
        <v/>
      </c>
      <c r="F45" s="3" t="s">
        <v>8</v>
      </c>
    </row>
    <row r="46" spans="1:6">
      <c r="A46" s="9">
        <v>42799</v>
      </c>
      <c r="B46" s="3" t="s">
        <v>7</v>
      </c>
      <c r="C46" s="4">
        <v>25000</v>
      </c>
      <c r="D46" s="5" t="s">
        <v>14</v>
      </c>
      <c r="E46" s="10" t="str">
        <f>IF(COUNTIF(B$4:B47,B46)=1,MAX(E$3:E45)+1,"")</f>
        <v/>
      </c>
      <c r="F46" s="3" t="s">
        <v>7</v>
      </c>
    </row>
    <row r="47" spans="1:6">
      <c r="A47" s="9">
        <v>42800</v>
      </c>
      <c r="B47" s="3" t="s">
        <v>13</v>
      </c>
      <c r="C47" s="4">
        <v>30000</v>
      </c>
      <c r="D47" s="5" t="s">
        <v>6</v>
      </c>
      <c r="E47" s="10" t="str">
        <f>IF(COUNTIF(B$4:B48,B47)=1,MAX(E$3:E46)+1,"")</f>
        <v/>
      </c>
      <c r="F47" s="3" t="s">
        <v>13</v>
      </c>
    </row>
    <row r="48" spans="1:6">
      <c r="A48" s="9">
        <v>42801</v>
      </c>
      <c r="B48" s="3" t="s">
        <v>10</v>
      </c>
      <c r="C48" s="4">
        <v>32500</v>
      </c>
      <c r="D48" s="5" t="s">
        <v>16</v>
      </c>
      <c r="E48" s="10" t="str">
        <f>IF(COUNTIF(B$4:B49,B48)=1,MAX(E$3:E47)+1,"")</f>
        <v/>
      </c>
      <c r="F48" s="3" t="s">
        <v>10</v>
      </c>
    </row>
    <row r="49" spans="1:6">
      <c r="A49" s="9">
        <v>42804</v>
      </c>
      <c r="B49" s="3" t="s">
        <v>15</v>
      </c>
      <c r="C49" s="4">
        <v>34500</v>
      </c>
      <c r="D49" s="5" t="s">
        <v>9</v>
      </c>
      <c r="E49" s="10" t="str">
        <f>IF(COUNTIF(B$4:B50,B49)=1,MAX(E$3:E48)+1,"")</f>
        <v/>
      </c>
      <c r="F49" s="3" t="s">
        <v>15</v>
      </c>
    </row>
    <row r="50" spans="1:6">
      <c r="A50" s="9">
        <v>42804</v>
      </c>
      <c r="B50" s="3" t="s">
        <v>10</v>
      </c>
      <c r="C50" s="4">
        <v>38500</v>
      </c>
      <c r="D50" s="5" t="s">
        <v>18</v>
      </c>
      <c r="E50" s="10" t="str">
        <f>IF(COUNTIF(B$4:B51,B50)=1,MAX(E$3:E49)+1,"")</f>
        <v/>
      </c>
      <c r="F50" s="3" t="s">
        <v>10</v>
      </c>
    </row>
    <row r="51" spans="1:6">
      <c r="A51" s="9">
        <v>42805</v>
      </c>
      <c r="B51" s="3" t="s">
        <v>13</v>
      </c>
      <c r="C51" s="4">
        <v>36500</v>
      </c>
      <c r="D51" s="5" t="s">
        <v>20</v>
      </c>
      <c r="E51" s="10" t="str">
        <f>IF(COUNTIF(B$4:B52,B51)=1,MAX(E$3:E50)+1,"")</f>
        <v/>
      </c>
      <c r="F51" s="3" t="s">
        <v>13</v>
      </c>
    </row>
    <row r="52" spans="1:6">
      <c r="A52" s="9">
        <v>42805</v>
      </c>
      <c r="B52" s="3" t="s">
        <v>13</v>
      </c>
      <c r="C52" s="4">
        <v>40500</v>
      </c>
      <c r="D52" s="5" t="s">
        <v>14</v>
      </c>
      <c r="E52" s="10" t="str">
        <f>IF(COUNTIF(B$4:B53,B52)=1,MAX(E$3:E51)+1,"")</f>
        <v/>
      </c>
      <c r="F52" s="3" t="s">
        <v>13</v>
      </c>
    </row>
    <row r="53" spans="1:6">
      <c r="A53" s="9">
        <v>42806</v>
      </c>
      <c r="B53" s="3" t="s">
        <v>10</v>
      </c>
      <c r="C53" s="4">
        <v>42500</v>
      </c>
      <c r="D53" s="5" t="s">
        <v>20</v>
      </c>
      <c r="E53" s="10" t="str">
        <f>IF(COUNTIF(B$4:B54,B53)=1,MAX(E$3:E52)+1,"")</f>
        <v/>
      </c>
      <c r="F53" s="3" t="s">
        <v>10</v>
      </c>
    </row>
    <row r="54" spans="1:6">
      <c r="A54" s="9">
        <v>42807</v>
      </c>
      <c r="B54" s="3" t="s">
        <v>15</v>
      </c>
      <c r="C54" s="4">
        <v>44500</v>
      </c>
      <c r="D54" s="5" t="s">
        <v>16</v>
      </c>
      <c r="E54" s="10" t="str">
        <f>IF(COUNTIF(B$4:B55,B54)=1,MAX(E$3:E53)+1,"")</f>
        <v/>
      </c>
      <c r="F54" s="3" t="s">
        <v>15</v>
      </c>
    </row>
    <row r="55" spans="1:6">
      <c r="A55" s="5"/>
      <c r="B55" s="5">
        <f t="array" ref="B55">SUM(1/COUNTIF(B4:B54,B4:B54))</f>
        <v>9.9999999999999982</v>
      </c>
      <c r="C55" s="4">
        <f>SUM(C4:C54)</f>
        <v>3250333.333333334</v>
      </c>
      <c r="D55" s="5">
        <f t="array" ref="D55">SUM(1/COUNTIF(D4:D54,D4:D54))</f>
        <v>9.0000000000000018</v>
      </c>
      <c r="E55" s="5"/>
      <c r="F55" s="5"/>
    </row>
  </sheetData>
  <sortState ref="A4:D54">
    <sortCondition ref="A12"/>
  </sortState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I14" sqref="I14"/>
    </sheetView>
  </sheetViews>
  <sheetFormatPr defaultColWidth="9" defaultRowHeight="12.75"/>
  <cols>
    <col min="1" max="1" width="13.140625" customWidth="1"/>
    <col min="3" max="3" width="12" customWidth="1"/>
    <col min="6" max="6" width="11.140625" customWidth="1"/>
  </cols>
  <sheetData>
    <row r="1" spans="1:11">
      <c r="A1" s="12" t="s">
        <v>24</v>
      </c>
      <c r="B1" s="12"/>
      <c r="C1" s="12"/>
      <c r="D1" s="13"/>
      <c r="H1" s="1"/>
    </row>
    <row r="4" spans="1:11" ht="63.7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</row>
    <row r="5" spans="1:11">
      <c r="A5" s="3"/>
      <c r="B5" s="4"/>
      <c r="C5" s="5"/>
      <c r="D5" s="5"/>
      <c r="E5" s="5"/>
    </row>
    <row r="6" spans="1:11">
      <c r="A6" s="3"/>
      <c r="B6" s="4"/>
      <c r="C6" s="5"/>
      <c r="D6" s="5"/>
      <c r="E6" s="5"/>
    </row>
    <row r="7" spans="1:11">
      <c r="A7" s="3"/>
      <c r="B7" s="4"/>
      <c r="C7" s="5"/>
      <c r="D7" s="5"/>
      <c r="E7" s="5"/>
    </row>
    <row r="8" spans="1:11">
      <c r="A8" s="3"/>
      <c r="B8" s="4"/>
      <c r="C8" s="5"/>
      <c r="D8" s="5"/>
      <c r="E8" s="5"/>
      <c r="K8" s="1"/>
    </row>
    <row r="9" spans="1:11">
      <c r="A9" s="3"/>
      <c r="B9" s="4"/>
      <c r="C9" s="5"/>
      <c r="D9" s="5"/>
      <c r="E9" s="5"/>
    </row>
    <row r="10" spans="1:11">
      <c r="A10" s="3"/>
      <c r="B10" s="4"/>
      <c r="C10" s="5"/>
      <c r="D10" s="5"/>
      <c r="E10" s="5"/>
    </row>
    <row r="11" spans="1:11">
      <c r="A11" s="3"/>
      <c r="B11" s="4"/>
      <c r="C11" s="5"/>
      <c r="D11" s="5"/>
      <c r="E11" s="5"/>
    </row>
    <row r="12" spans="1:11">
      <c r="A12" s="3"/>
      <c r="B12" s="4"/>
      <c r="C12" s="5"/>
      <c r="D12" s="5"/>
      <c r="E12" s="5"/>
    </row>
    <row r="13" spans="1:11">
      <c r="A13" s="3"/>
      <c r="B13" s="4"/>
      <c r="C13" s="5"/>
      <c r="D13" s="5"/>
      <c r="E13" s="5"/>
    </row>
    <row r="14" spans="1:11">
      <c r="A14" s="3"/>
      <c r="B14" s="4"/>
      <c r="C14" s="5"/>
      <c r="D14" s="5"/>
      <c r="E14" s="5"/>
    </row>
    <row r="15" spans="1:11">
      <c r="A15" s="3"/>
      <c r="B15" s="4"/>
      <c r="C15" s="5"/>
      <c r="D15" s="5"/>
      <c r="E15" s="5"/>
    </row>
    <row r="16" spans="1:11">
      <c r="A16" s="6" t="s">
        <v>30</v>
      </c>
      <c r="B16" s="4"/>
      <c r="C16" s="5"/>
      <c r="D16" s="5"/>
      <c r="E16" s="5"/>
    </row>
    <row r="18" spans="1:1">
      <c r="A18" s="7" t="s">
        <v>31</v>
      </c>
    </row>
    <row r="19" spans="1:1">
      <c r="A19" s="7" t="s">
        <v>32</v>
      </c>
    </row>
    <row r="20" spans="1:1">
      <c r="A20" s="7" t="s">
        <v>33</v>
      </c>
    </row>
    <row r="21" spans="1:1">
      <c r="A21" s="7" t="s">
        <v>34</v>
      </c>
    </row>
    <row r="22" spans="1:1">
      <c r="A22" s="8" t="s">
        <v>35</v>
      </c>
    </row>
    <row r="23" spans="1:1">
      <c r="A23" s="8" t="s">
        <v>36</v>
      </c>
    </row>
    <row r="24" spans="1:1">
      <c r="A24" s="8" t="s">
        <v>37</v>
      </c>
    </row>
    <row r="25" spans="1:1">
      <c r="A25" s="7" t="s">
        <v>38</v>
      </c>
    </row>
    <row r="26" spans="1:1">
      <c r="A26" t="s">
        <v>39</v>
      </c>
    </row>
  </sheetData>
  <mergeCells count="1">
    <mergeCell ref="A1:D1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#1</vt:lpstr>
      <vt:lpstr>Зарплата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галя</dc:creator>
  <cp:lastModifiedBy>Lenovo G70</cp:lastModifiedBy>
  <dcterms:created xsi:type="dcterms:W3CDTF">2011-03-15T10:11:00Z</dcterms:created>
  <dcterms:modified xsi:type="dcterms:W3CDTF">2020-05-24T09:33:06Z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1049-11.2.0.9363</vt:lpwstr>
  </property>
</Properties>
</file>