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<sst xmlns="http://schemas.openxmlformats.org/spreadsheetml/2006/main" count="85" uniqueCount="31">
  <si>
    <t>Arima 4,0,4</t>
  </si>
  <si>
    <t>Arima 1,0,1</t>
  </si>
  <si>
    <t>Ar 4</t>
  </si>
  <si>
    <t>mean</t>
  </si>
  <si>
    <t>Point</t>
  </si>
  <si>
    <t>eval</t>
  </si>
  <si>
    <t>Forecast</t>
  </si>
  <si>
    <t>Modelo</t>
  </si>
  <si>
    <t>ar1</t>
  </si>
  <si>
    <t>ar2</t>
  </si>
  <si>
    <t>ar3</t>
  </si>
  <si>
    <t>ar4</t>
  </si>
  <si>
    <t>ma1</t>
  </si>
  <si>
    <t>ma2</t>
  </si>
  <si>
    <t>ma3</t>
  </si>
  <si>
    <t>ma4</t>
  </si>
  <si>
    <t>Média</t>
  </si>
  <si>
    <t>AR (1)</t>
  </si>
  <si>
    <t>-</t>
  </si>
  <si>
    <t>AR (2)</t>
  </si>
  <si>
    <t>AR (3)</t>
  </si>
  <si>
    <t>AR (4)</t>
  </si>
  <si>
    <t>ARIMA (1, 0, 1)</t>
  </si>
  <si>
    <t>ARIMA (4, 0, 4)</t>
  </si>
  <si>
    <t>Mean</t>
  </si>
  <si>
    <t>Erro de previs.:</t>
  </si>
  <si>
    <t>*valores em Milhão</t>
  </si>
  <si>
    <t>AR 4</t>
  </si>
  <si>
    <t>Erro total (ideal =0):</t>
  </si>
  <si>
    <t>Erro médio (ideal =0):</t>
  </si>
  <si>
    <t>Desvio padrão dos erros: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</si>
</sst>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sz val="7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2" fontId="0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3" xfId="0" applyFont="1" applyNumberFormat="1"/>
    <xf borderId="0" fillId="3" fontId="4" numFmtId="0" xfId="0" applyAlignment="1" applyFill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/>
    </xf>
    <xf borderId="0" fillId="2" fontId="1" numFmtId="0" xfId="0" applyAlignment="1" applyFont="1">
      <alignment horizontal="right" readingOrder="0" vertical="bottom"/>
    </xf>
    <xf borderId="0" fillId="2" fontId="1" numFmtId="165" xfId="0" applyAlignment="1" applyFont="1" applyNumberFormat="1">
      <alignment horizontal="center" vertical="bottom"/>
    </xf>
    <xf borderId="0" fillId="4" fontId="1" numFmtId="0" xfId="0" applyAlignment="1" applyFill="1" applyFont="1">
      <alignment horizontal="right" readingOrder="0" vertical="bottom"/>
    </xf>
    <xf borderId="0" fillId="4" fontId="1" numFmtId="165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3:Q10" displayName="Table_1" id="1">
  <tableColumns count="10">
    <tableColumn name="Modelo" id="1"/>
    <tableColumn name="ar1" id="2"/>
    <tableColumn name="ar2" id="3"/>
    <tableColumn name="ar3" id="4"/>
    <tableColumn name="ar4" id="5"/>
    <tableColumn name="ma1" id="6"/>
    <tableColumn name="ma2" id="7"/>
    <tableColumn name="ma3" id="8"/>
    <tableColumn name="ma4" id="9"/>
    <tableColumn name="Média" id="10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12.0"/>
    <col customWidth="1" min="3" max="4" width="16.0"/>
    <col customWidth="1" min="6" max="6" width="16.0"/>
    <col customWidth="1" min="7" max="7" width="3.29"/>
    <col customWidth="1" min="9" max="17" width="8.86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I1" s="1"/>
      <c r="J1" s="1"/>
      <c r="K1" s="1"/>
      <c r="L1" s="1"/>
      <c r="M1" s="1"/>
      <c r="N1" s="1"/>
      <c r="O1" s="1"/>
      <c r="P1" s="1"/>
      <c r="Q1" s="1"/>
    </row>
    <row r="2">
      <c r="A2" s="3" t="s">
        <v>4</v>
      </c>
      <c r="B2" s="2" t="s">
        <v>5</v>
      </c>
      <c r="C2" s="2" t="s">
        <v>6</v>
      </c>
      <c r="D2" s="2" t="s">
        <v>6</v>
      </c>
      <c r="E2" s="3" t="s">
        <v>6</v>
      </c>
      <c r="F2" s="2" t="s">
        <v>6</v>
      </c>
      <c r="I2" s="1"/>
      <c r="J2" s="1"/>
      <c r="K2" s="1"/>
      <c r="L2" s="1"/>
      <c r="M2" s="1"/>
      <c r="N2" s="1"/>
      <c r="O2" s="1"/>
      <c r="P2" s="1"/>
      <c r="Q2" s="1"/>
    </row>
    <row r="3">
      <c r="A3" s="3">
        <v>98.0</v>
      </c>
      <c r="B3" s="4">
        <v>-1.34311236E8</v>
      </c>
      <c r="C3" s="4">
        <v>2.7095147E7</v>
      </c>
      <c r="D3" s="4">
        <v>1.2440579025E10</v>
      </c>
      <c r="E3" s="5">
        <v>1.357122479E9</v>
      </c>
      <c r="F3" s="4">
        <v>1708956.0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</row>
    <row r="4">
      <c r="A4" s="3">
        <v>99.0</v>
      </c>
      <c r="B4" s="4">
        <v>-2.26453202E8</v>
      </c>
      <c r="C4" s="4">
        <v>8937451.0</v>
      </c>
      <c r="D4" s="4">
        <v>6.438340687E9</v>
      </c>
      <c r="E4" s="5">
        <v>-8.06228092E8</v>
      </c>
      <c r="F4" s="4">
        <v>1708956.0</v>
      </c>
      <c r="H4" s="7" t="s">
        <v>17</v>
      </c>
      <c r="I4" s="8">
        <v>-0.3113</v>
      </c>
      <c r="J4" s="8" t="s">
        <v>18</v>
      </c>
      <c r="K4" s="8" t="s">
        <v>18</v>
      </c>
      <c r="L4" s="8" t="s">
        <v>18</v>
      </c>
      <c r="M4" s="8" t="s">
        <v>18</v>
      </c>
      <c r="N4" s="8" t="s">
        <v>18</v>
      </c>
      <c r="O4" s="8" t="s">
        <v>18</v>
      </c>
      <c r="P4" s="8" t="s">
        <v>18</v>
      </c>
      <c r="Q4" s="8"/>
    </row>
    <row r="5">
      <c r="A5" s="3">
        <v>100.0</v>
      </c>
      <c r="B5" s="4">
        <v>1.69132348E8</v>
      </c>
      <c r="C5" s="4">
        <v>-3.2136035E7</v>
      </c>
      <c r="D5" s="4">
        <v>3.316091677E9</v>
      </c>
      <c r="E5" s="5">
        <v>1.57113591E8</v>
      </c>
      <c r="F5" s="4">
        <v>1708956.0</v>
      </c>
      <c r="H5" s="2" t="s">
        <v>19</v>
      </c>
      <c r="I5" s="2">
        <v>-0.3579</v>
      </c>
      <c r="J5" s="2">
        <v>-0.1644</v>
      </c>
    </row>
    <row r="6">
      <c r="A6" s="3">
        <v>101.0</v>
      </c>
      <c r="B6" s="4">
        <v>1.85303596E8</v>
      </c>
      <c r="C6" s="4">
        <v>-3.6186352E7</v>
      </c>
      <c r="D6" s="4">
        <v>1.691957756E9</v>
      </c>
      <c r="E6" s="5">
        <v>5.23180034E8</v>
      </c>
      <c r="F6" s="4">
        <v>1708956.0</v>
      </c>
      <c r="H6" s="2" t="s">
        <v>20</v>
      </c>
      <c r="I6" s="2">
        <v>-0.3364</v>
      </c>
      <c r="J6" s="2">
        <v>-0.1177</v>
      </c>
      <c r="K6" s="2">
        <v>0.1438</v>
      </c>
    </row>
    <row r="7">
      <c r="A7" s="3">
        <v>102.0</v>
      </c>
      <c r="B7" s="4">
        <v>1.31067475E8</v>
      </c>
      <c r="C7" s="4">
        <v>2.6517008E7</v>
      </c>
      <c r="D7" s="4">
        <v>8.47114508E8</v>
      </c>
      <c r="E7" s="5">
        <v>-4.95650237E8</v>
      </c>
      <c r="F7" s="4">
        <v>1708956.0</v>
      </c>
      <c r="G7" s="2"/>
      <c r="H7" s="7" t="s">
        <v>21</v>
      </c>
      <c r="I7" s="9">
        <v>-0.3108</v>
      </c>
      <c r="J7" s="9">
        <v>-0.1336</v>
      </c>
      <c r="K7" s="9">
        <v>0.0842</v>
      </c>
      <c r="L7" s="9">
        <v>-0.2013</v>
      </c>
      <c r="M7" s="8" t="s">
        <v>18</v>
      </c>
      <c r="N7" s="8" t="s">
        <v>18</v>
      </c>
      <c r="O7" s="8" t="s">
        <v>18</v>
      </c>
      <c r="P7" s="8" t="s">
        <v>18</v>
      </c>
      <c r="Q7" s="8"/>
    </row>
    <row r="8">
      <c r="A8" s="3">
        <v>103.0</v>
      </c>
      <c r="B8" s="4">
        <v>-2.18639865E8</v>
      </c>
      <c r="C8" s="4">
        <v>1.4302979E7</v>
      </c>
      <c r="D8" s="4">
        <v>4.0764329E8</v>
      </c>
      <c r="E8" s="5">
        <v>2.88821479E8</v>
      </c>
      <c r="F8" s="4">
        <v>1708956.0</v>
      </c>
      <c r="G8" s="2"/>
      <c r="H8" s="7" t="s">
        <v>22</v>
      </c>
      <c r="I8" s="10">
        <v>0.5202</v>
      </c>
      <c r="J8" s="10" t="s">
        <v>18</v>
      </c>
      <c r="K8" s="10" t="s">
        <v>18</v>
      </c>
      <c r="L8" s="10" t="s">
        <v>18</v>
      </c>
      <c r="M8" s="10">
        <v>-0.885</v>
      </c>
      <c r="N8" s="10" t="s">
        <v>18</v>
      </c>
      <c r="O8" s="10" t="s">
        <v>18</v>
      </c>
      <c r="P8" s="10" t="s">
        <v>18</v>
      </c>
      <c r="Q8" s="10"/>
    </row>
    <row r="9">
      <c r="A9" s="3">
        <v>104.0</v>
      </c>
      <c r="B9" s="4">
        <v>1.74487264E8</v>
      </c>
      <c r="C9" s="4">
        <v>-2.065761E7</v>
      </c>
      <c r="D9" s="4">
        <v>1.7903881E8</v>
      </c>
      <c r="E9" s="5">
        <v>1.7956299E7</v>
      </c>
      <c r="F9" s="4">
        <v>1708956.0</v>
      </c>
      <c r="G9" s="2"/>
      <c r="H9" s="7" t="s">
        <v>23</v>
      </c>
      <c r="I9" s="10">
        <v>0.8179</v>
      </c>
      <c r="J9" s="10">
        <v>-0.3323</v>
      </c>
      <c r="K9" s="10">
        <v>-0.1371</v>
      </c>
      <c r="L9" s="10">
        <v>0.4128</v>
      </c>
      <c r="M9" s="10">
        <v>-0.197</v>
      </c>
      <c r="N9" s="10">
        <v>0.1702</v>
      </c>
      <c r="O9" s="10">
        <v>0.1433</v>
      </c>
      <c r="P9" s="10">
        <v>-0.8319</v>
      </c>
      <c r="Q9" s="10">
        <v>-7.0225</v>
      </c>
    </row>
    <row r="10">
      <c r="A10" s="3">
        <v>105.0</v>
      </c>
      <c r="B10" s="4">
        <v>-4.8135792E7</v>
      </c>
      <c r="C10" s="4">
        <v>-2.0347182E7</v>
      </c>
      <c r="D10" s="4">
        <v>6.0123153E7</v>
      </c>
      <c r="E10" s="5">
        <v>-1.62148811E8</v>
      </c>
      <c r="F10" s="4">
        <v>1708956.0</v>
      </c>
      <c r="G10" s="2"/>
      <c r="H10" s="7" t="s">
        <v>24</v>
      </c>
      <c r="I10" s="10" t="s">
        <v>18</v>
      </c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18</v>
      </c>
      <c r="P10" s="10" t="s">
        <v>18</v>
      </c>
      <c r="Q10" s="10"/>
    </row>
    <row r="11">
      <c r="A11" s="3">
        <v>106.0</v>
      </c>
      <c r="B11" s="4">
        <v>6.2888253E7</v>
      </c>
      <c r="C11" s="4">
        <v>1.8773027E7</v>
      </c>
      <c r="D11" s="4">
        <v>-1734486.0</v>
      </c>
      <c r="E11" s="5">
        <v>2.01207514E8</v>
      </c>
      <c r="F11" s="4">
        <v>1708956.0</v>
      </c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</row>
    <row r="12">
      <c r="A12" s="3">
        <v>107.0</v>
      </c>
      <c r="B12" s="4">
        <v>-7.2156855E7</v>
      </c>
      <c r="C12" s="4">
        <v>1.1124356E7</v>
      </c>
      <c r="D12" s="4">
        <v>-3.391164E7</v>
      </c>
      <c r="E12" s="5">
        <v>-6.8428489E7</v>
      </c>
      <c r="F12" s="4">
        <v>1708956.0</v>
      </c>
      <c r="G12" s="2"/>
      <c r="H12" s="2"/>
      <c r="I12" s="5"/>
      <c r="J12" s="3"/>
      <c r="K12" s="3"/>
      <c r="L12" s="3"/>
      <c r="M12" s="3"/>
      <c r="N12" s="3"/>
      <c r="O12" s="3"/>
      <c r="P12" s="3"/>
      <c r="Q12" s="3"/>
    </row>
    <row r="13">
      <c r="A13" s="3">
        <v>108.0</v>
      </c>
      <c r="B13" s="4">
        <v>-1.84012403E8</v>
      </c>
      <c r="C13" s="4">
        <v>-1.4924687E7</v>
      </c>
      <c r="D13" s="4">
        <v>-5.0649578E7</v>
      </c>
      <c r="E13" s="5">
        <v>6211104.0</v>
      </c>
      <c r="F13" s="4">
        <v>1708956.0</v>
      </c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</row>
    <row r="14">
      <c r="A14" s="3">
        <v>109.0</v>
      </c>
      <c r="B14" s="4">
        <v>7.6626199E7</v>
      </c>
      <c r="C14" s="4">
        <v>-1.2759819E7</v>
      </c>
      <c r="D14" s="4">
        <v>-5.9356331E7</v>
      </c>
      <c r="E14" s="5">
        <v>8.5892032E7</v>
      </c>
      <c r="F14" s="4">
        <v>1708956.0</v>
      </c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</row>
    <row r="15">
      <c r="A15" s="3">
        <v>110.0</v>
      </c>
      <c r="B15" s="4">
        <v>-4.00839368E8</v>
      </c>
      <c r="C15" s="4">
        <v>1.2691469E7</v>
      </c>
      <c r="D15" s="4">
        <v>-6.3885417E7</v>
      </c>
      <c r="E15" s="5">
        <v>-4.4709942E7</v>
      </c>
      <c r="F15" s="4">
        <v>1708956.0</v>
      </c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</row>
    <row r="16">
      <c r="A16" s="3">
        <v>111.0</v>
      </c>
      <c r="B16" s="4">
        <v>1.08780715E8</v>
      </c>
      <c r="C16" s="4">
        <v>7638903.0</v>
      </c>
      <c r="D16" s="4">
        <v>-6.624136E7</v>
      </c>
      <c r="E16" s="5">
        <v>4.5814074E7</v>
      </c>
      <c r="F16" s="4">
        <v>1708956.0</v>
      </c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</row>
    <row r="17">
      <c r="A17" s="3">
        <v>112.0</v>
      </c>
      <c r="B17" s="4">
        <v>2.7650865E8</v>
      </c>
      <c r="C17" s="4">
        <v>-1.0927206E7</v>
      </c>
      <c r="D17" s="4">
        <v>-6.7466876E7</v>
      </c>
      <c r="E17" s="5">
        <v>2.6805613E7</v>
      </c>
      <c r="F17" s="4">
        <v>1708956.0</v>
      </c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</row>
    <row r="18">
      <c r="A18" s="3">
        <v>113.0</v>
      </c>
      <c r="B18" s="4">
        <v>-7.3500032E7</v>
      </c>
      <c r="C18" s="4">
        <v>-8381090.0</v>
      </c>
      <c r="D18" s="4">
        <v>-6.8104367E7</v>
      </c>
      <c r="E18" s="5">
        <v>-6419926.0</v>
      </c>
      <c r="F18" s="4">
        <v>1708956.0</v>
      </c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</row>
    <row r="19">
      <c r="A19" s="3">
        <v>114.0</v>
      </c>
      <c r="B19" s="4">
        <v>-6609004.0</v>
      </c>
      <c r="C19" s="4">
        <v>8513566.0</v>
      </c>
      <c r="D19" s="4">
        <v>-6.8435977E7</v>
      </c>
      <c r="E19" s="5">
        <v>4.0365159E7</v>
      </c>
      <c r="F19" s="4">
        <v>1708956.0</v>
      </c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</row>
    <row r="20">
      <c r="A20" s="3">
        <v>115.0</v>
      </c>
      <c r="B20" s="4">
        <v>-3140371.0</v>
      </c>
      <c r="C20" s="4">
        <v>4976032.0</v>
      </c>
      <c r="D20" s="4">
        <v>-6.8608474E7</v>
      </c>
      <c r="E20" s="5">
        <v>1.0434851E7</v>
      </c>
      <c r="F20" s="4">
        <v>1708956.0</v>
      </c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</row>
    <row r="21">
      <c r="A21" s="3">
        <v>116.0</v>
      </c>
      <c r="B21" s="4">
        <v>1.93860894E8</v>
      </c>
      <c r="C21" s="4">
        <v>-7992238.0</v>
      </c>
      <c r="D21" s="4">
        <v>-6.8698204E7</v>
      </c>
      <c r="E21" s="5">
        <v>1.4517308E7</v>
      </c>
      <c r="F21" s="4">
        <v>1708956.0</v>
      </c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</row>
    <row r="22">
      <c r="A22" s="3">
        <v>117.0</v>
      </c>
      <c r="B22" s="4">
        <v>-1.96937094E8</v>
      </c>
      <c r="C22" s="4">
        <v>-5663123.0</v>
      </c>
      <c r="D22" s="4">
        <v>-6.8744879E7</v>
      </c>
      <c r="E22" s="5">
        <v>2.7876098E7</v>
      </c>
      <c r="F22" s="4">
        <v>1708956.0</v>
      </c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</row>
    <row r="23">
      <c r="A23" s="3">
        <v>118.0</v>
      </c>
      <c r="B23" s="4">
        <v>7.5810252E7</v>
      </c>
      <c r="C23" s="4">
        <v>5671626.0</v>
      </c>
      <c r="D23" s="4">
        <v>-6.8769159E7</v>
      </c>
      <c r="E23" s="5">
        <v>1.1238331E7</v>
      </c>
      <c r="F23" s="4">
        <v>1708956.0</v>
      </c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</row>
    <row r="24">
      <c r="A24" s="3">
        <v>119.0</v>
      </c>
      <c r="B24" s="4">
        <v>-5.1525043E7</v>
      </c>
      <c r="C24" s="4">
        <v>3101158.0</v>
      </c>
      <c r="D24" s="4">
        <v>-6.8781789E7</v>
      </c>
      <c r="E24" s="5">
        <v>2.0995166E7</v>
      </c>
      <c r="F24" s="4">
        <v>1708956.0</v>
      </c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</row>
    <row r="25">
      <c r="A25" s="3">
        <v>120.0</v>
      </c>
      <c r="B25" s="4">
        <v>-2.8039476E7</v>
      </c>
      <c r="C25" s="4">
        <v>-5859134.0</v>
      </c>
      <c r="D25" s="4">
        <v>-6.8788359E7</v>
      </c>
      <c r="E25" s="5">
        <v>2.0488068E7</v>
      </c>
      <c r="F25" s="4">
        <v>1708956.0</v>
      </c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</row>
    <row r="26">
      <c r="A26" s="3">
        <v>121.0</v>
      </c>
      <c r="B26" s="4">
        <v>9.185507E7</v>
      </c>
      <c r="C26" s="4">
        <v>-3926232.0</v>
      </c>
      <c r="D26" s="4">
        <v>-6.8791776E7</v>
      </c>
      <c r="E26" s="5">
        <v>1.5251569E7</v>
      </c>
      <c r="F26" s="4">
        <v>1708956.0</v>
      </c>
      <c r="G26" s="2"/>
      <c r="H26" s="2"/>
      <c r="I26" s="3"/>
      <c r="J26" s="3"/>
      <c r="K26" s="5"/>
      <c r="L26" s="3"/>
      <c r="M26" s="3"/>
      <c r="O26" s="5"/>
      <c r="P26" s="5"/>
      <c r="Q26" s="5"/>
    </row>
    <row r="27">
      <c r="A27" s="3" t="s">
        <v>25</v>
      </c>
      <c r="I27" s="1"/>
      <c r="J27" s="3"/>
      <c r="K27" s="5"/>
      <c r="L27" s="5"/>
      <c r="M27" s="5"/>
      <c r="N27" s="5"/>
      <c r="O27" s="5"/>
      <c r="P27" s="3"/>
    </row>
    <row r="28">
      <c r="A28" s="3">
        <v>98.0</v>
      </c>
      <c r="B28" s="3" t="s">
        <v>18</v>
      </c>
      <c r="C28" s="11">
        <f t="shared" ref="C28:F28" si="1">$B3-C3</f>
        <v>-161406383</v>
      </c>
      <c r="D28" s="11">
        <f t="shared" si="1"/>
        <v>-12574890261</v>
      </c>
      <c r="E28" s="11">
        <f t="shared" si="1"/>
        <v>-1491433715</v>
      </c>
      <c r="F28" s="11">
        <f t="shared" si="1"/>
        <v>-136020192</v>
      </c>
      <c r="I28" s="1"/>
      <c r="J28" s="3"/>
      <c r="K28" s="5"/>
      <c r="M28" s="5"/>
      <c r="N28" s="5"/>
      <c r="O28" s="5"/>
      <c r="P28" s="5"/>
    </row>
    <row r="29">
      <c r="A29" s="3">
        <v>99.0</v>
      </c>
      <c r="B29" s="3" t="s">
        <v>18</v>
      </c>
      <c r="C29" s="11">
        <f t="shared" ref="C29:F29" si="2">$B4-C4</f>
        <v>-235390653</v>
      </c>
      <c r="D29" s="11">
        <f t="shared" si="2"/>
        <v>-6664793889</v>
      </c>
      <c r="E29" s="11">
        <f t="shared" si="2"/>
        <v>579774890</v>
      </c>
      <c r="F29" s="11">
        <f t="shared" si="2"/>
        <v>-228162158</v>
      </c>
      <c r="I29" s="1"/>
      <c r="J29" s="3"/>
      <c r="K29" s="5"/>
      <c r="M29" s="5"/>
      <c r="N29" s="5"/>
      <c r="O29" s="5"/>
      <c r="P29" s="5"/>
    </row>
    <row r="30">
      <c r="A30" s="3">
        <v>100.0</v>
      </c>
      <c r="B30" s="3" t="s">
        <v>18</v>
      </c>
      <c r="C30" s="11">
        <f t="shared" ref="C30:F30" si="3">$B5-C5</f>
        <v>201268383</v>
      </c>
      <c r="D30" s="11">
        <f t="shared" si="3"/>
        <v>-3146959329</v>
      </c>
      <c r="E30" s="11">
        <f t="shared" si="3"/>
        <v>12018757</v>
      </c>
      <c r="F30" s="11">
        <f t="shared" si="3"/>
        <v>167423392</v>
      </c>
      <c r="I30" s="1"/>
      <c r="J30" s="3"/>
      <c r="K30" s="5"/>
      <c r="L30" s="5"/>
      <c r="M30" s="5"/>
      <c r="N30" s="5"/>
      <c r="O30" s="5"/>
      <c r="P30" s="3"/>
    </row>
    <row r="31">
      <c r="A31" s="3">
        <v>101.0</v>
      </c>
      <c r="B31" s="3" t="s">
        <v>18</v>
      </c>
      <c r="C31" s="11">
        <f t="shared" ref="C31:F31" si="4">$B6-C6</f>
        <v>221489948</v>
      </c>
      <c r="D31" s="11">
        <f t="shared" si="4"/>
        <v>-1506654160</v>
      </c>
      <c r="E31" s="11">
        <f t="shared" si="4"/>
        <v>-337876438</v>
      </c>
      <c r="F31" s="11">
        <f t="shared" si="4"/>
        <v>183594640</v>
      </c>
      <c r="I31" s="1"/>
      <c r="J31" s="3"/>
      <c r="K31" s="5"/>
      <c r="M31" s="5"/>
      <c r="N31" s="5"/>
      <c r="O31" s="5"/>
      <c r="P31" s="5"/>
    </row>
    <row r="32">
      <c r="A32" s="3">
        <v>102.0</v>
      </c>
      <c r="B32" s="3" t="s">
        <v>18</v>
      </c>
      <c r="C32" s="11">
        <f t="shared" ref="C32:F32" si="5">$B7-C7</f>
        <v>104550467</v>
      </c>
      <c r="D32" s="11">
        <f t="shared" si="5"/>
        <v>-716047033</v>
      </c>
      <c r="E32" s="11">
        <f t="shared" si="5"/>
        <v>626717712</v>
      </c>
      <c r="F32" s="11">
        <f t="shared" si="5"/>
        <v>129358519</v>
      </c>
      <c r="I32" s="1"/>
      <c r="J32" s="3"/>
      <c r="K32" s="5"/>
      <c r="L32" s="3"/>
      <c r="N32" s="5"/>
      <c r="O32" s="5"/>
      <c r="P32" s="5"/>
    </row>
    <row r="33">
      <c r="A33" s="3">
        <v>103.0</v>
      </c>
      <c r="B33" s="3" t="s">
        <v>18</v>
      </c>
      <c r="C33" s="11">
        <f t="shared" ref="C33:F33" si="6">$B8-C8</f>
        <v>-232942844</v>
      </c>
      <c r="D33" s="11">
        <f t="shared" si="6"/>
        <v>-626283155</v>
      </c>
      <c r="E33" s="11">
        <f t="shared" si="6"/>
        <v>-507461344</v>
      </c>
      <c r="F33" s="11">
        <f t="shared" si="6"/>
        <v>-220348821</v>
      </c>
      <c r="I33" s="1"/>
      <c r="J33" s="3"/>
      <c r="K33" s="5"/>
      <c r="L33" s="5"/>
      <c r="M33" s="5"/>
      <c r="N33" s="5"/>
      <c r="O33" s="5"/>
      <c r="P33" s="3"/>
    </row>
    <row r="34">
      <c r="A34" s="3">
        <v>104.0</v>
      </c>
      <c r="B34" s="3" t="s">
        <v>18</v>
      </c>
      <c r="C34" s="11">
        <f t="shared" ref="C34:F34" si="7">$B9-C9</f>
        <v>195144874</v>
      </c>
      <c r="D34" s="11">
        <f t="shared" si="7"/>
        <v>-4551546</v>
      </c>
      <c r="E34" s="11">
        <f t="shared" si="7"/>
        <v>156530965</v>
      </c>
      <c r="F34" s="11">
        <f t="shared" si="7"/>
        <v>172778308</v>
      </c>
      <c r="I34" s="1"/>
      <c r="J34" s="3"/>
      <c r="K34" s="5"/>
      <c r="L34" s="5"/>
      <c r="M34" s="5"/>
      <c r="N34" s="5"/>
      <c r="O34" s="5"/>
    </row>
    <row r="35">
      <c r="A35" s="3">
        <v>105.0</v>
      </c>
      <c r="B35" s="3" t="s">
        <v>18</v>
      </c>
      <c r="C35" s="11">
        <f t="shared" ref="C35:F35" si="8">$B10-C10</f>
        <v>-27788610</v>
      </c>
      <c r="D35" s="11">
        <f t="shared" si="8"/>
        <v>-108258945</v>
      </c>
      <c r="E35" s="11">
        <f t="shared" si="8"/>
        <v>114013019</v>
      </c>
      <c r="F35" s="11">
        <f t="shared" si="8"/>
        <v>-49844748</v>
      </c>
      <c r="I35" s="1"/>
      <c r="J35" s="3"/>
      <c r="K35" s="5"/>
      <c r="L35" s="5"/>
      <c r="M35" s="5"/>
      <c r="N35" s="5"/>
      <c r="O35" s="5"/>
    </row>
    <row r="36">
      <c r="A36" s="3">
        <v>106.0</v>
      </c>
      <c r="B36" s="3" t="s">
        <v>18</v>
      </c>
      <c r="C36" s="11">
        <f t="shared" ref="C36:F36" si="9">$B11-C11</f>
        <v>44115226</v>
      </c>
      <c r="D36" s="11">
        <f t="shared" si="9"/>
        <v>64622739</v>
      </c>
      <c r="E36" s="11">
        <f t="shared" si="9"/>
        <v>-138319261</v>
      </c>
      <c r="F36" s="11">
        <f t="shared" si="9"/>
        <v>61179297</v>
      </c>
      <c r="I36" s="1"/>
      <c r="J36" s="3"/>
      <c r="K36" s="5"/>
      <c r="L36" s="3"/>
      <c r="N36" s="5"/>
      <c r="O36" s="5"/>
    </row>
    <row r="37">
      <c r="A37" s="3">
        <v>107.0</v>
      </c>
      <c r="B37" s="3" t="s">
        <v>18</v>
      </c>
      <c r="C37" s="11">
        <f t="shared" ref="C37:F37" si="10">$B12-C12</f>
        <v>-83281211</v>
      </c>
      <c r="D37" s="11">
        <f t="shared" si="10"/>
        <v>-38245215</v>
      </c>
      <c r="E37" s="11">
        <f t="shared" si="10"/>
        <v>-3728366</v>
      </c>
      <c r="F37" s="11">
        <f t="shared" si="10"/>
        <v>-73865811</v>
      </c>
      <c r="I37" s="1"/>
      <c r="J37" s="3"/>
      <c r="K37" s="5"/>
      <c r="M37" s="5"/>
      <c r="N37" s="5"/>
      <c r="O37" s="5"/>
    </row>
    <row r="38">
      <c r="A38" s="3">
        <v>108.0</v>
      </c>
      <c r="B38" s="3" t="s">
        <v>18</v>
      </c>
      <c r="C38" s="11">
        <f t="shared" ref="C38:F38" si="11">$B13-C13</f>
        <v>-169087716</v>
      </c>
      <c r="D38" s="11">
        <f t="shared" si="11"/>
        <v>-133362825</v>
      </c>
      <c r="E38" s="11">
        <f t="shared" si="11"/>
        <v>-190223507</v>
      </c>
      <c r="F38" s="11">
        <f t="shared" si="11"/>
        <v>-185721359</v>
      </c>
      <c r="I38" s="1"/>
      <c r="J38" s="3"/>
      <c r="K38" s="5"/>
      <c r="L38" s="5"/>
      <c r="M38" s="5"/>
      <c r="N38" s="5"/>
      <c r="O38" s="5"/>
    </row>
    <row r="39">
      <c r="A39" s="3">
        <v>109.0</v>
      </c>
      <c r="B39" s="3" t="s">
        <v>18</v>
      </c>
      <c r="C39" s="11">
        <f t="shared" ref="C39:F39" si="12">$B14-C14</f>
        <v>89386018</v>
      </c>
      <c r="D39" s="11">
        <f t="shared" si="12"/>
        <v>135982530</v>
      </c>
      <c r="E39" s="11">
        <f t="shared" si="12"/>
        <v>-9265833</v>
      </c>
      <c r="F39" s="11">
        <f t="shared" si="12"/>
        <v>74917243</v>
      </c>
      <c r="I39" s="1"/>
      <c r="J39" s="3"/>
      <c r="K39" s="5"/>
      <c r="L39" s="5"/>
      <c r="M39" s="5"/>
      <c r="N39" s="5"/>
    </row>
    <row r="40">
      <c r="A40" s="3">
        <v>110.0</v>
      </c>
      <c r="B40" s="3" t="s">
        <v>18</v>
      </c>
      <c r="C40" s="11">
        <f t="shared" ref="C40:F40" si="13">$B15-C15</f>
        <v>-413530837</v>
      </c>
      <c r="D40" s="11">
        <f t="shared" si="13"/>
        <v>-336953951</v>
      </c>
      <c r="E40" s="11">
        <f t="shared" si="13"/>
        <v>-356129426</v>
      </c>
      <c r="F40" s="11">
        <f t="shared" si="13"/>
        <v>-402548324</v>
      </c>
      <c r="I40" s="1"/>
      <c r="J40" s="3"/>
      <c r="K40" s="5"/>
      <c r="L40" s="5"/>
      <c r="M40" s="5"/>
      <c r="N40" s="5"/>
    </row>
    <row r="41">
      <c r="A41" s="3">
        <v>111.0</v>
      </c>
      <c r="B41" s="3" t="s">
        <v>18</v>
      </c>
      <c r="C41" s="11">
        <f t="shared" ref="C41:F41" si="14">$B16-C16</f>
        <v>101141812</v>
      </c>
      <c r="D41" s="11">
        <f t="shared" si="14"/>
        <v>175022075</v>
      </c>
      <c r="E41" s="11">
        <f t="shared" si="14"/>
        <v>62966641</v>
      </c>
      <c r="F41" s="11">
        <f t="shared" si="14"/>
        <v>107071759</v>
      </c>
      <c r="I41" s="1"/>
      <c r="J41" s="3"/>
      <c r="K41" s="5"/>
      <c r="L41" s="5"/>
      <c r="M41" s="5"/>
      <c r="N41" s="5"/>
    </row>
    <row r="42">
      <c r="A42" s="3">
        <v>112.0</v>
      </c>
      <c r="B42" s="3" t="s">
        <v>18</v>
      </c>
      <c r="C42" s="11">
        <f t="shared" ref="C42:F42" si="15">$B17-C17</f>
        <v>287435856</v>
      </c>
      <c r="D42" s="11">
        <f t="shared" si="15"/>
        <v>343975526</v>
      </c>
      <c r="E42" s="11">
        <f t="shared" si="15"/>
        <v>249703037</v>
      </c>
      <c r="F42" s="11">
        <f t="shared" si="15"/>
        <v>274799694</v>
      </c>
      <c r="I42" s="1"/>
      <c r="J42" s="3"/>
      <c r="K42" s="5"/>
      <c r="L42" s="5"/>
      <c r="M42" s="5"/>
      <c r="N42" s="5"/>
    </row>
    <row r="43">
      <c r="A43" s="3">
        <v>113.0</v>
      </c>
      <c r="B43" s="3" t="s">
        <v>18</v>
      </c>
      <c r="C43" s="11">
        <f t="shared" ref="C43:F43" si="16">$B18-C18</f>
        <v>-65118942</v>
      </c>
      <c r="D43" s="11">
        <f t="shared" si="16"/>
        <v>-5395665</v>
      </c>
      <c r="E43" s="11">
        <f t="shared" si="16"/>
        <v>-67080106</v>
      </c>
      <c r="F43" s="11">
        <f t="shared" si="16"/>
        <v>-75208988</v>
      </c>
      <c r="I43" s="1"/>
      <c r="J43" s="3"/>
      <c r="K43" s="5"/>
      <c r="L43" s="5"/>
      <c r="M43" s="5"/>
      <c r="N43" s="5"/>
    </row>
    <row r="44">
      <c r="A44" s="3">
        <v>114.0</v>
      </c>
      <c r="B44" s="3" t="s">
        <v>18</v>
      </c>
      <c r="C44" s="11">
        <f t="shared" ref="C44:F44" si="17">$B19-C19</f>
        <v>-15122570</v>
      </c>
      <c r="D44" s="11">
        <f t="shared" si="17"/>
        <v>61826973</v>
      </c>
      <c r="E44" s="11">
        <f t="shared" si="17"/>
        <v>-46974163</v>
      </c>
      <c r="F44" s="11">
        <f t="shared" si="17"/>
        <v>-8317960</v>
      </c>
      <c r="I44" s="1"/>
      <c r="J44" s="3"/>
      <c r="K44" s="5"/>
      <c r="L44" s="5"/>
      <c r="M44" s="5"/>
      <c r="N44" s="5"/>
    </row>
    <row r="45">
      <c r="A45" s="3">
        <v>115.0</v>
      </c>
      <c r="B45" s="3" t="s">
        <v>18</v>
      </c>
      <c r="C45" s="11">
        <f t="shared" ref="C45:F45" si="18">$B20-C20</f>
        <v>-8116403</v>
      </c>
      <c r="D45" s="11">
        <f t="shared" si="18"/>
        <v>65468103</v>
      </c>
      <c r="E45" s="11">
        <f t="shared" si="18"/>
        <v>-13575222</v>
      </c>
      <c r="F45" s="11">
        <f t="shared" si="18"/>
        <v>-4849327</v>
      </c>
      <c r="I45" s="1"/>
      <c r="J45" s="3"/>
      <c r="K45" s="5"/>
      <c r="L45" s="5"/>
      <c r="M45" s="5"/>
      <c r="N45" s="5"/>
    </row>
    <row r="46">
      <c r="A46" s="3">
        <v>116.0</v>
      </c>
      <c r="B46" s="3" t="s">
        <v>18</v>
      </c>
      <c r="C46" s="11">
        <f t="shared" ref="C46:F46" si="19">$B21-C21</f>
        <v>201853132</v>
      </c>
      <c r="D46" s="11">
        <f t="shared" si="19"/>
        <v>262559098</v>
      </c>
      <c r="E46" s="11">
        <f t="shared" si="19"/>
        <v>179343586</v>
      </c>
      <c r="F46" s="11">
        <f t="shared" si="19"/>
        <v>192151938</v>
      </c>
      <c r="I46" s="1"/>
      <c r="J46" s="3"/>
      <c r="K46" s="5"/>
      <c r="L46" s="5"/>
      <c r="M46" s="5"/>
      <c r="N46" s="5"/>
    </row>
    <row r="47">
      <c r="A47" s="3">
        <v>117.0</v>
      </c>
      <c r="B47" s="3" t="s">
        <v>18</v>
      </c>
      <c r="C47" s="11">
        <f t="shared" ref="C47:F47" si="20">$B22-C22</f>
        <v>-191273971</v>
      </c>
      <c r="D47" s="11">
        <f t="shared" si="20"/>
        <v>-128192215</v>
      </c>
      <c r="E47" s="11">
        <f t="shared" si="20"/>
        <v>-224813192</v>
      </c>
      <c r="F47" s="11">
        <f t="shared" si="20"/>
        <v>-198646050</v>
      </c>
      <c r="I47" s="1"/>
      <c r="J47" s="3"/>
      <c r="K47" s="5"/>
      <c r="L47" s="5"/>
      <c r="M47" s="5"/>
      <c r="N47" s="5"/>
    </row>
    <row r="48">
      <c r="A48" s="3">
        <v>118.0</v>
      </c>
      <c r="B48" s="3" t="s">
        <v>18</v>
      </c>
      <c r="C48" s="11">
        <f t="shared" ref="C48:F48" si="21">$B23-C23</f>
        <v>70138626</v>
      </c>
      <c r="D48" s="11">
        <f t="shared" si="21"/>
        <v>144579411</v>
      </c>
      <c r="E48" s="11">
        <f t="shared" si="21"/>
        <v>64571921</v>
      </c>
      <c r="F48" s="11">
        <f t="shared" si="21"/>
        <v>74101296</v>
      </c>
      <c r="I48" s="1"/>
      <c r="J48" s="3"/>
      <c r="K48" s="5"/>
      <c r="L48" s="5"/>
      <c r="M48" s="5"/>
      <c r="N48" s="5"/>
    </row>
    <row r="49">
      <c r="A49" s="3">
        <v>119.0</v>
      </c>
      <c r="B49" s="3" t="s">
        <v>18</v>
      </c>
      <c r="C49" s="11">
        <f t="shared" ref="C49:F49" si="22">$B24-C24</f>
        <v>-54626201</v>
      </c>
      <c r="D49" s="11">
        <f t="shared" si="22"/>
        <v>17256746</v>
      </c>
      <c r="E49" s="11">
        <f t="shared" si="22"/>
        <v>-72520209</v>
      </c>
      <c r="F49" s="11">
        <f t="shared" si="22"/>
        <v>-53233999</v>
      </c>
      <c r="I49" s="1"/>
      <c r="J49" s="3"/>
      <c r="K49" s="5"/>
      <c r="L49" s="5"/>
      <c r="M49" s="5"/>
      <c r="N49" s="5"/>
    </row>
    <row r="50">
      <c r="A50" s="3">
        <v>120.0</v>
      </c>
      <c r="B50" s="3" t="s">
        <v>18</v>
      </c>
      <c r="C50" s="11">
        <f t="shared" ref="C50:F50" si="23">$B25-C25</f>
        <v>-22180342</v>
      </c>
      <c r="D50" s="11">
        <f t="shared" si="23"/>
        <v>40748883</v>
      </c>
      <c r="E50" s="11">
        <f t="shared" si="23"/>
        <v>-48527544</v>
      </c>
      <c r="F50" s="11">
        <f t="shared" si="23"/>
        <v>-29748432</v>
      </c>
      <c r="I50" s="1"/>
      <c r="J50" s="1"/>
      <c r="K50" s="1"/>
      <c r="L50" s="1"/>
      <c r="M50" s="1"/>
      <c r="N50" s="1"/>
      <c r="O50" s="1"/>
      <c r="P50" s="1"/>
      <c r="Q50" s="1"/>
    </row>
    <row r="51">
      <c r="A51" s="3">
        <v>121.0</v>
      </c>
      <c r="B51" s="3" t="s">
        <v>18</v>
      </c>
      <c r="C51" s="11">
        <f t="shared" ref="C51:F51" si="24">$B26-C26</f>
        <v>95781302</v>
      </c>
      <c r="D51" s="11">
        <f t="shared" si="24"/>
        <v>160646846</v>
      </c>
      <c r="E51" s="11">
        <f t="shared" si="24"/>
        <v>76603501</v>
      </c>
      <c r="F51" s="11">
        <f t="shared" si="24"/>
        <v>90146114</v>
      </c>
      <c r="I51" s="1"/>
      <c r="J51" s="1"/>
      <c r="K51" s="1"/>
      <c r="L51" s="1"/>
      <c r="M51" s="1"/>
      <c r="N51" s="1"/>
      <c r="O51" s="1"/>
      <c r="P51" s="1"/>
      <c r="Q51" s="1"/>
    </row>
    <row r="52">
      <c r="A52" s="12" t="s">
        <v>26</v>
      </c>
      <c r="C52" s="13" t="s">
        <v>0</v>
      </c>
      <c r="D52" s="13" t="s">
        <v>1</v>
      </c>
      <c r="E52" s="14" t="s">
        <v>27</v>
      </c>
      <c r="F52" s="13" t="s">
        <v>3</v>
      </c>
      <c r="I52" s="1"/>
      <c r="J52" s="1"/>
      <c r="K52" s="1"/>
      <c r="L52" s="1"/>
      <c r="M52" s="1"/>
      <c r="N52" s="1"/>
      <c r="O52" s="1"/>
      <c r="P52" s="1"/>
      <c r="Q52" s="1"/>
    </row>
    <row r="53">
      <c r="A53" s="15" t="s">
        <v>28</v>
      </c>
      <c r="C53" s="16">
        <f t="shared" ref="C53:F53" si="25">SUM(C28:C51)/1000000</f>
        <v>-67.561039</v>
      </c>
      <c r="D53" s="16">
        <f t="shared" si="25"/>
        <v>-24517.89926</v>
      </c>
      <c r="E53" s="16">
        <f t="shared" si="25"/>
        <v>-1385.684297</v>
      </c>
      <c r="F53" s="16">
        <f t="shared" si="25"/>
        <v>-138.993969</v>
      </c>
      <c r="I53" s="1"/>
      <c r="J53" s="1"/>
      <c r="K53" s="1"/>
      <c r="L53" s="1"/>
      <c r="M53" s="1"/>
      <c r="N53" s="1"/>
      <c r="O53" s="1"/>
      <c r="P53" s="1"/>
      <c r="Q53" s="1"/>
    </row>
    <row r="54">
      <c r="A54" s="17" t="s">
        <v>29</v>
      </c>
      <c r="C54" s="18">
        <f t="shared" ref="C54:F54" si="26">AVERAGE(C28:C51)/1000000</f>
        <v>-2.815043292</v>
      </c>
      <c r="D54" s="18">
        <f t="shared" si="26"/>
        <v>-1021.579136</v>
      </c>
      <c r="E54" s="18">
        <f t="shared" si="26"/>
        <v>-57.73684571</v>
      </c>
      <c r="F54" s="18">
        <f t="shared" si="26"/>
        <v>-5.791415375</v>
      </c>
      <c r="I54" s="1"/>
      <c r="J54" s="1"/>
      <c r="K54" s="1"/>
      <c r="L54" s="1"/>
      <c r="M54" s="1"/>
      <c r="N54" s="1"/>
      <c r="O54" s="1"/>
      <c r="P54" s="1"/>
      <c r="Q54" s="1"/>
    </row>
    <row r="55">
      <c r="A55" s="15" t="s">
        <v>30</v>
      </c>
      <c r="C55" s="16">
        <f t="shared" ref="C55:F55" si="27">STDEV(C28:C51)/1000000</f>
        <v>172.4047824</v>
      </c>
      <c r="D55" s="16">
        <f t="shared" si="27"/>
        <v>2882.005683</v>
      </c>
      <c r="E55" s="16">
        <f t="shared" si="27"/>
        <v>397.7335419</v>
      </c>
      <c r="F55" s="16">
        <f t="shared" si="27"/>
        <v>165.0971365</v>
      </c>
      <c r="I55" s="1"/>
      <c r="J55" s="1"/>
      <c r="K55" s="1"/>
      <c r="L55" s="1"/>
      <c r="M55" s="1"/>
      <c r="N55" s="1"/>
      <c r="O55" s="1"/>
      <c r="P55" s="1"/>
      <c r="Q55" s="1"/>
    </row>
  </sheetData>
  <mergeCells count="4">
    <mergeCell ref="A52:B52"/>
    <mergeCell ref="A53:B53"/>
    <mergeCell ref="A54:B54"/>
    <mergeCell ref="A55:B55"/>
  </mergeCells>
  <drawing r:id="rId1"/>
  <tableParts count="1">
    <tablePart r:id="rId3"/>
  </tableParts>
</worksheet>
</file>