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45" i="1" l="1"/>
  <c r="E289" i="1" l="1"/>
  <c r="C223" i="1"/>
  <c r="J132" i="1" l="1"/>
  <c r="I132" i="1"/>
  <c r="H132" i="1"/>
  <c r="G132" i="1"/>
  <c r="F132" i="1"/>
  <c r="E132" i="1"/>
  <c r="J108" i="1"/>
  <c r="I108" i="1"/>
  <c r="H108" i="1"/>
  <c r="G108" i="1"/>
  <c r="F108" i="1"/>
  <c r="E108" i="1"/>
  <c r="J85" i="1"/>
  <c r="I85" i="1"/>
  <c r="H85" i="1"/>
  <c r="G85" i="1"/>
  <c r="F85" i="1"/>
  <c r="E85" i="1"/>
</calcChain>
</file>

<file path=xl/sharedStrings.xml><?xml version="1.0" encoding="utf-8"?>
<sst xmlns="http://schemas.openxmlformats.org/spreadsheetml/2006/main" count="228" uniqueCount="177">
  <si>
    <t>ECUACION DE LA DEMANDA</t>
  </si>
  <si>
    <t>P2-P1</t>
  </si>
  <si>
    <t>Q2-Q1</t>
  </si>
  <si>
    <t>ECUACION DE LA OFERTA</t>
  </si>
  <si>
    <r>
      <t>X (Q1-</t>
    </r>
    <r>
      <rPr>
        <b/>
        <sz val="11"/>
        <color rgb="FF0070C0"/>
        <rFont val="Calibri"/>
        <family val="2"/>
        <scheme val="minor"/>
      </rPr>
      <t>D)</t>
    </r>
    <r>
      <rPr>
        <sz val="11"/>
        <color theme="1"/>
        <rFont val="Calibri"/>
        <family val="2"/>
        <scheme val="minor"/>
      </rPr>
      <t xml:space="preserve"> = P1-P</t>
    </r>
  </si>
  <si>
    <r>
      <t>X (Q1-</t>
    </r>
    <r>
      <rPr>
        <b/>
        <sz val="11"/>
        <color rgb="FF0070C0"/>
        <rFont val="Calibri"/>
        <family val="2"/>
        <scheme val="minor"/>
      </rPr>
      <t>O)</t>
    </r>
    <r>
      <rPr>
        <sz val="11"/>
        <color theme="1"/>
        <rFont val="Calibri"/>
        <family val="2"/>
        <scheme val="minor"/>
      </rPr>
      <t xml:space="preserve"> = P1-P</t>
    </r>
  </si>
  <si>
    <t>EJEMPLO: Formular la ecuacion de la DEMANDA, cuando el precio de Venta es de 80 dolares  se venden</t>
  </si>
  <si>
    <t>10  relojes; cuando el precio es de 60 dólares se venden 20 relojes.</t>
  </si>
  <si>
    <t>Recurrimos a la fórmula siguiente:</t>
  </si>
  <si>
    <t>Es decir:</t>
  </si>
  <si>
    <t>P1= 80</t>
  </si>
  <si>
    <t>P2= 60</t>
  </si>
  <si>
    <t>Q1= 10</t>
  </si>
  <si>
    <t>Q2= 20</t>
  </si>
  <si>
    <t>Reemplazando Valores:</t>
  </si>
  <si>
    <t>EJEMPLO: Formular la ecuacion de la OFERTA, cuando el precio de Venta es de 50 dolares  se OFERTAN</t>
  </si>
  <si>
    <t>300  relojes; cuando el precio es de 100 dólares se OFERTAN 400 relojes.</t>
  </si>
  <si>
    <t>P1= 50</t>
  </si>
  <si>
    <t>P2= 100</t>
  </si>
  <si>
    <t>Q1= 300</t>
  </si>
  <si>
    <t>Q2= 400</t>
  </si>
  <si>
    <t>EJERCICIO 2</t>
  </si>
  <si>
    <t>Hallar la Ecuacion:</t>
  </si>
  <si>
    <t>P1= 100</t>
  </si>
  <si>
    <t>TABLA DE EJERCICIO 1</t>
  </si>
  <si>
    <t>CANTIDAD</t>
  </si>
  <si>
    <t>PRECIO</t>
  </si>
  <si>
    <t>D= 50-O,5 P</t>
  </si>
  <si>
    <t>DEMANDA</t>
  </si>
  <si>
    <t>TABLA DE EJERCICIO 2</t>
  </si>
  <si>
    <t>D=35-O,25P</t>
  </si>
  <si>
    <t xml:space="preserve">Se Vende 10 UNIDADES  a Bs. 100 </t>
  </si>
  <si>
    <t>Pero se vende 20 UNIDADES cuando el precio es de 60 Bs.</t>
  </si>
  <si>
    <t>60-100</t>
  </si>
  <si>
    <t>´20-10</t>
  </si>
  <si>
    <t>*(10-D)=100-P</t>
  </si>
  <si>
    <t>-40+4D=100 -P</t>
  </si>
  <si>
    <t>4D=100-P+40</t>
  </si>
  <si>
    <t>4D=140-P</t>
  </si>
  <si>
    <t>D=140-P</t>
  </si>
  <si>
    <t>D= 35-O,25P</t>
  </si>
  <si>
    <t>OFERTA</t>
  </si>
  <si>
    <t>O=200+2P</t>
  </si>
  <si>
    <t>200-100</t>
  </si>
  <si>
    <t>X(Q1-O)=P1-P</t>
  </si>
  <si>
    <t>P1= 20</t>
  </si>
  <si>
    <t>P2= 40</t>
  </si>
  <si>
    <t>Q1= 100</t>
  </si>
  <si>
    <t>Q2= 200</t>
  </si>
  <si>
    <t>40-20</t>
  </si>
  <si>
    <t>X(100-O)=20-P</t>
  </si>
  <si>
    <t>100-O=</t>
  </si>
  <si>
    <t>20-P</t>
  </si>
  <si>
    <t>O,2</t>
  </si>
  <si>
    <t>100-5P</t>
  </si>
  <si>
    <t>100-5P-100</t>
  </si>
  <si>
    <t>-O=</t>
  </si>
  <si>
    <t>-1X-0=</t>
  </si>
  <si>
    <t>-1(0-5P)</t>
  </si>
  <si>
    <t>O=</t>
  </si>
  <si>
    <t>5P</t>
  </si>
  <si>
    <t>TABLA:</t>
  </si>
  <si>
    <t>Q</t>
  </si>
  <si>
    <t>P</t>
  </si>
  <si>
    <t>60-80</t>
  </si>
  <si>
    <t>20-10</t>
  </si>
  <si>
    <t>*(Q1-D)= P1-P</t>
  </si>
  <si>
    <t>*(10-D)=80-P</t>
  </si>
  <si>
    <t>-2 *(10-D)= 80-P</t>
  </si>
  <si>
    <t>-20+2D= 80-P</t>
  </si>
  <si>
    <t>2D=80-P+20</t>
  </si>
  <si>
    <t>2D=100-P</t>
  </si>
  <si>
    <t>D=100-P/2</t>
  </si>
  <si>
    <t>D=50-O,5P</t>
  </si>
  <si>
    <t>100-50</t>
  </si>
  <si>
    <t>400-300</t>
  </si>
  <si>
    <r>
      <t>X (300-</t>
    </r>
    <r>
      <rPr>
        <b/>
        <sz val="11"/>
        <color rgb="FF0070C0"/>
        <rFont val="Calibri"/>
        <family val="2"/>
        <scheme val="minor"/>
      </rPr>
      <t>O)</t>
    </r>
    <r>
      <rPr>
        <sz val="11"/>
        <color theme="1"/>
        <rFont val="Calibri"/>
        <family val="2"/>
        <scheme val="minor"/>
      </rPr>
      <t xml:space="preserve"> = 50-P</t>
    </r>
  </si>
  <si>
    <t>o,5*(300-O)=50-P</t>
  </si>
  <si>
    <t>300-O=50-P/O,5</t>
  </si>
  <si>
    <t>300-O=100-2P</t>
  </si>
  <si>
    <t>-0=100-2P-300</t>
  </si>
  <si>
    <t>-0=-200-2P</t>
  </si>
  <si>
    <t>multiplicado por  (-1)</t>
  </si>
  <si>
    <t>O= 200+2P</t>
  </si>
  <si>
    <t>EJEMPLO 2: Formular la ecuacion de la OFERTA, cuando el precio de Venta es de 20 dolares  se OFERTAN</t>
  </si>
  <si>
    <t>100  calzados; cuando el precio es de 40 dólares se OFERTAN 200 calzados.</t>
  </si>
  <si>
    <t>-5P</t>
  </si>
  <si>
    <t>MULTIPLICANDO PO -1</t>
  </si>
  <si>
    <t>PUNTO DE EQUILIBRIO ENTRE DEMANDA Y OFERTA</t>
  </si>
  <si>
    <t>O= 10,000+250*P</t>
  </si>
  <si>
    <t>D=50,000-150*P</t>
  </si>
  <si>
    <t>D=O</t>
  </si>
  <si>
    <t>O=D</t>
  </si>
  <si>
    <t>10,000+250*P=50,000-150*P</t>
  </si>
  <si>
    <t>10,000+250P+150P=50,000</t>
  </si>
  <si>
    <t>400P=40,000</t>
  </si>
  <si>
    <t>P=40,000/400</t>
  </si>
  <si>
    <t>PE=100</t>
  </si>
  <si>
    <t>P EQUILIBRIO EN CANTIDADES</t>
  </si>
  <si>
    <t>Reeemplazar valores anteriores en la ecuacion</t>
  </si>
  <si>
    <t>Oferta</t>
  </si>
  <si>
    <t>O=10,000+250P</t>
  </si>
  <si>
    <t>O=10,000+250*100</t>
  </si>
  <si>
    <t>O=10,000+25000</t>
  </si>
  <si>
    <t>O=35,000</t>
  </si>
  <si>
    <t>UNIDADES DE EQUILIBRIO</t>
  </si>
  <si>
    <t>P=100</t>
  </si>
  <si>
    <t>Q=35000</t>
  </si>
  <si>
    <t>EJERCICIO 2 PUNTO DE EQUILIBRIO</t>
  </si>
  <si>
    <t>GRAFICAR</t>
  </si>
  <si>
    <t>ECUACIONES</t>
  </si>
  <si>
    <t>D=250-0,5P</t>
  </si>
  <si>
    <t>O=100+P</t>
  </si>
  <si>
    <t>ELASTICIDADES</t>
  </si>
  <si>
    <t>ELASTICIDAD DE LA DEMANDA - PRECIO</t>
  </si>
  <si>
    <t>Ejemplo de Produccion de Frutillas.-</t>
  </si>
  <si>
    <t>La cantidad de produccion disminuyó de de 1,000 a 600 cajas por mes.</t>
  </si>
  <si>
    <t>En base a la informacion encontrar la Elasticidad Precio, Demanda.</t>
  </si>
  <si>
    <t>Interpretar que tipo de bien es y su elasticidad en relacion al precio.</t>
  </si>
  <si>
    <t>Se trata de la produccion de frutillas, que tuvo el percance de granizada que arruinó la cosecha.</t>
  </si>
  <si>
    <t>El precio aumentó de Bs. 4 a Bs. 6 por cada caja de medio kgr.</t>
  </si>
  <si>
    <t>P1=4 Bs.</t>
  </si>
  <si>
    <t>P2= 6 Bs.</t>
  </si>
  <si>
    <t>Q1= 1,000 cajas</t>
  </si>
  <si>
    <t>Q2= 600 cajas</t>
  </si>
  <si>
    <t>(P2-P1)* Q1</t>
  </si>
  <si>
    <t>EPD                              =</t>
  </si>
  <si>
    <t>600-1000*4</t>
  </si>
  <si>
    <t>6-4*1,000</t>
  </si>
  <si>
    <t>EPD= (Q2-Q1)*P1</t>
  </si>
  <si>
    <t>=</t>
  </si>
  <si>
    <t>Respuesta.- Es un Bien Básico, ES INELASTICA, porque el resultado obtenido es manor a 1.</t>
  </si>
  <si>
    <t xml:space="preserve">ELASTICIDAD PRECIO DEMANDA - PORCENTUAL </t>
  </si>
  <si>
    <t>EPD %=</t>
  </si>
  <si>
    <t>% D</t>
  </si>
  <si>
    <t>% P</t>
  </si>
  <si>
    <t>¿Cuál ES LA ELASTICIDAD DE UN PRODUCTO del Precio Demanda, si el vendedor aumenta el precio de su producto en 2%</t>
  </si>
  <si>
    <t>y como consecuencia la demanda cae en 6%?</t>
  </si>
  <si>
    <t>Ejercicio Nº 3</t>
  </si>
  <si>
    <t>% P = 2%</t>
  </si>
  <si>
    <t>% D= -6%</t>
  </si>
  <si>
    <t>EPD=</t>
  </si>
  <si>
    <t>EPD= -6/2</t>
  </si>
  <si>
    <t>EPD= -3</t>
  </si>
  <si>
    <t>EPD= -*-3</t>
  </si>
  <si>
    <t>EPD= 3%</t>
  </si>
  <si>
    <t>Respuesta: El producto tiene una elasticidad precio demanda porcentual ELASTICA, POR  que excede a 1.</t>
  </si>
  <si>
    <t>ELASTICIDAD DE LA OFERTA</t>
  </si>
  <si>
    <t>EJERCICIO</t>
  </si>
  <si>
    <t>FORMULAS:</t>
  </si>
  <si>
    <t>ELASTICIDAD PRECIO OFERTA</t>
  </si>
  <si>
    <t>EPO=</t>
  </si>
  <si>
    <t>%</t>
  </si>
  <si>
    <t>B.-</t>
  </si>
  <si>
    <t>P1(Q2-Q1)</t>
  </si>
  <si>
    <t>Q1(P2-P1)</t>
  </si>
  <si>
    <t>C.-</t>
  </si>
  <si>
    <t>A.-</t>
  </si>
  <si>
    <t>Q1</t>
  </si>
  <si>
    <t>P1</t>
  </si>
  <si>
    <t>(Q2-Q1)</t>
  </si>
  <si>
    <t>Donde Oferta 4,000 boletos a un precio de Bs. 5.-</t>
  </si>
  <si>
    <t>SOLUCION:</t>
  </si>
  <si>
    <t>La compañía ABC, organizadora de eventos o espectaculos propicia una presentacion  cinematografica.</t>
  </si>
  <si>
    <t>¿Cuál sera la Elasticidad Precio de la Oferta si al aumentar el precio a 7 Bs. Se ofrecen  9.000 boletos?</t>
  </si>
  <si>
    <t>P1=5</t>
  </si>
  <si>
    <t>P2=7</t>
  </si>
  <si>
    <t>Q1=4000</t>
  </si>
  <si>
    <t>Q2= 9000</t>
  </si>
  <si>
    <t>5(9,000-4,000)</t>
  </si>
  <si>
    <t>4,000(7-5)</t>
  </si>
  <si>
    <t>5*5,000</t>
  </si>
  <si>
    <t>4,000*2</t>
  </si>
  <si>
    <t xml:space="preserve">SIGNIFICA QUE: </t>
  </si>
  <si>
    <t>Si se incremente el precio de la s entradas tambien se incrementa  la cantidad de</t>
  </si>
  <si>
    <t xml:space="preserve">entradas. </t>
  </si>
  <si>
    <t>EPO , es elastica por que el resultado es mayor a 1.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</si>
</sst>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6" formatCode="_-* #,##0.000\ _€_-;\-* #,##0.0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9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Alignment="1">
      <alignment horizontal="left"/>
    </xf>
    <xf numFmtId="49" fontId="0" fillId="0" borderId="0" xfId="0" applyNumberFormat="1"/>
    <xf numFmtId="0" fontId="0" fillId="2" borderId="1" xfId="0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16" fontId="0" fillId="0" borderId="0" xfId="1" applyNumberFormat="1" applyFont="1"/>
    <xf numFmtId="0" fontId="0" fillId="0" borderId="5" xfId="0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6" borderId="1" xfId="0" applyFill="1" applyBorder="1"/>
    <xf numFmtId="0" fontId="3" fillId="7" borderId="0" xfId="0" applyFont="1" applyFill="1"/>
    <xf numFmtId="0" fontId="3" fillId="7" borderId="1" xfId="0" applyFont="1" applyFill="1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49" fontId="0" fillId="0" borderId="0" xfId="0" applyNumberFormat="1" applyAlignment="1">
      <alignment horizontal="right"/>
    </xf>
    <xf numFmtId="0" fontId="3" fillId="2" borderId="1" xfId="0" applyFont="1" applyFill="1" applyBorder="1"/>
    <xf numFmtId="0" fontId="3" fillId="2" borderId="4" xfId="0" applyFont="1" applyFill="1" applyBorder="1" applyAlignment="1">
      <alignment horizontal="center"/>
    </xf>
    <xf numFmtId="0" fontId="0" fillId="7" borderId="6" xfId="0" applyFill="1" applyBorder="1"/>
    <xf numFmtId="0" fontId="0" fillId="8" borderId="6" xfId="0" applyFill="1" applyBorder="1"/>
    <xf numFmtId="0" fontId="3" fillId="8" borderId="1" xfId="0" applyFont="1" applyFill="1" applyBorder="1"/>
    <xf numFmtId="0" fontId="3" fillId="6" borderId="0" xfId="0" applyFont="1" applyFill="1" applyBorder="1"/>
    <xf numFmtId="0" fontId="0" fillId="9" borderId="6" xfId="0" applyFill="1" applyBorder="1"/>
    <xf numFmtId="0" fontId="0" fillId="8" borderId="2" xfId="0" applyFill="1" applyBorder="1" applyAlignment="1">
      <alignment horizontal="right"/>
    </xf>
    <xf numFmtId="49" fontId="0" fillId="8" borderId="4" xfId="0" applyNumberFormat="1" applyFill="1" applyBorder="1"/>
    <xf numFmtId="0" fontId="3" fillId="0" borderId="0" xfId="0" applyFont="1"/>
    <xf numFmtId="0" fontId="3" fillId="2" borderId="0" xfId="0" applyFont="1" applyFill="1"/>
    <xf numFmtId="0" fontId="0" fillId="7" borderId="0" xfId="0" applyFill="1"/>
    <xf numFmtId="0" fontId="0" fillId="0" borderId="8" xfId="0" applyBorder="1"/>
    <xf numFmtId="0" fontId="0" fillId="0" borderId="9" xfId="0" applyBorder="1"/>
    <xf numFmtId="0" fontId="3" fillId="8" borderId="0" xfId="0" applyFont="1" applyFill="1"/>
    <xf numFmtId="0" fontId="3" fillId="10" borderId="0" xfId="0" applyFont="1" applyFill="1"/>
    <xf numFmtId="0" fontId="0" fillId="10" borderId="7" xfId="0" applyFill="1" applyBorder="1"/>
    <xf numFmtId="0" fontId="0" fillId="10" borderId="0" xfId="0" applyFill="1" applyAlignment="1">
      <alignment horizontal="center"/>
    </xf>
    <xf numFmtId="0" fontId="0" fillId="10" borderId="10" xfId="0" applyFill="1" applyBorder="1"/>
    <xf numFmtId="0" fontId="0" fillId="10" borderId="11" xfId="0" applyFill="1" applyBorder="1"/>
    <xf numFmtId="0" fontId="0" fillId="10" borderId="12" xfId="0" applyFill="1" applyBorder="1"/>
    <xf numFmtId="0" fontId="0" fillId="10" borderId="13" xfId="0" applyFill="1" applyBorder="1"/>
    <xf numFmtId="0" fontId="0" fillId="10" borderId="14" xfId="0" applyFill="1" applyBorder="1"/>
    <xf numFmtId="0" fontId="0" fillId="10" borderId="15" xfId="0" applyFill="1" applyBorder="1"/>
    <xf numFmtId="0" fontId="0" fillId="0" borderId="0" xfId="0" applyAlignment="1">
      <alignment horizontal="right"/>
    </xf>
    <xf numFmtId="0" fontId="0" fillId="2" borderId="10" xfId="0" applyFill="1" applyBorder="1" applyAlignment="1">
      <alignment horizontal="right"/>
    </xf>
    <xf numFmtId="0" fontId="0" fillId="2" borderId="5" xfId="0" applyFill="1" applyBorder="1"/>
    <xf numFmtId="0" fontId="0" fillId="2" borderId="17" xfId="0" applyFill="1" applyBorder="1"/>
    <xf numFmtId="0" fontId="0" fillId="2" borderId="18" xfId="0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0" fillId="2" borderId="19" xfId="0" applyFill="1" applyBorder="1"/>
    <xf numFmtId="0" fontId="0" fillId="2" borderId="18" xfId="0" applyFill="1" applyBorder="1"/>
    <xf numFmtId="0" fontId="0" fillId="2" borderId="7" xfId="0" applyFill="1" applyBorder="1" applyAlignment="1">
      <alignment horizontal="center"/>
    </xf>
    <xf numFmtId="0" fontId="0" fillId="2" borderId="12" xfId="0" applyFill="1" applyBorder="1"/>
    <xf numFmtId="0" fontId="0" fillId="2" borderId="13" xfId="0" applyFill="1" applyBorder="1" applyAlignment="1">
      <alignment horizontal="center"/>
    </xf>
    <xf numFmtId="0" fontId="0" fillId="2" borderId="14" xfId="0" applyFill="1" applyBorder="1"/>
    <xf numFmtId="0" fontId="0" fillId="7" borderId="10" xfId="0" applyFill="1" applyBorder="1"/>
    <xf numFmtId="0" fontId="0" fillId="7" borderId="11" xfId="0" applyFill="1" applyBorder="1"/>
    <xf numFmtId="0" fontId="0" fillId="7" borderId="17" xfId="0" applyFill="1" applyBorder="1"/>
    <xf numFmtId="0" fontId="0" fillId="7" borderId="18" xfId="0" applyFill="1" applyBorder="1" applyAlignment="1">
      <alignment horizontal="right"/>
    </xf>
    <xf numFmtId="0" fontId="0" fillId="7" borderId="7" xfId="0" applyFill="1" applyBorder="1"/>
    <xf numFmtId="0" fontId="0" fillId="7" borderId="19" xfId="0" applyFill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11" borderId="10" xfId="0" applyFill="1" applyBorder="1" applyAlignment="1">
      <alignment horizontal="right"/>
    </xf>
    <xf numFmtId="0" fontId="0" fillId="11" borderId="5" xfId="0" applyFill="1" applyBorder="1" applyAlignment="1">
      <alignment horizontal="right"/>
    </xf>
    <xf numFmtId="0" fontId="0" fillId="11" borderId="15" xfId="0" applyFill="1" applyBorder="1"/>
    <xf numFmtId="0" fontId="0" fillId="11" borderId="12" xfId="0" applyFill="1" applyBorder="1"/>
    <xf numFmtId="0" fontId="0" fillId="11" borderId="13" xfId="0" applyFill="1" applyBorder="1" applyAlignment="1">
      <alignment horizontal="right"/>
    </xf>
    <xf numFmtId="0" fontId="0" fillId="11" borderId="14" xfId="0" applyFill="1" applyBorder="1"/>
    <xf numFmtId="0" fontId="3" fillId="11" borderId="0" xfId="0" applyFont="1" applyFill="1"/>
    <xf numFmtId="0" fontId="0" fillId="8" borderId="2" xfId="0" applyFill="1" applyBorder="1"/>
    <xf numFmtId="0" fontId="0" fillId="8" borderId="4" xfId="0" applyFill="1" applyBorder="1"/>
    <xf numFmtId="43" fontId="0" fillId="0" borderId="0" xfId="1" applyFont="1"/>
    <xf numFmtId="166" fontId="0" fillId="0" borderId="0" xfId="1" applyNumberFormat="1" applyFont="1"/>
    <xf numFmtId="0" fontId="0" fillId="8" borderId="10" xfId="0" applyFill="1" applyBorder="1"/>
    <xf numFmtId="0" fontId="0" fillId="8" borderId="11" xfId="0" applyFill="1" applyBorder="1"/>
    <xf numFmtId="0" fontId="0" fillId="8" borderId="17" xfId="0" applyFill="1" applyBorder="1"/>
    <xf numFmtId="0" fontId="0" fillId="8" borderId="18" xfId="0" applyFill="1" applyBorder="1"/>
    <xf numFmtId="0" fontId="0" fillId="8" borderId="0" xfId="0" applyFill="1" applyBorder="1"/>
    <xf numFmtId="0" fontId="0" fillId="8" borderId="19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11" borderId="20" xfId="0" applyFill="1" applyBorder="1"/>
    <xf numFmtId="0" fontId="0" fillId="8" borderId="3" xfId="0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Hoja1!$E$85:$J$85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45</c:v>
                </c:pt>
                <c:pt idx="5">
                  <c:v>50</c:v>
                </c:pt>
              </c:numCache>
            </c:numRef>
          </c:xVal>
          <c:yVal>
            <c:numRef>
              <c:f>Hoja1!$E$86:$J$86</c:f>
              <c:numCache>
                <c:formatCode>General</c:formatCode>
                <c:ptCount val="6"/>
                <c:pt idx="0">
                  <c:v>80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10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38016"/>
        <c:axId val="88064384"/>
      </c:scatterChart>
      <c:valAx>
        <c:axId val="8803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064384"/>
        <c:crosses val="autoZero"/>
        <c:crossBetween val="midCat"/>
      </c:valAx>
      <c:valAx>
        <c:axId val="88064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0380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Hoja1!$E$108:$J$108</c:f>
              <c:numCache>
                <c:formatCode>General</c:formatCode>
                <c:ptCount val="6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</c:numCache>
            </c:numRef>
          </c:xVal>
          <c:yVal>
            <c:numRef>
              <c:f>Hoja1!$E$109:$J$109</c:f>
              <c:numCache>
                <c:formatCode>General</c:formatCode>
                <c:ptCount val="6"/>
                <c:pt idx="0">
                  <c:v>100</c:v>
                </c:pt>
                <c:pt idx="1">
                  <c:v>80</c:v>
                </c:pt>
                <c:pt idx="2">
                  <c:v>60</c:v>
                </c:pt>
                <c:pt idx="3">
                  <c:v>40</c:v>
                </c:pt>
                <c:pt idx="4">
                  <c:v>20</c:v>
                </c:pt>
                <c:pt idx="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67808"/>
        <c:axId val="88569344"/>
      </c:scatterChart>
      <c:valAx>
        <c:axId val="88567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69344"/>
        <c:crosses val="autoZero"/>
        <c:crossBetween val="midCat"/>
      </c:valAx>
      <c:valAx>
        <c:axId val="8856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67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Hoja1!$E$132:$J$132</c:f>
              <c:numCache>
                <c:formatCode>General</c:formatCode>
                <c:ptCount val="6"/>
                <c:pt idx="0">
                  <c:v>400</c:v>
                </c:pt>
                <c:pt idx="1">
                  <c:v>380</c:v>
                </c:pt>
                <c:pt idx="2">
                  <c:v>360</c:v>
                </c:pt>
                <c:pt idx="3">
                  <c:v>340</c:v>
                </c:pt>
                <c:pt idx="4">
                  <c:v>320</c:v>
                </c:pt>
                <c:pt idx="5">
                  <c:v>300</c:v>
                </c:pt>
              </c:numCache>
            </c:numRef>
          </c:xVal>
          <c:yVal>
            <c:numRef>
              <c:f>Hoja1!$E$133:$J$133</c:f>
              <c:numCache>
                <c:formatCode>General</c:formatCode>
                <c:ptCount val="6"/>
                <c:pt idx="0">
                  <c:v>100</c:v>
                </c:pt>
                <c:pt idx="1">
                  <c:v>90</c:v>
                </c:pt>
                <c:pt idx="2">
                  <c:v>80</c:v>
                </c:pt>
                <c:pt idx="3">
                  <c:v>70</c:v>
                </c:pt>
                <c:pt idx="4">
                  <c:v>60</c:v>
                </c:pt>
                <c:pt idx="5">
                  <c:v>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589440"/>
        <c:axId val="88590976"/>
      </c:scatterChart>
      <c:valAx>
        <c:axId val="88589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90976"/>
        <c:crosses val="autoZero"/>
        <c:crossBetween val="midCat"/>
      </c:valAx>
      <c:valAx>
        <c:axId val="88590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894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Hoja1!$D$190:$G$190</c:f>
              <c:numCache>
                <c:formatCode>General</c:formatCode>
                <c:ptCount val="4"/>
                <c:pt idx="0">
                  <c:v>200</c:v>
                </c:pt>
                <c:pt idx="1">
                  <c:v>150</c:v>
                </c:pt>
                <c:pt idx="2">
                  <c:v>100</c:v>
                </c:pt>
                <c:pt idx="3">
                  <c:v>50</c:v>
                </c:pt>
              </c:numCache>
            </c:numRef>
          </c:xVal>
          <c:yVal>
            <c:numRef>
              <c:f>Hoja1!$D$191:$G$191</c:f>
              <c:numCache>
                <c:formatCode>General</c:formatCode>
                <c:ptCount val="4"/>
                <c:pt idx="0">
                  <c:v>40</c:v>
                </c:pt>
                <c:pt idx="1">
                  <c:v>30</c:v>
                </c:pt>
                <c:pt idx="2">
                  <c:v>20</c:v>
                </c:pt>
                <c:pt idx="3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40544"/>
        <c:axId val="88942080"/>
      </c:scatterChart>
      <c:valAx>
        <c:axId val="88940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42080"/>
        <c:crosses val="autoZero"/>
        <c:crossBetween val="midCat"/>
      </c:valAx>
      <c:valAx>
        <c:axId val="889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05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Hoja1!$D$77:$H$77</c:f>
              <c:numCache>
                <c:formatCode>General</c:formatCode>
                <c:ptCount val="5"/>
                <c:pt idx="0">
                  <c:v>400</c:v>
                </c:pt>
                <c:pt idx="1">
                  <c:v>350</c:v>
                </c:pt>
                <c:pt idx="2">
                  <c:v>300</c:v>
                </c:pt>
                <c:pt idx="3">
                  <c:v>250</c:v>
                </c:pt>
                <c:pt idx="4">
                  <c:v>200</c:v>
                </c:pt>
              </c:numCache>
            </c:numRef>
          </c:xVal>
          <c:yVal>
            <c:numRef>
              <c:f>Hoja1!$D$78:$H$78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985600"/>
        <c:axId val="88987136"/>
      </c:scatterChart>
      <c:valAx>
        <c:axId val="88985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987136"/>
        <c:crosses val="autoZero"/>
        <c:crossBetween val="midCat"/>
      </c:valAx>
      <c:valAx>
        <c:axId val="88987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8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733424</xdr:colOff>
      <xdr:row>6</xdr:row>
      <xdr:rowOff>85725</xdr:rowOff>
    </xdr:from>
    <xdr:to>
      <xdr:col>1</xdr:col>
      <xdr:colOff>35051</xdr:colOff>
      <xdr:row>10</xdr:row>
      <xdr:rowOff>28575</xdr:rowOff>
    </xdr:to>
    <xdr:sp macro="" textlink="">
      <xdr:nvSpPr>
        <xdr:cNvPr id="2" name="1 Abrir corchete"/>
        <xdr:cNvSpPr/>
      </xdr:nvSpPr>
      <xdr:spPr>
        <a:xfrm>
          <a:off x="733424" y="6572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6</xdr:row>
      <xdr:rowOff>123825</xdr:rowOff>
    </xdr:from>
    <xdr:to>
      <xdr:col>1</xdr:col>
      <xdr:colOff>579119</xdr:colOff>
      <xdr:row>9</xdr:row>
      <xdr:rowOff>180975</xdr:rowOff>
    </xdr:to>
    <xdr:sp macro="" textlink="">
      <xdr:nvSpPr>
        <xdr:cNvPr id="3" name="2 Cerrar corchete"/>
        <xdr:cNvSpPr/>
      </xdr:nvSpPr>
      <xdr:spPr>
        <a:xfrm>
          <a:off x="1295400" y="6953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8</xdr:row>
      <xdr:rowOff>66675</xdr:rowOff>
    </xdr:from>
    <xdr:to>
      <xdr:col>1</xdr:col>
      <xdr:colOff>504825</xdr:colOff>
      <xdr:row>8</xdr:row>
      <xdr:rowOff>76200</xdr:rowOff>
    </xdr:to>
    <xdr:cxnSp macro="">
      <xdr:nvCxnSpPr>
        <xdr:cNvPr id="5" name="4 Conector recto"/>
        <xdr:cNvCxnSpPr/>
      </xdr:nvCxnSpPr>
      <xdr:spPr>
        <a:xfrm>
          <a:off x="752475" y="10191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40</xdr:row>
      <xdr:rowOff>85725</xdr:rowOff>
    </xdr:from>
    <xdr:to>
      <xdr:col>1</xdr:col>
      <xdr:colOff>35051</xdr:colOff>
      <xdr:row>44</xdr:row>
      <xdr:rowOff>28575</xdr:rowOff>
    </xdr:to>
    <xdr:sp macro="" textlink="">
      <xdr:nvSpPr>
        <xdr:cNvPr id="7" name="6 Abrir corchete"/>
        <xdr:cNvSpPr/>
      </xdr:nvSpPr>
      <xdr:spPr>
        <a:xfrm>
          <a:off x="733424" y="6572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40</xdr:row>
      <xdr:rowOff>123825</xdr:rowOff>
    </xdr:from>
    <xdr:to>
      <xdr:col>1</xdr:col>
      <xdr:colOff>579119</xdr:colOff>
      <xdr:row>43</xdr:row>
      <xdr:rowOff>180975</xdr:rowOff>
    </xdr:to>
    <xdr:sp macro="" textlink="">
      <xdr:nvSpPr>
        <xdr:cNvPr id="8" name="7 Cerrar corchete"/>
        <xdr:cNvSpPr/>
      </xdr:nvSpPr>
      <xdr:spPr>
        <a:xfrm>
          <a:off x="1295400" y="6953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42</xdr:row>
      <xdr:rowOff>66675</xdr:rowOff>
    </xdr:from>
    <xdr:to>
      <xdr:col>1</xdr:col>
      <xdr:colOff>504825</xdr:colOff>
      <xdr:row>42</xdr:row>
      <xdr:rowOff>76200</xdr:rowOff>
    </xdr:to>
    <xdr:cxnSp macro="">
      <xdr:nvCxnSpPr>
        <xdr:cNvPr id="9" name="8 Conector recto"/>
        <xdr:cNvCxnSpPr/>
      </xdr:nvCxnSpPr>
      <xdr:spPr>
        <a:xfrm>
          <a:off x="752475" y="10191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733424</xdr:colOff>
      <xdr:row>16</xdr:row>
      <xdr:rowOff>85725</xdr:rowOff>
    </xdr:from>
    <xdr:to>
      <xdr:col>7</xdr:col>
      <xdr:colOff>35051</xdr:colOff>
      <xdr:row>20</xdr:row>
      <xdr:rowOff>28575</xdr:rowOff>
    </xdr:to>
    <xdr:sp macro="" textlink="">
      <xdr:nvSpPr>
        <xdr:cNvPr id="10" name="9 Abrir corchete"/>
        <xdr:cNvSpPr/>
      </xdr:nvSpPr>
      <xdr:spPr>
        <a:xfrm>
          <a:off x="733424" y="12287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533400</xdr:colOff>
      <xdr:row>16</xdr:row>
      <xdr:rowOff>123825</xdr:rowOff>
    </xdr:from>
    <xdr:to>
      <xdr:col>7</xdr:col>
      <xdr:colOff>579119</xdr:colOff>
      <xdr:row>19</xdr:row>
      <xdr:rowOff>180975</xdr:rowOff>
    </xdr:to>
    <xdr:sp macro="" textlink="">
      <xdr:nvSpPr>
        <xdr:cNvPr id="11" name="10 Cerrar corchete"/>
        <xdr:cNvSpPr/>
      </xdr:nvSpPr>
      <xdr:spPr>
        <a:xfrm>
          <a:off x="1295400" y="12668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752475</xdr:colOff>
      <xdr:row>18</xdr:row>
      <xdr:rowOff>66675</xdr:rowOff>
    </xdr:from>
    <xdr:to>
      <xdr:col>7</xdr:col>
      <xdr:colOff>504825</xdr:colOff>
      <xdr:row>18</xdr:row>
      <xdr:rowOff>76200</xdr:rowOff>
    </xdr:to>
    <xdr:cxnSp macro="">
      <xdr:nvCxnSpPr>
        <xdr:cNvPr id="12" name="11 Conector recto"/>
        <xdr:cNvCxnSpPr/>
      </xdr:nvCxnSpPr>
      <xdr:spPr>
        <a:xfrm>
          <a:off x="752475" y="15906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733424</xdr:colOff>
      <xdr:row>20</xdr:row>
      <xdr:rowOff>85725</xdr:rowOff>
    </xdr:from>
    <xdr:to>
      <xdr:col>7</xdr:col>
      <xdr:colOff>35051</xdr:colOff>
      <xdr:row>24</xdr:row>
      <xdr:rowOff>28575</xdr:rowOff>
    </xdr:to>
    <xdr:sp macro="" textlink="">
      <xdr:nvSpPr>
        <xdr:cNvPr id="13" name="12 Abrir corchete"/>
        <xdr:cNvSpPr/>
      </xdr:nvSpPr>
      <xdr:spPr>
        <a:xfrm>
          <a:off x="5305424" y="31337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7</xdr:col>
      <xdr:colOff>533400</xdr:colOff>
      <xdr:row>20</xdr:row>
      <xdr:rowOff>123825</xdr:rowOff>
    </xdr:from>
    <xdr:to>
      <xdr:col>7</xdr:col>
      <xdr:colOff>579119</xdr:colOff>
      <xdr:row>23</xdr:row>
      <xdr:rowOff>180975</xdr:rowOff>
    </xdr:to>
    <xdr:sp macro="" textlink="">
      <xdr:nvSpPr>
        <xdr:cNvPr id="14" name="13 Cerrar corchete"/>
        <xdr:cNvSpPr/>
      </xdr:nvSpPr>
      <xdr:spPr>
        <a:xfrm>
          <a:off x="5867400" y="31718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752475</xdr:colOff>
      <xdr:row>22</xdr:row>
      <xdr:rowOff>66675</xdr:rowOff>
    </xdr:from>
    <xdr:to>
      <xdr:col>7</xdr:col>
      <xdr:colOff>504825</xdr:colOff>
      <xdr:row>22</xdr:row>
      <xdr:rowOff>76200</xdr:rowOff>
    </xdr:to>
    <xdr:cxnSp macro="">
      <xdr:nvCxnSpPr>
        <xdr:cNvPr id="15" name="14 Conector recto"/>
        <xdr:cNvCxnSpPr/>
      </xdr:nvCxnSpPr>
      <xdr:spPr>
        <a:xfrm>
          <a:off x="5324475" y="34956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</xdr:colOff>
      <xdr:row>87</xdr:row>
      <xdr:rowOff>71437</xdr:rowOff>
    </xdr:from>
    <xdr:to>
      <xdr:col>9</xdr:col>
      <xdr:colOff>695325</xdr:colOff>
      <xdr:row>101</xdr:row>
      <xdr:rowOff>147637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110</xdr:row>
      <xdr:rowOff>109537</xdr:rowOff>
    </xdr:from>
    <xdr:to>
      <xdr:col>9</xdr:col>
      <xdr:colOff>714375</xdr:colOff>
      <xdr:row>124</xdr:row>
      <xdr:rowOff>185737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647700</xdr:colOff>
      <xdr:row>135</xdr:row>
      <xdr:rowOff>4762</xdr:rowOff>
    </xdr:from>
    <xdr:to>
      <xdr:col>9</xdr:col>
      <xdr:colOff>561975</xdr:colOff>
      <xdr:row>149</xdr:row>
      <xdr:rowOff>80962</xdr:rowOff>
    </xdr:to>
    <xdr:graphicFrame macro="">
      <xdr:nvGraphicFramePr>
        <xdr:cNvPr id="17" name="16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733424</xdr:colOff>
      <xdr:row>157</xdr:row>
      <xdr:rowOff>85725</xdr:rowOff>
    </xdr:from>
    <xdr:to>
      <xdr:col>1</xdr:col>
      <xdr:colOff>35051</xdr:colOff>
      <xdr:row>161</xdr:row>
      <xdr:rowOff>28575</xdr:rowOff>
    </xdr:to>
    <xdr:sp macro="" textlink="">
      <xdr:nvSpPr>
        <xdr:cNvPr id="18" name="17 Abrir corchete"/>
        <xdr:cNvSpPr/>
      </xdr:nvSpPr>
      <xdr:spPr>
        <a:xfrm>
          <a:off x="733424" y="776287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157</xdr:row>
      <xdr:rowOff>123825</xdr:rowOff>
    </xdr:from>
    <xdr:to>
      <xdr:col>1</xdr:col>
      <xdr:colOff>579119</xdr:colOff>
      <xdr:row>160</xdr:row>
      <xdr:rowOff>180975</xdr:rowOff>
    </xdr:to>
    <xdr:sp macro="" textlink="">
      <xdr:nvSpPr>
        <xdr:cNvPr id="19" name="18 Cerrar corchete"/>
        <xdr:cNvSpPr/>
      </xdr:nvSpPr>
      <xdr:spPr>
        <a:xfrm>
          <a:off x="1295400" y="780097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159</xdr:row>
      <xdr:rowOff>66675</xdr:rowOff>
    </xdr:from>
    <xdr:to>
      <xdr:col>1</xdr:col>
      <xdr:colOff>504825</xdr:colOff>
      <xdr:row>159</xdr:row>
      <xdr:rowOff>76200</xdr:rowOff>
    </xdr:to>
    <xdr:cxnSp macro="">
      <xdr:nvCxnSpPr>
        <xdr:cNvPr id="20" name="19 Conector recto"/>
        <xdr:cNvCxnSpPr/>
      </xdr:nvCxnSpPr>
      <xdr:spPr>
        <a:xfrm>
          <a:off x="752475" y="812482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190500</xdr:colOff>
      <xdr:row>192</xdr:row>
      <xdr:rowOff>109537</xdr:rowOff>
    </xdr:from>
    <xdr:to>
      <xdr:col>8</xdr:col>
      <xdr:colOff>76200</xdr:colOff>
      <xdr:row>206</xdr:row>
      <xdr:rowOff>185737</xdr:rowOff>
    </xdr:to>
    <xdr:graphicFrame macro="">
      <xdr:nvGraphicFramePr>
        <xdr:cNvPr id="16" name="1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1143000</xdr:colOff>
      <xdr:row>16</xdr:row>
      <xdr:rowOff>133349</xdr:rowOff>
    </xdr:from>
    <xdr:to>
      <xdr:col>2</xdr:col>
      <xdr:colOff>17144</xdr:colOff>
      <xdr:row>19</xdr:row>
      <xdr:rowOff>114300</xdr:rowOff>
    </xdr:to>
    <xdr:sp macro="" textlink="">
      <xdr:nvSpPr>
        <xdr:cNvPr id="22" name="21 Cerrar corchete"/>
        <xdr:cNvSpPr/>
      </xdr:nvSpPr>
      <xdr:spPr>
        <a:xfrm>
          <a:off x="1905000" y="3200399"/>
          <a:ext cx="112394" cy="552451"/>
        </a:xfrm>
        <a:prstGeom prst="rightBracket">
          <a:avLst>
            <a:gd name="adj" fmla="val 0"/>
          </a:avLst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673227</xdr:colOff>
      <xdr:row>15</xdr:row>
      <xdr:rowOff>180975</xdr:rowOff>
    </xdr:from>
    <xdr:to>
      <xdr:col>0</xdr:col>
      <xdr:colOff>718946</xdr:colOff>
      <xdr:row>19</xdr:row>
      <xdr:rowOff>123825</xdr:rowOff>
    </xdr:to>
    <xdr:sp macro="" textlink="">
      <xdr:nvSpPr>
        <xdr:cNvPr id="23" name="22 Abrir corchete"/>
        <xdr:cNvSpPr/>
      </xdr:nvSpPr>
      <xdr:spPr>
        <a:xfrm flipH="1">
          <a:off x="673227" y="3057525"/>
          <a:ext cx="45719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733424</xdr:colOff>
      <xdr:row>51</xdr:row>
      <xdr:rowOff>85725</xdr:rowOff>
    </xdr:from>
    <xdr:to>
      <xdr:col>1</xdr:col>
      <xdr:colOff>35051</xdr:colOff>
      <xdr:row>55</xdr:row>
      <xdr:rowOff>28575</xdr:rowOff>
    </xdr:to>
    <xdr:sp macro="" textlink="">
      <xdr:nvSpPr>
        <xdr:cNvPr id="25" name="24 Abrir corchete"/>
        <xdr:cNvSpPr/>
      </xdr:nvSpPr>
      <xdr:spPr>
        <a:xfrm>
          <a:off x="733424" y="77819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51</xdr:row>
      <xdr:rowOff>123825</xdr:rowOff>
    </xdr:from>
    <xdr:to>
      <xdr:col>1</xdr:col>
      <xdr:colOff>579119</xdr:colOff>
      <xdr:row>54</xdr:row>
      <xdr:rowOff>180975</xdr:rowOff>
    </xdr:to>
    <xdr:sp macro="" textlink="">
      <xdr:nvSpPr>
        <xdr:cNvPr id="26" name="25 Cerrar corchete"/>
        <xdr:cNvSpPr/>
      </xdr:nvSpPr>
      <xdr:spPr>
        <a:xfrm>
          <a:off x="1295400" y="78200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53</xdr:row>
      <xdr:rowOff>66675</xdr:rowOff>
    </xdr:from>
    <xdr:to>
      <xdr:col>1</xdr:col>
      <xdr:colOff>504825</xdr:colOff>
      <xdr:row>53</xdr:row>
      <xdr:rowOff>76200</xdr:rowOff>
    </xdr:to>
    <xdr:cxnSp macro="">
      <xdr:nvCxnSpPr>
        <xdr:cNvPr id="27" name="26 Conector recto"/>
        <xdr:cNvCxnSpPr/>
      </xdr:nvCxnSpPr>
      <xdr:spPr>
        <a:xfrm>
          <a:off x="752475" y="81438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56</xdr:row>
      <xdr:rowOff>85725</xdr:rowOff>
    </xdr:from>
    <xdr:to>
      <xdr:col>1</xdr:col>
      <xdr:colOff>35051</xdr:colOff>
      <xdr:row>60</xdr:row>
      <xdr:rowOff>28575</xdr:rowOff>
    </xdr:to>
    <xdr:sp macro="" textlink="">
      <xdr:nvSpPr>
        <xdr:cNvPr id="28" name="27 Abrir corchete"/>
        <xdr:cNvSpPr/>
      </xdr:nvSpPr>
      <xdr:spPr>
        <a:xfrm>
          <a:off x="733424" y="98774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56</xdr:row>
      <xdr:rowOff>123825</xdr:rowOff>
    </xdr:from>
    <xdr:to>
      <xdr:col>1</xdr:col>
      <xdr:colOff>579119</xdr:colOff>
      <xdr:row>59</xdr:row>
      <xdr:rowOff>180975</xdr:rowOff>
    </xdr:to>
    <xdr:sp macro="" textlink="">
      <xdr:nvSpPr>
        <xdr:cNvPr id="29" name="28 Cerrar corchete"/>
        <xdr:cNvSpPr/>
      </xdr:nvSpPr>
      <xdr:spPr>
        <a:xfrm>
          <a:off x="1295400" y="99155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58</xdr:row>
      <xdr:rowOff>66675</xdr:rowOff>
    </xdr:from>
    <xdr:to>
      <xdr:col>1</xdr:col>
      <xdr:colOff>504825</xdr:colOff>
      <xdr:row>58</xdr:row>
      <xdr:rowOff>76200</xdr:rowOff>
    </xdr:to>
    <xdr:cxnSp macro="">
      <xdr:nvCxnSpPr>
        <xdr:cNvPr id="30" name="29 Conector recto"/>
        <xdr:cNvCxnSpPr/>
      </xdr:nvCxnSpPr>
      <xdr:spPr>
        <a:xfrm>
          <a:off x="752475" y="102393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733424</xdr:colOff>
      <xdr:row>61</xdr:row>
      <xdr:rowOff>85725</xdr:rowOff>
    </xdr:from>
    <xdr:to>
      <xdr:col>1</xdr:col>
      <xdr:colOff>35051</xdr:colOff>
      <xdr:row>65</xdr:row>
      <xdr:rowOff>28575</xdr:rowOff>
    </xdr:to>
    <xdr:sp macro="" textlink="">
      <xdr:nvSpPr>
        <xdr:cNvPr id="31" name="30 Abrir corchete"/>
        <xdr:cNvSpPr/>
      </xdr:nvSpPr>
      <xdr:spPr>
        <a:xfrm>
          <a:off x="733424" y="9877425"/>
          <a:ext cx="63627" cy="704850"/>
        </a:xfrm>
        <a:prstGeom prst="lef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533400</xdr:colOff>
      <xdr:row>61</xdr:row>
      <xdr:rowOff>123825</xdr:rowOff>
    </xdr:from>
    <xdr:to>
      <xdr:col>1</xdr:col>
      <xdr:colOff>579119</xdr:colOff>
      <xdr:row>64</xdr:row>
      <xdr:rowOff>180975</xdr:rowOff>
    </xdr:to>
    <xdr:sp macro="" textlink="">
      <xdr:nvSpPr>
        <xdr:cNvPr id="32" name="31 Cerrar corchete"/>
        <xdr:cNvSpPr/>
      </xdr:nvSpPr>
      <xdr:spPr>
        <a:xfrm>
          <a:off x="1295400" y="9915525"/>
          <a:ext cx="45719" cy="628650"/>
        </a:xfrm>
        <a:prstGeom prst="rightBracket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0</xdr:col>
      <xdr:colOff>752475</xdr:colOff>
      <xdr:row>63</xdr:row>
      <xdr:rowOff>66675</xdr:rowOff>
    </xdr:from>
    <xdr:to>
      <xdr:col>1</xdr:col>
      <xdr:colOff>504825</xdr:colOff>
      <xdr:row>63</xdr:row>
      <xdr:rowOff>76200</xdr:rowOff>
    </xdr:to>
    <xdr:cxnSp macro="">
      <xdr:nvCxnSpPr>
        <xdr:cNvPr id="33" name="32 Conector recto"/>
        <xdr:cNvCxnSpPr/>
      </xdr:nvCxnSpPr>
      <xdr:spPr>
        <a:xfrm>
          <a:off x="752475" y="10239375"/>
          <a:ext cx="514350" cy="95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461961</xdr:colOff>
      <xdr:row>62</xdr:row>
      <xdr:rowOff>80962</xdr:rowOff>
    </xdr:from>
    <xdr:to>
      <xdr:col>12</xdr:col>
      <xdr:colOff>400049</xdr:colOff>
      <xdr:row>76</xdr:row>
      <xdr:rowOff>85725</xdr:rowOff>
    </xdr:to>
    <xdr:graphicFrame macro="">
      <xdr:nvGraphicFramePr>
        <xdr:cNvPr id="34" name="3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123825</xdr:colOff>
      <xdr:row>295</xdr:row>
      <xdr:rowOff>133350</xdr:rowOff>
    </xdr:from>
    <xdr:to>
      <xdr:col>2</xdr:col>
      <xdr:colOff>341153</xdr:colOff>
      <xdr:row>296</xdr:row>
      <xdr:rowOff>66675</xdr:rowOff>
    </xdr:to>
    <xdr:sp macro="" textlink="">
      <xdr:nvSpPr>
        <xdr:cNvPr id="39" name="38 Triángulo isósceles"/>
        <xdr:cNvSpPr/>
      </xdr:nvSpPr>
      <xdr:spPr>
        <a:xfrm>
          <a:off x="2124075" y="565213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2</xdr:col>
      <xdr:colOff>0</xdr:colOff>
      <xdr:row>297</xdr:row>
      <xdr:rowOff>0</xdr:rowOff>
    </xdr:from>
    <xdr:to>
      <xdr:col>2</xdr:col>
      <xdr:colOff>217328</xdr:colOff>
      <xdr:row>297</xdr:row>
      <xdr:rowOff>133350</xdr:rowOff>
    </xdr:to>
    <xdr:sp macro="" textlink="">
      <xdr:nvSpPr>
        <xdr:cNvPr id="40" name="39 Triángulo isósceles"/>
        <xdr:cNvSpPr/>
      </xdr:nvSpPr>
      <xdr:spPr>
        <a:xfrm>
          <a:off x="2000250" y="5676900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303</xdr:row>
      <xdr:rowOff>0</xdr:rowOff>
    </xdr:from>
    <xdr:to>
      <xdr:col>1</xdr:col>
      <xdr:colOff>217328</xdr:colOff>
      <xdr:row>303</xdr:row>
      <xdr:rowOff>133350</xdr:rowOff>
    </xdr:to>
    <xdr:sp macro="" textlink="">
      <xdr:nvSpPr>
        <xdr:cNvPr id="43" name="42 Triángulo isósceles"/>
        <xdr:cNvSpPr/>
      </xdr:nvSpPr>
      <xdr:spPr>
        <a:xfrm>
          <a:off x="762000" y="579310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0</xdr:colOff>
      <xdr:row>304</xdr:row>
      <xdr:rowOff>0</xdr:rowOff>
    </xdr:from>
    <xdr:to>
      <xdr:col>1</xdr:col>
      <xdr:colOff>217328</xdr:colOff>
      <xdr:row>304</xdr:row>
      <xdr:rowOff>133350</xdr:rowOff>
    </xdr:to>
    <xdr:sp macro="" textlink="">
      <xdr:nvSpPr>
        <xdr:cNvPr id="44" name="43 Triángulo isósceles"/>
        <xdr:cNvSpPr/>
      </xdr:nvSpPr>
      <xdr:spPr>
        <a:xfrm>
          <a:off x="762000" y="579310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190500</xdr:colOff>
      <xdr:row>320</xdr:row>
      <xdr:rowOff>161925</xdr:rowOff>
    </xdr:from>
    <xdr:to>
      <xdr:col>3</xdr:col>
      <xdr:colOff>407828</xdr:colOff>
      <xdr:row>321</xdr:row>
      <xdr:rowOff>104775</xdr:rowOff>
    </xdr:to>
    <xdr:sp macro="" textlink="">
      <xdr:nvSpPr>
        <xdr:cNvPr id="37" name="36 Triángulo isósceles"/>
        <xdr:cNvSpPr/>
      </xdr:nvSpPr>
      <xdr:spPr>
        <a:xfrm>
          <a:off x="2981325" y="61331475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142875</xdr:colOff>
      <xdr:row>322</xdr:row>
      <xdr:rowOff>0</xdr:rowOff>
    </xdr:from>
    <xdr:to>
      <xdr:col>3</xdr:col>
      <xdr:colOff>360203</xdr:colOff>
      <xdr:row>322</xdr:row>
      <xdr:rowOff>133350</xdr:rowOff>
    </xdr:to>
    <xdr:sp macro="" textlink="">
      <xdr:nvSpPr>
        <xdr:cNvPr id="38" name="37 Triángulo isósceles"/>
        <xdr:cNvSpPr/>
      </xdr:nvSpPr>
      <xdr:spPr>
        <a:xfrm>
          <a:off x="2933700" y="61360050"/>
          <a:ext cx="217328" cy="133350"/>
        </a:xfrm>
        <a:prstGeom prst="triangle">
          <a:avLst>
            <a:gd name="adj" fmla="val 47306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352"/>
  <sheetViews>
    <sheetView tabSelected="1" topLeftCell="A323" workbookViewId="0">
      <selection activeCell="B292" sqref="B292:H292"/>
    </sheetView>
  </sheetViews>
  <sheetFormatPr baseColWidth="10" defaultRowHeight="15" x14ac:dyDescent="0.25"/>
  <cols>
    <col min="2" max="2" width="18.5703125" customWidth="1"/>
    <col min="3" max="3" width="11.85546875" bestFit="1" customWidth="1"/>
    <col min="8" max="8" width="12.7109375" customWidth="1"/>
  </cols>
  <sheetData>
    <row r="2" spans="2:9" x14ac:dyDescent="0.25">
      <c r="B2" t="s">
        <v>0</v>
      </c>
    </row>
    <row r="3" spans="2:9" x14ac:dyDescent="0.25">
      <c r="B3" t="s">
        <v>6</v>
      </c>
    </row>
    <row r="4" spans="2:9" ht="15.75" thickBot="1" x14ac:dyDescent="0.3">
      <c r="B4" t="s">
        <v>7</v>
      </c>
    </row>
    <row r="5" spans="2:9" ht="15.75" thickBot="1" x14ac:dyDescent="0.3">
      <c r="B5" s="8" t="s">
        <v>8</v>
      </c>
      <c r="C5" s="9"/>
      <c r="D5" s="10"/>
    </row>
    <row r="8" spans="2:9" x14ac:dyDescent="0.25">
      <c r="B8" t="s">
        <v>1</v>
      </c>
      <c r="C8" t="s">
        <v>4</v>
      </c>
    </row>
    <row r="10" spans="2:9" x14ac:dyDescent="0.25">
      <c r="B10" t="s">
        <v>2</v>
      </c>
    </row>
    <row r="11" spans="2:9" x14ac:dyDescent="0.25">
      <c r="H11" t="s">
        <v>21</v>
      </c>
    </row>
    <row r="12" spans="2:9" x14ac:dyDescent="0.25">
      <c r="B12" t="s">
        <v>9</v>
      </c>
      <c r="H12" t="s">
        <v>31</v>
      </c>
    </row>
    <row r="13" spans="2:9" x14ac:dyDescent="0.25">
      <c r="B13" s="1" t="s">
        <v>10</v>
      </c>
      <c r="C13" s="3" t="s">
        <v>11</v>
      </c>
      <c r="H13" t="s">
        <v>32</v>
      </c>
    </row>
    <row r="14" spans="2:9" x14ac:dyDescent="0.25">
      <c r="B14" s="2" t="s">
        <v>12</v>
      </c>
      <c r="C14" s="4" t="s">
        <v>13</v>
      </c>
      <c r="H14" t="s">
        <v>22</v>
      </c>
    </row>
    <row r="15" spans="2:9" x14ac:dyDescent="0.25">
      <c r="H15" s="1" t="s">
        <v>23</v>
      </c>
      <c r="I15" s="3" t="s">
        <v>11</v>
      </c>
    </row>
    <row r="16" spans="2:9" x14ac:dyDescent="0.25">
      <c r="B16" t="s">
        <v>14</v>
      </c>
      <c r="H16" s="2" t="s">
        <v>12</v>
      </c>
      <c r="I16" s="4" t="s">
        <v>13</v>
      </c>
    </row>
    <row r="17" spans="2:9" x14ac:dyDescent="0.25">
      <c r="H17" t="s">
        <v>14</v>
      </c>
    </row>
    <row r="18" spans="2:9" x14ac:dyDescent="0.25">
      <c r="B18" s="21" t="s">
        <v>64</v>
      </c>
      <c r="C18" t="s">
        <v>66</v>
      </c>
      <c r="H18" t="s">
        <v>33</v>
      </c>
      <c r="I18" t="s">
        <v>35</v>
      </c>
    </row>
    <row r="19" spans="2:9" x14ac:dyDescent="0.25">
      <c r="B19" s="6" t="s">
        <v>65</v>
      </c>
    </row>
    <row r="20" spans="2:9" x14ac:dyDescent="0.25">
      <c r="H20" s="11" t="s">
        <v>34</v>
      </c>
    </row>
    <row r="21" spans="2:9" x14ac:dyDescent="0.25">
      <c r="B21" s="20">
        <v>-20</v>
      </c>
      <c r="C21" t="s">
        <v>67</v>
      </c>
    </row>
    <row r="22" spans="2:9" x14ac:dyDescent="0.25">
      <c r="B22" s="13">
        <v>10</v>
      </c>
      <c r="H22" s="5">
        <v>-40</v>
      </c>
      <c r="I22" t="s">
        <v>35</v>
      </c>
    </row>
    <row r="24" spans="2:9" x14ac:dyDescent="0.25">
      <c r="B24" s="6" t="s">
        <v>68</v>
      </c>
      <c r="H24" s="5">
        <v>10</v>
      </c>
    </row>
    <row r="26" spans="2:9" x14ac:dyDescent="0.25">
      <c r="B26" s="6" t="s">
        <v>69</v>
      </c>
      <c r="H26">
        <v>-4</v>
      </c>
      <c r="I26" t="s">
        <v>35</v>
      </c>
    </row>
    <row r="27" spans="2:9" x14ac:dyDescent="0.25">
      <c r="B27" t="s">
        <v>70</v>
      </c>
      <c r="H27" s="6" t="s">
        <v>36</v>
      </c>
    </row>
    <row r="28" spans="2:9" ht="15.75" thickBot="1" x14ac:dyDescent="0.3">
      <c r="B28" s="6" t="s">
        <v>71</v>
      </c>
      <c r="H28" t="s">
        <v>37</v>
      </c>
    </row>
    <row r="29" spans="2:9" ht="15.75" thickBot="1" x14ac:dyDescent="0.3">
      <c r="B29" t="s">
        <v>72</v>
      </c>
      <c r="H29" s="16" t="s">
        <v>38</v>
      </c>
    </row>
    <row r="30" spans="2:9" ht="15.75" thickBot="1" x14ac:dyDescent="0.3">
      <c r="H30" s="12" t="s">
        <v>39</v>
      </c>
    </row>
    <row r="31" spans="2:9" ht="15.75" thickBot="1" x14ac:dyDescent="0.3">
      <c r="B31" s="23" t="s">
        <v>73</v>
      </c>
      <c r="H31" s="15">
        <v>4</v>
      </c>
    </row>
    <row r="32" spans="2:9" ht="15.75" thickBot="1" x14ac:dyDescent="0.3">
      <c r="C32" s="19" t="s">
        <v>62</v>
      </c>
      <c r="D32" s="25">
        <v>50</v>
      </c>
      <c r="E32" s="25">
        <v>20</v>
      </c>
      <c r="F32" s="25">
        <v>10</v>
      </c>
      <c r="G32" s="25">
        <v>0</v>
      </c>
      <c r="H32" s="14"/>
    </row>
    <row r="33" spans="2:8" ht="15.75" thickBot="1" x14ac:dyDescent="0.3">
      <c r="C33" s="19" t="s">
        <v>63</v>
      </c>
      <c r="D33" s="26">
        <v>0</v>
      </c>
      <c r="E33" s="26">
        <v>60</v>
      </c>
      <c r="F33" s="26">
        <v>80</v>
      </c>
      <c r="G33" s="26">
        <v>100</v>
      </c>
      <c r="H33" s="24" t="s">
        <v>40</v>
      </c>
    </row>
    <row r="37" spans="2:8" x14ac:dyDescent="0.25">
      <c r="B37" s="17" t="s">
        <v>3</v>
      </c>
      <c r="C37" s="17"/>
    </row>
    <row r="38" spans="2:8" x14ac:dyDescent="0.25">
      <c r="B38" t="s">
        <v>15</v>
      </c>
    </row>
    <row r="39" spans="2:8" x14ac:dyDescent="0.25">
      <c r="B39" t="s">
        <v>16</v>
      </c>
    </row>
    <row r="40" spans="2:8" x14ac:dyDescent="0.25">
      <c r="B40" t="s">
        <v>8</v>
      </c>
    </row>
    <row r="42" spans="2:8" x14ac:dyDescent="0.25">
      <c r="B42" t="s">
        <v>1</v>
      </c>
      <c r="C42" t="s">
        <v>5</v>
      </c>
    </row>
    <row r="44" spans="2:8" x14ac:dyDescent="0.25">
      <c r="B44" t="s">
        <v>2</v>
      </c>
    </row>
    <row r="46" spans="2:8" x14ac:dyDescent="0.25">
      <c r="B46" t="s">
        <v>9</v>
      </c>
    </row>
    <row r="47" spans="2:8" x14ac:dyDescent="0.25">
      <c r="B47" s="1" t="s">
        <v>17</v>
      </c>
      <c r="C47" s="3" t="s">
        <v>18</v>
      </c>
    </row>
    <row r="48" spans="2:8" x14ac:dyDescent="0.25">
      <c r="B48" s="2" t="s">
        <v>19</v>
      </c>
      <c r="C48" s="4" t="s">
        <v>20</v>
      </c>
    </row>
    <row r="50" spans="2:3" x14ac:dyDescent="0.25">
      <c r="B50" t="s">
        <v>14</v>
      </c>
    </row>
    <row r="53" spans="2:3" x14ac:dyDescent="0.25">
      <c r="B53" t="s">
        <v>74</v>
      </c>
      <c r="C53" t="s">
        <v>76</v>
      </c>
    </row>
    <row r="55" spans="2:3" x14ac:dyDescent="0.25">
      <c r="B55" t="s">
        <v>75</v>
      </c>
    </row>
    <row r="58" spans="2:3" x14ac:dyDescent="0.25">
      <c r="B58">
        <v>50</v>
      </c>
      <c r="C58" t="s">
        <v>76</v>
      </c>
    </row>
    <row r="60" spans="2:3" x14ac:dyDescent="0.25">
      <c r="B60">
        <v>100</v>
      </c>
    </row>
    <row r="63" spans="2:3" x14ac:dyDescent="0.25">
      <c r="B63">
        <v>50</v>
      </c>
      <c r="C63" t="s">
        <v>76</v>
      </c>
    </row>
    <row r="65" spans="2:8" x14ac:dyDescent="0.25">
      <c r="B65">
        <v>100</v>
      </c>
    </row>
    <row r="67" spans="2:8" x14ac:dyDescent="0.25">
      <c r="B67" t="s">
        <v>77</v>
      </c>
    </row>
    <row r="68" spans="2:8" x14ac:dyDescent="0.25">
      <c r="B68" t="s">
        <v>78</v>
      </c>
    </row>
    <row r="69" spans="2:8" x14ac:dyDescent="0.25">
      <c r="B69" t="s">
        <v>79</v>
      </c>
    </row>
    <row r="71" spans="2:8" x14ac:dyDescent="0.25">
      <c r="B71" s="6" t="s">
        <v>80</v>
      </c>
    </row>
    <row r="72" spans="2:8" x14ac:dyDescent="0.25">
      <c r="B72" s="6" t="s">
        <v>81</v>
      </c>
      <c r="C72" t="s">
        <v>82</v>
      </c>
    </row>
    <row r="73" spans="2:8" ht="15.75" thickBot="1" x14ac:dyDescent="0.3"/>
    <row r="74" spans="2:8" ht="15.75" thickBot="1" x14ac:dyDescent="0.3">
      <c r="B74" s="27" t="s">
        <v>83</v>
      </c>
    </row>
    <row r="77" spans="2:8" x14ac:dyDescent="0.25">
      <c r="C77" s="29" t="s">
        <v>25</v>
      </c>
      <c r="D77" s="29">
        <v>400</v>
      </c>
      <c r="E77" s="29">
        <v>350</v>
      </c>
      <c r="F77" s="29">
        <v>300</v>
      </c>
      <c r="G77" s="29">
        <v>250</v>
      </c>
      <c r="H77" s="29">
        <v>200</v>
      </c>
    </row>
    <row r="78" spans="2:8" x14ac:dyDescent="0.25">
      <c r="B78" s="28"/>
      <c r="C78" s="26" t="s">
        <v>26</v>
      </c>
      <c r="D78" s="26">
        <v>100</v>
      </c>
      <c r="E78" s="26">
        <v>75</v>
      </c>
      <c r="F78" s="26">
        <v>50</v>
      </c>
      <c r="G78" s="26">
        <v>25</v>
      </c>
      <c r="H78" s="26">
        <v>0</v>
      </c>
    </row>
    <row r="79" spans="2:8" x14ac:dyDescent="0.25">
      <c r="B79" s="28"/>
    </row>
    <row r="82" spans="2:10" ht="15.75" thickBot="1" x14ac:dyDescent="0.3"/>
    <row r="83" spans="2:10" ht="15.75" thickBot="1" x14ac:dyDescent="0.3">
      <c r="B83" s="7" t="s">
        <v>28</v>
      </c>
    </row>
    <row r="84" spans="2:10" ht="15.75" thickBot="1" x14ac:dyDescent="0.3">
      <c r="B84" t="s">
        <v>24</v>
      </c>
      <c r="D84" s="7" t="s">
        <v>27</v>
      </c>
    </row>
    <row r="85" spans="2:10" x14ac:dyDescent="0.25">
      <c r="B85" t="s">
        <v>25</v>
      </c>
      <c r="E85" s="19">
        <f>50-0.5*80</f>
        <v>10</v>
      </c>
      <c r="F85" s="19">
        <f>50-0.5*60</f>
        <v>20</v>
      </c>
      <c r="G85" s="19">
        <f>50-0.5*40</f>
        <v>30</v>
      </c>
      <c r="H85" s="19">
        <f>50-0.5*20</f>
        <v>40</v>
      </c>
      <c r="I85" s="19">
        <f>50-0.5*10</f>
        <v>45</v>
      </c>
      <c r="J85" s="19">
        <f>50-0.5*0</f>
        <v>50</v>
      </c>
    </row>
    <row r="86" spans="2:10" x14ac:dyDescent="0.25">
      <c r="B86" t="s">
        <v>26</v>
      </c>
      <c r="E86" s="19">
        <v>80</v>
      </c>
      <c r="F86" s="19">
        <v>60</v>
      </c>
      <c r="G86" s="19">
        <v>40</v>
      </c>
      <c r="H86" s="19">
        <v>20</v>
      </c>
      <c r="I86" s="19">
        <v>10</v>
      </c>
      <c r="J86" s="19">
        <v>0</v>
      </c>
    </row>
    <row r="105" spans="2:10" ht="15.75" thickBot="1" x14ac:dyDescent="0.3"/>
    <row r="106" spans="2:10" ht="15.75" thickBot="1" x14ac:dyDescent="0.3">
      <c r="B106" t="s">
        <v>29</v>
      </c>
      <c r="D106" s="7" t="s">
        <v>30</v>
      </c>
    </row>
    <row r="108" spans="2:10" x14ac:dyDescent="0.25">
      <c r="B108" t="s">
        <v>25</v>
      </c>
      <c r="E108" s="19">
        <f>35-0.25*100</f>
        <v>10</v>
      </c>
      <c r="F108" s="19">
        <f>35-0.25*80</f>
        <v>15</v>
      </c>
      <c r="G108" s="19">
        <f>35-0.25*60</f>
        <v>20</v>
      </c>
      <c r="H108" s="19">
        <f>35-0.25*40</f>
        <v>25</v>
      </c>
      <c r="I108" s="19">
        <f>35-0.25*20</f>
        <v>30</v>
      </c>
      <c r="J108" s="19">
        <f>35-0.25*0</f>
        <v>35</v>
      </c>
    </row>
    <row r="109" spans="2:10" x14ac:dyDescent="0.25">
      <c r="B109" t="s">
        <v>26</v>
      </c>
      <c r="E109" s="19">
        <v>100</v>
      </c>
      <c r="F109" s="19">
        <v>80</v>
      </c>
      <c r="G109" s="19">
        <v>60</v>
      </c>
      <c r="H109" s="19">
        <v>40</v>
      </c>
      <c r="I109" s="19">
        <v>20</v>
      </c>
      <c r="J109" s="19">
        <v>0</v>
      </c>
    </row>
    <row r="129" spans="2:10" ht="15.75" thickBot="1" x14ac:dyDescent="0.3"/>
    <row r="130" spans="2:10" ht="15.75" thickBot="1" x14ac:dyDescent="0.3">
      <c r="B130" s="18" t="s">
        <v>41</v>
      </c>
    </row>
    <row r="131" spans="2:10" ht="15.75" thickBot="1" x14ac:dyDescent="0.3">
      <c r="B131" t="s">
        <v>24</v>
      </c>
      <c r="D131" s="7" t="s">
        <v>42</v>
      </c>
    </row>
    <row r="132" spans="2:10" x14ac:dyDescent="0.25">
      <c r="B132" t="s">
        <v>25</v>
      </c>
      <c r="E132">
        <f>200+2*100</f>
        <v>400</v>
      </c>
      <c r="F132">
        <f>200+2*90</f>
        <v>380</v>
      </c>
      <c r="G132">
        <f>200+2*80</f>
        <v>360</v>
      </c>
      <c r="H132">
        <f>200+2*70</f>
        <v>340</v>
      </c>
      <c r="I132">
        <f>200+2*60</f>
        <v>320</v>
      </c>
      <c r="J132">
        <f>200+2*50</f>
        <v>300</v>
      </c>
    </row>
    <row r="133" spans="2:10" x14ac:dyDescent="0.25">
      <c r="B133" t="s">
        <v>26</v>
      </c>
      <c r="E133">
        <v>100</v>
      </c>
      <c r="F133">
        <v>90</v>
      </c>
      <c r="G133">
        <v>80</v>
      </c>
      <c r="H133">
        <v>70</v>
      </c>
      <c r="I133">
        <v>60</v>
      </c>
      <c r="J133">
        <v>50</v>
      </c>
    </row>
    <row r="154" spans="2:3" x14ac:dyDescent="0.25">
      <c r="B154" s="17" t="s">
        <v>3</v>
      </c>
      <c r="C154" s="17"/>
    </row>
    <row r="155" spans="2:3" x14ac:dyDescent="0.25">
      <c r="B155" t="s">
        <v>84</v>
      </c>
    </row>
    <row r="156" spans="2:3" x14ac:dyDescent="0.25">
      <c r="B156" t="s">
        <v>85</v>
      </c>
    </row>
    <row r="157" spans="2:3" x14ac:dyDescent="0.25">
      <c r="B157" t="s">
        <v>8</v>
      </c>
    </row>
    <row r="159" spans="2:3" x14ac:dyDescent="0.25">
      <c r="B159" t="s">
        <v>1</v>
      </c>
      <c r="C159" t="s">
        <v>5</v>
      </c>
    </row>
    <row r="161" spans="2:3" x14ac:dyDescent="0.25">
      <c r="B161" t="s">
        <v>2</v>
      </c>
    </row>
    <row r="163" spans="2:3" x14ac:dyDescent="0.25">
      <c r="B163" t="s">
        <v>9</v>
      </c>
    </row>
    <row r="164" spans="2:3" x14ac:dyDescent="0.25">
      <c r="B164" s="1" t="s">
        <v>45</v>
      </c>
      <c r="C164" s="3" t="s">
        <v>46</v>
      </c>
    </row>
    <row r="165" spans="2:3" x14ac:dyDescent="0.25">
      <c r="B165" s="2" t="s">
        <v>47</v>
      </c>
      <c r="C165" s="4" t="s">
        <v>48</v>
      </c>
    </row>
    <row r="167" spans="2:3" x14ac:dyDescent="0.25">
      <c r="B167" t="s">
        <v>14</v>
      </c>
    </row>
    <row r="168" spans="2:3" x14ac:dyDescent="0.25">
      <c r="B168" s="20" t="s">
        <v>49</v>
      </c>
      <c r="C168" t="s">
        <v>44</v>
      </c>
    </row>
    <row r="169" spans="2:3" x14ac:dyDescent="0.25">
      <c r="B169" s="13" t="s">
        <v>43</v>
      </c>
    </row>
    <row r="171" spans="2:3" x14ac:dyDescent="0.25">
      <c r="B171" s="20">
        <v>20</v>
      </c>
      <c r="C171" t="s">
        <v>50</v>
      </c>
    </row>
    <row r="172" spans="2:3" x14ac:dyDescent="0.25">
      <c r="B172" s="13">
        <v>100</v>
      </c>
    </row>
    <row r="174" spans="2:3" x14ac:dyDescent="0.25">
      <c r="B174" s="13">
        <v>0.2</v>
      </c>
      <c r="C174" t="s">
        <v>50</v>
      </c>
    </row>
    <row r="176" spans="2:3" x14ac:dyDescent="0.25">
      <c r="B176" t="s">
        <v>51</v>
      </c>
      <c r="C176" s="21" t="s">
        <v>52</v>
      </c>
    </row>
    <row r="177" spans="2:7" x14ac:dyDescent="0.25">
      <c r="C177" t="s">
        <v>53</v>
      </c>
    </row>
    <row r="179" spans="2:7" x14ac:dyDescent="0.25">
      <c r="B179" t="s">
        <v>51</v>
      </c>
      <c r="C179" t="s">
        <v>54</v>
      </c>
    </row>
    <row r="181" spans="2:7" x14ac:dyDescent="0.25">
      <c r="B181" s="22" t="s">
        <v>56</v>
      </c>
      <c r="C181" t="s">
        <v>55</v>
      </c>
    </row>
    <row r="183" spans="2:7" x14ac:dyDescent="0.25">
      <c r="B183" s="22" t="s">
        <v>56</v>
      </c>
      <c r="C183" s="6" t="s">
        <v>86</v>
      </c>
    </row>
    <row r="185" spans="2:7" x14ac:dyDescent="0.25">
      <c r="B185" s="22" t="s">
        <v>57</v>
      </c>
      <c r="C185" s="6" t="s">
        <v>58</v>
      </c>
      <c r="D185" t="s">
        <v>87</v>
      </c>
    </row>
    <row r="186" spans="2:7" ht="15.75" thickBot="1" x14ac:dyDescent="0.3"/>
    <row r="187" spans="2:7" ht="15.75" thickBot="1" x14ac:dyDescent="0.3">
      <c r="B187" s="30" t="s">
        <v>59</v>
      </c>
      <c r="C187" s="31" t="s">
        <v>60</v>
      </c>
    </row>
    <row r="189" spans="2:7" x14ac:dyDescent="0.25">
      <c r="B189" t="s">
        <v>61</v>
      </c>
    </row>
    <row r="190" spans="2:7" x14ac:dyDescent="0.25">
      <c r="C190" s="25" t="s">
        <v>62</v>
      </c>
      <c r="D190" s="25">
        <v>200</v>
      </c>
      <c r="E190" s="25">
        <v>150</v>
      </c>
      <c r="F190" s="25">
        <v>100</v>
      </c>
      <c r="G190" s="25">
        <v>50</v>
      </c>
    </row>
    <row r="191" spans="2:7" x14ac:dyDescent="0.25">
      <c r="C191" s="26" t="s">
        <v>63</v>
      </c>
      <c r="D191" s="26">
        <v>40</v>
      </c>
      <c r="E191" s="26">
        <v>30</v>
      </c>
      <c r="F191" s="26">
        <v>20</v>
      </c>
      <c r="G191" s="26">
        <v>10</v>
      </c>
    </row>
    <row r="210" spans="2:5" x14ac:dyDescent="0.25">
      <c r="B210" s="33" t="s">
        <v>88</v>
      </c>
      <c r="C210" s="33"/>
      <c r="D210" s="33"/>
      <c r="E210" s="33"/>
    </row>
    <row r="212" spans="2:5" x14ac:dyDescent="0.25">
      <c r="B212" t="s">
        <v>28</v>
      </c>
    </row>
    <row r="213" spans="2:5" x14ac:dyDescent="0.25">
      <c r="C213" s="1" t="s">
        <v>90</v>
      </c>
      <c r="D213" s="1"/>
    </row>
    <row r="214" spans="2:5" x14ac:dyDescent="0.25">
      <c r="C214" s="34" t="s">
        <v>89</v>
      </c>
      <c r="D214" s="34"/>
    </row>
    <row r="215" spans="2:5" x14ac:dyDescent="0.25">
      <c r="B215" t="s">
        <v>91</v>
      </c>
    </row>
    <row r="216" spans="2:5" x14ac:dyDescent="0.25">
      <c r="B216" t="s">
        <v>92</v>
      </c>
    </row>
    <row r="218" spans="2:5" x14ac:dyDescent="0.25">
      <c r="B218" t="s">
        <v>93</v>
      </c>
    </row>
    <row r="219" spans="2:5" x14ac:dyDescent="0.25">
      <c r="B219" t="s">
        <v>94</v>
      </c>
    </row>
    <row r="221" spans="2:5" x14ac:dyDescent="0.25">
      <c r="B221" t="s">
        <v>95</v>
      </c>
    </row>
    <row r="223" spans="2:5" x14ac:dyDescent="0.25">
      <c r="B223" t="s">
        <v>96</v>
      </c>
      <c r="C223">
        <f>40000/400</f>
        <v>100</v>
      </c>
    </row>
    <row r="224" spans="2:5" x14ac:dyDescent="0.25">
      <c r="B224" s="33" t="s">
        <v>97</v>
      </c>
      <c r="C224" t="s">
        <v>26</v>
      </c>
    </row>
    <row r="226" spans="2:3" x14ac:dyDescent="0.25">
      <c r="B226" s="32" t="s">
        <v>98</v>
      </c>
      <c r="C226" s="32"/>
    </row>
    <row r="227" spans="2:3" x14ac:dyDescent="0.25">
      <c r="B227" t="s">
        <v>99</v>
      </c>
    </row>
    <row r="229" spans="2:3" x14ac:dyDescent="0.25">
      <c r="B229" t="s">
        <v>100</v>
      </c>
    </row>
    <row r="230" spans="2:3" x14ac:dyDescent="0.25">
      <c r="B230" t="s">
        <v>101</v>
      </c>
    </row>
    <row r="231" spans="2:3" x14ac:dyDescent="0.25">
      <c r="B231" t="s">
        <v>102</v>
      </c>
    </row>
    <row r="233" spans="2:3" x14ac:dyDescent="0.25">
      <c r="B233" t="s">
        <v>103</v>
      </c>
    </row>
    <row r="234" spans="2:3" x14ac:dyDescent="0.25">
      <c r="B234" s="33" t="s">
        <v>104</v>
      </c>
      <c r="C234" t="s">
        <v>105</v>
      </c>
    </row>
    <row r="237" spans="2:3" x14ac:dyDescent="0.25">
      <c r="B237" t="s">
        <v>106</v>
      </c>
      <c r="C237">
        <v>100</v>
      </c>
    </row>
    <row r="238" spans="2:3" x14ac:dyDescent="0.25">
      <c r="B238" t="s">
        <v>107</v>
      </c>
      <c r="C238">
        <v>35000</v>
      </c>
    </row>
    <row r="241" spans="2:8" x14ac:dyDescent="0.25">
      <c r="B241" t="s">
        <v>108</v>
      </c>
    </row>
    <row r="242" spans="2:8" x14ac:dyDescent="0.25">
      <c r="B242" t="s">
        <v>109</v>
      </c>
    </row>
    <row r="244" spans="2:8" x14ac:dyDescent="0.25">
      <c r="B244" t="s">
        <v>110</v>
      </c>
      <c r="E244" s="25" t="s">
        <v>26</v>
      </c>
      <c r="F244" s="25">
        <v>0</v>
      </c>
      <c r="G244" s="25">
        <v>200</v>
      </c>
      <c r="H244" s="19"/>
    </row>
    <row r="245" spans="2:8" x14ac:dyDescent="0.25">
      <c r="B245" t="s">
        <v>28</v>
      </c>
      <c r="C245" t="s">
        <v>111</v>
      </c>
      <c r="E245" s="25" t="s">
        <v>25</v>
      </c>
      <c r="F245" s="25">
        <v>250</v>
      </c>
      <c r="G245" s="25">
        <v>150</v>
      </c>
      <c r="H245" s="19"/>
    </row>
    <row r="248" spans="2:8" x14ac:dyDescent="0.25">
      <c r="B248" t="s">
        <v>41</v>
      </c>
      <c r="C248" t="s">
        <v>112</v>
      </c>
      <c r="E248" s="26" t="s">
        <v>26</v>
      </c>
      <c r="F248" s="26">
        <v>0</v>
      </c>
      <c r="G248" s="26">
        <v>200</v>
      </c>
    </row>
    <row r="249" spans="2:8" x14ac:dyDescent="0.25">
      <c r="E249" s="26" t="s">
        <v>25</v>
      </c>
      <c r="F249" s="26">
        <v>100</v>
      </c>
      <c r="G249" s="26">
        <v>300</v>
      </c>
    </row>
    <row r="251" spans="2:8" x14ac:dyDescent="0.25">
      <c r="C251" s="35"/>
    </row>
    <row r="252" spans="2:8" x14ac:dyDescent="0.25">
      <c r="B252">
        <v>200</v>
      </c>
      <c r="C252" s="35"/>
    </row>
    <row r="253" spans="2:8" x14ac:dyDescent="0.25">
      <c r="B253" t="s">
        <v>25</v>
      </c>
      <c r="C253" s="35"/>
    </row>
    <row r="254" spans="2:8" x14ac:dyDescent="0.25">
      <c r="C254" s="35"/>
    </row>
    <row r="255" spans="2:8" x14ac:dyDescent="0.25">
      <c r="C255" s="35"/>
    </row>
    <row r="256" spans="2:8" x14ac:dyDescent="0.25">
      <c r="C256" s="35"/>
    </row>
    <row r="257" spans="2:7" x14ac:dyDescent="0.25">
      <c r="C257" s="35"/>
    </row>
    <row r="258" spans="2:7" x14ac:dyDescent="0.25">
      <c r="C258" s="35"/>
    </row>
    <row r="259" spans="2:7" x14ac:dyDescent="0.25">
      <c r="C259" s="35"/>
    </row>
    <row r="260" spans="2:7" x14ac:dyDescent="0.25">
      <c r="C260" s="35"/>
    </row>
    <row r="261" spans="2:7" x14ac:dyDescent="0.25">
      <c r="C261" s="35"/>
    </row>
    <row r="262" spans="2:7" x14ac:dyDescent="0.25">
      <c r="C262" s="35"/>
    </row>
    <row r="263" spans="2:7" x14ac:dyDescent="0.25">
      <c r="C263" s="35"/>
    </row>
    <row r="264" spans="2:7" x14ac:dyDescent="0.25">
      <c r="C264" s="36"/>
      <c r="D264" s="21"/>
      <c r="E264" s="21"/>
      <c r="F264" s="21"/>
      <c r="G264" s="21"/>
    </row>
    <row r="265" spans="2:7" x14ac:dyDescent="0.25">
      <c r="D265">
        <v>100</v>
      </c>
    </row>
    <row r="266" spans="2:7" x14ac:dyDescent="0.25">
      <c r="E266" t="s">
        <v>26</v>
      </c>
    </row>
    <row r="270" spans="2:7" x14ac:dyDescent="0.25">
      <c r="B270" s="37" t="s">
        <v>113</v>
      </c>
    </row>
    <row r="272" spans="2:7" x14ac:dyDescent="0.25">
      <c r="B272" s="38" t="s">
        <v>114</v>
      </c>
      <c r="C272" s="38"/>
      <c r="D272" s="38"/>
    </row>
    <row r="273" spans="2:2" x14ac:dyDescent="0.25">
      <c r="B273" t="s">
        <v>115</v>
      </c>
    </row>
    <row r="274" spans="2:2" x14ac:dyDescent="0.25">
      <c r="B274" t="s">
        <v>119</v>
      </c>
    </row>
    <row r="275" spans="2:2" x14ac:dyDescent="0.25">
      <c r="B275" t="s">
        <v>120</v>
      </c>
    </row>
    <row r="276" spans="2:2" x14ac:dyDescent="0.25">
      <c r="B276" t="s">
        <v>116</v>
      </c>
    </row>
    <row r="277" spans="2:2" x14ac:dyDescent="0.25">
      <c r="B277" t="s">
        <v>117</v>
      </c>
    </row>
    <row r="278" spans="2:2" x14ac:dyDescent="0.25">
      <c r="B278" t="s">
        <v>118</v>
      </c>
    </row>
    <row r="280" spans="2:2" x14ac:dyDescent="0.25">
      <c r="B280" t="s">
        <v>121</v>
      </c>
    </row>
    <row r="281" spans="2:2" x14ac:dyDescent="0.25">
      <c r="B281" t="s">
        <v>122</v>
      </c>
    </row>
    <row r="282" spans="2:2" x14ac:dyDescent="0.25">
      <c r="B282" t="s">
        <v>123</v>
      </c>
    </row>
    <row r="283" spans="2:2" x14ac:dyDescent="0.25">
      <c r="B283" t="s">
        <v>124</v>
      </c>
    </row>
    <row r="285" spans="2:2" x14ac:dyDescent="0.25">
      <c r="B285" s="39" t="s">
        <v>129</v>
      </c>
    </row>
    <row r="286" spans="2:2" x14ac:dyDescent="0.25">
      <c r="B286" s="40" t="s">
        <v>125</v>
      </c>
    </row>
    <row r="288" spans="2:2" x14ac:dyDescent="0.25">
      <c r="B288" t="s">
        <v>14</v>
      </c>
    </row>
    <row r="289" spans="1:8" x14ac:dyDescent="0.25">
      <c r="B289" t="s">
        <v>126</v>
      </c>
      <c r="C289" s="21" t="s">
        <v>127</v>
      </c>
      <c r="E289">
        <f>-400*4</f>
        <v>-1600</v>
      </c>
      <c r="F289" t="s">
        <v>130</v>
      </c>
      <c r="G289" s="32">
        <v>0.8</v>
      </c>
    </row>
    <row r="290" spans="1:8" x14ac:dyDescent="0.25">
      <c r="C290" t="s">
        <v>128</v>
      </c>
      <c r="E290">
        <v>2000</v>
      </c>
    </row>
    <row r="291" spans="1:8" ht="15.75" thickBot="1" x14ac:dyDescent="0.3"/>
    <row r="292" spans="1:8" ht="15.75" thickBot="1" x14ac:dyDescent="0.3">
      <c r="B292" s="75" t="s">
        <v>131</v>
      </c>
      <c r="C292" s="89"/>
      <c r="D292" s="89"/>
      <c r="E292" s="89"/>
      <c r="F292" s="89"/>
      <c r="G292" s="89"/>
      <c r="H292" s="76"/>
    </row>
    <row r="295" spans="1:8" x14ac:dyDescent="0.25">
      <c r="B295" s="38" t="s">
        <v>132</v>
      </c>
      <c r="C295" s="38"/>
      <c r="D295" s="38"/>
    </row>
    <row r="296" spans="1:8" ht="15.75" thickBot="1" x14ac:dyDescent="0.3"/>
    <row r="297" spans="1:8" x14ac:dyDescent="0.25">
      <c r="B297" s="41" t="s">
        <v>133</v>
      </c>
      <c r="C297" s="42"/>
      <c r="D297" s="46" t="s">
        <v>134</v>
      </c>
    </row>
    <row r="298" spans="1:8" ht="15.75" thickBot="1" x14ac:dyDescent="0.3">
      <c r="B298" s="43"/>
      <c r="C298" s="44"/>
      <c r="D298" s="45" t="s">
        <v>135</v>
      </c>
    </row>
    <row r="300" spans="1:8" x14ac:dyDescent="0.25">
      <c r="B300" t="s">
        <v>138</v>
      </c>
    </row>
    <row r="301" spans="1:8" x14ac:dyDescent="0.25">
      <c r="B301" t="s">
        <v>136</v>
      </c>
    </row>
    <row r="302" spans="1:8" x14ac:dyDescent="0.25">
      <c r="B302" t="s">
        <v>137</v>
      </c>
    </row>
    <row r="304" spans="1:8" x14ac:dyDescent="0.25">
      <c r="A304" t="s">
        <v>141</v>
      </c>
      <c r="B304" s="5"/>
      <c r="C304" t="s">
        <v>139</v>
      </c>
    </row>
    <row r="305" spans="2:9" x14ac:dyDescent="0.25">
      <c r="B305" s="5"/>
      <c r="C305" t="s">
        <v>140</v>
      </c>
    </row>
    <row r="307" spans="2:9" x14ac:dyDescent="0.25">
      <c r="B307" t="s">
        <v>142</v>
      </c>
    </row>
    <row r="308" spans="2:9" x14ac:dyDescent="0.25">
      <c r="B308" t="s">
        <v>143</v>
      </c>
    </row>
    <row r="309" spans="2:9" ht="15.75" thickBot="1" x14ac:dyDescent="0.3">
      <c r="B309" t="s">
        <v>144</v>
      </c>
    </row>
    <row r="310" spans="2:9" ht="15.75" thickBot="1" x14ac:dyDescent="0.3">
      <c r="B310" s="88" t="s">
        <v>145</v>
      </c>
    </row>
    <row r="311" spans="2:9" ht="15.75" thickBot="1" x14ac:dyDescent="0.3">
      <c r="B311" s="75" t="s">
        <v>146</v>
      </c>
      <c r="C311" s="89"/>
      <c r="D311" s="89"/>
      <c r="E311" s="89"/>
      <c r="F311" s="89"/>
      <c r="G311" s="89"/>
      <c r="H311" s="89"/>
      <c r="I311" s="76"/>
    </row>
    <row r="314" spans="2:9" x14ac:dyDescent="0.25">
      <c r="B314" s="74" t="s">
        <v>147</v>
      </c>
      <c r="C314" s="74"/>
    </row>
    <row r="316" spans="2:9" x14ac:dyDescent="0.25">
      <c r="B316" t="s">
        <v>148</v>
      </c>
    </row>
    <row r="318" spans="2:9" x14ac:dyDescent="0.25">
      <c r="B318" s="32" t="s">
        <v>149</v>
      </c>
    </row>
    <row r="319" spans="2:9" ht="15.75" thickBot="1" x14ac:dyDescent="0.3"/>
    <row r="320" spans="2:9" ht="15.75" thickBot="1" x14ac:dyDescent="0.3">
      <c r="B320" s="75" t="s">
        <v>150</v>
      </c>
      <c r="C320" s="76"/>
    </row>
    <row r="321" spans="2:5" ht="15.75" thickBot="1" x14ac:dyDescent="0.3"/>
    <row r="322" spans="2:5" x14ac:dyDescent="0.25">
      <c r="B322" t="s">
        <v>157</v>
      </c>
      <c r="C322" s="68" t="s">
        <v>151</v>
      </c>
      <c r="D322" s="69" t="s">
        <v>152</v>
      </c>
      <c r="E322" s="70" t="s">
        <v>62</v>
      </c>
    </row>
    <row r="323" spans="2:5" ht="15.75" thickBot="1" x14ac:dyDescent="0.3">
      <c r="C323" s="71"/>
      <c r="D323" s="72" t="s">
        <v>152</v>
      </c>
      <c r="E323" s="73" t="s">
        <v>63</v>
      </c>
    </row>
    <row r="324" spans="2:5" ht="15.75" thickBot="1" x14ac:dyDescent="0.3"/>
    <row r="325" spans="2:5" x14ac:dyDescent="0.25">
      <c r="C325" s="59"/>
      <c r="D325" s="60"/>
      <c r="E325" s="61"/>
    </row>
    <row r="326" spans="2:5" x14ac:dyDescent="0.25">
      <c r="B326" t="s">
        <v>153</v>
      </c>
      <c r="C326" s="62" t="s">
        <v>151</v>
      </c>
      <c r="D326" s="63" t="s">
        <v>154</v>
      </c>
      <c r="E326" s="64"/>
    </row>
    <row r="327" spans="2:5" ht="15.75" thickBot="1" x14ac:dyDescent="0.3">
      <c r="C327" s="65"/>
      <c r="D327" s="66" t="s">
        <v>155</v>
      </c>
      <c r="E327" s="67"/>
    </row>
    <row r="328" spans="2:5" ht="15.75" thickBot="1" x14ac:dyDescent="0.3"/>
    <row r="329" spans="2:5" x14ac:dyDescent="0.25">
      <c r="B329" t="s">
        <v>156</v>
      </c>
      <c r="C329" s="48"/>
      <c r="D329" s="49" t="s">
        <v>160</v>
      </c>
      <c r="E329" s="50"/>
    </row>
    <row r="330" spans="2:5" ht="15.75" thickBot="1" x14ac:dyDescent="0.3">
      <c r="C330" s="51" t="s">
        <v>151</v>
      </c>
      <c r="D330" s="52" t="s">
        <v>158</v>
      </c>
      <c r="E330" s="53"/>
    </row>
    <row r="331" spans="2:5" x14ac:dyDescent="0.25">
      <c r="C331" s="54"/>
      <c r="D331" s="55" t="s">
        <v>1</v>
      </c>
      <c r="E331" s="53"/>
    </row>
    <row r="332" spans="2:5" ht="15.75" thickBot="1" x14ac:dyDescent="0.3">
      <c r="C332" s="56"/>
      <c r="D332" s="57" t="s">
        <v>159</v>
      </c>
      <c r="E332" s="58"/>
    </row>
    <row r="335" spans="2:5" x14ac:dyDescent="0.25">
      <c r="B335" t="s">
        <v>163</v>
      </c>
    </row>
    <row r="336" spans="2:5" x14ac:dyDescent="0.25">
      <c r="B336" t="s">
        <v>161</v>
      </c>
    </row>
    <row r="337" spans="2:9" x14ac:dyDescent="0.25">
      <c r="B337" t="s">
        <v>164</v>
      </c>
    </row>
    <row r="339" spans="2:9" x14ac:dyDescent="0.25">
      <c r="B339" t="s">
        <v>162</v>
      </c>
    </row>
    <row r="341" spans="2:9" x14ac:dyDescent="0.25">
      <c r="B341" t="s">
        <v>165</v>
      </c>
      <c r="C341" t="s">
        <v>167</v>
      </c>
    </row>
    <row r="342" spans="2:9" x14ac:dyDescent="0.25">
      <c r="B342" t="s">
        <v>166</v>
      </c>
      <c r="C342" t="s">
        <v>168</v>
      </c>
    </row>
    <row r="345" spans="2:9" x14ac:dyDescent="0.25">
      <c r="B345" s="47" t="s">
        <v>151</v>
      </c>
      <c r="C345" s="21" t="s">
        <v>169</v>
      </c>
      <c r="E345" s="21" t="s">
        <v>171</v>
      </c>
      <c r="F345" s="21">
        <v>25000</v>
      </c>
      <c r="H345" s="78">
        <f>25000/8000</f>
        <v>3.125</v>
      </c>
    </row>
    <row r="346" spans="2:9" x14ac:dyDescent="0.25">
      <c r="C346" t="s">
        <v>170</v>
      </c>
      <c r="E346" t="s">
        <v>172</v>
      </c>
      <c r="F346">
        <v>80000</v>
      </c>
    </row>
    <row r="347" spans="2:9" x14ac:dyDescent="0.25">
      <c r="H347" s="77"/>
    </row>
    <row r="348" spans="2:9" x14ac:dyDescent="0.25">
      <c r="B348" s="47" t="s">
        <v>151</v>
      </c>
      <c r="C348">
        <v>3.125</v>
      </c>
    </row>
    <row r="349" spans="2:9" ht="15.75" thickBot="1" x14ac:dyDescent="0.3"/>
    <row r="350" spans="2:9" x14ac:dyDescent="0.25">
      <c r="B350" s="79" t="s">
        <v>173</v>
      </c>
      <c r="C350" s="80" t="s">
        <v>174</v>
      </c>
      <c r="D350" s="80"/>
      <c r="E350" s="80"/>
      <c r="F350" s="80"/>
      <c r="G350" s="80"/>
      <c r="H350" s="80"/>
      <c r="I350" s="81"/>
    </row>
    <row r="351" spans="2:9" x14ac:dyDescent="0.25">
      <c r="B351" s="82"/>
      <c r="C351" s="83" t="s">
        <v>175</v>
      </c>
      <c r="D351" s="83"/>
      <c r="E351" s="83"/>
      <c r="F351" s="83"/>
      <c r="G351" s="83"/>
      <c r="H351" s="83"/>
      <c r="I351" s="84"/>
    </row>
    <row r="352" spans="2:9" ht="15.75" thickBot="1" x14ac:dyDescent="0.3">
      <c r="B352" s="85"/>
      <c r="C352" s="86" t="s">
        <v>176</v>
      </c>
      <c r="D352" s="86"/>
      <c r="E352" s="86"/>
      <c r="F352" s="86"/>
      <c r="G352" s="86"/>
      <c r="H352" s="86"/>
      <c r="I352" s="87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Pixma Tech</dc:creator>
  <cp:lastModifiedBy>Pixma Tech</cp:lastModifiedBy>
  <cp:lastPrinted>2021-04-06T23:52:21Z</cp:lastPrinted>
  <dcterms:created xsi:type="dcterms:W3CDTF">2021-04-06T23:19:55Z</dcterms:created>
  <dcterms:modified xsi:type="dcterms:W3CDTF">2021-04-23T17:38:30Z</dcterms:modified>
</cp:coreProperties>
</file>