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[IV SEMESTRE]\ECONOMIA DE LA INGENIERIA\SEGUNDO PARCIAL\"/>
    </mc:Choice>
  </mc:AlternateContent>
  <xr:revisionPtr revIDLastSave="0" documentId="13_ncr:1_{3E8583B0-4873-454A-801F-34BDDC21BAF4}" xr6:coauthVersionLast="47" xr6:coauthVersionMax="47" xr10:uidLastSave="{00000000-0000-0000-0000-000000000000}"/>
  <bookViews>
    <workbookView xWindow="8010" yWindow="0" windowWidth="10380" windowHeight="9030" xr2:uid="{00000000-000D-0000-FFFF-FFFF00000000}"/>
  </bookViews>
  <sheets>
    <sheet name="Gráfico Elem. Costo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0" i="2"/>
  <c r="E38" i="2"/>
  <c r="E37" i="2"/>
  <c r="G32" i="2"/>
  <c r="G31" i="2"/>
  <c r="G30" i="2"/>
  <c r="G29" i="2"/>
  <c r="G28" i="2"/>
  <c r="G26" i="2"/>
  <c r="G24" i="2"/>
  <c r="E26" i="2"/>
  <c r="E24" i="2"/>
  <c r="C18" i="2"/>
  <c r="C17" i="2"/>
  <c r="C16" i="2"/>
  <c r="C15" i="2"/>
  <c r="F6" i="2"/>
  <c r="F5" i="2"/>
  <c r="B13" i="3"/>
  <c r="B12" i="3"/>
  <c r="E2" i="3"/>
  <c r="C14" i="3"/>
  <c r="B11" i="3"/>
</calcChain>
</file>

<file path=xl/sharedStrings.xml><?xml version="1.0" encoding="utf-8"?>
<sst xmlns="http://schemas.openxmlformats.org/spreadsheetml/2006/main" count="51" uniqueCount="49">
  <si>
    <t>ELEMENTOS DEL COSTO</t>
  </si>
  <si>
    <t>RECLASIFICACIÓN DE LOS FACTORES DEL COSTO</t>
  </si>
  <si>
    <t>COSTO DE PRODUCCIÓN</t>
  </si>
  <si>
    <t>CLASIFICACIÓN DE LOS FACTORES DEL COSTO</t>
  </si>
  <si>
    <t>BS</t>
  </si>
  <si>
    <t>IMPORTE DE LA COMPRA DE UNA CAMISA</t>
  </si>
  <si>
    <t>DETERMINAR EL COSTO DE LA COMPRA</t>
  </si>
  <si>
    <t>DETERMINAR EL COSTO DEL IVA</t>
  </si>
  <si>
    <t>IMPUESTO AL VALOR AGREGADO</t>
  </si>
  <si>
    <t>EJERCICIO 1</t>
  </si>
  <si>
    <t>EJERCICIO 2</t>
  </si>
  <si>
    <t>El costo de produccion de una cocina  de dos hornallas es de Bs</t>
  </si>
  <si>
    <t>Se requiere adicionar una utilidad del 20 por ciento (20%)</t>
  </si>
  <si>
    <t>ejercicio</t>
  </si>
  <si>
    <t>material directo</t>
  </si>
  <si>
    <t>obra de mano directa</t>
  </si>
  <si>
    <t>material indirecto</t>
  </si>
  <si>
    <t>energia</t>
  </si>
  <si>
    <t>telefonia</t>
  </si>
  <si>
    <t>alquiler</t>
  </si>
  <si>
    <t>seguros</t>
  </si>
  <si>
    <t>se pide :</t>
  </si>
  <si>
    <t>a)costo total</t>
  </si>
  <si>
    <t>b)costo de tranformacion</t>
  </si>
  <si>
    <t>c)costo primo</t>
  </si>
  <si>
    <t xml:space="preserve">d) costo unitario </t>
  </si>
  <si>
    <t xml:space="preserve">10000 unidades </t>
  </si>
  <si>
    <t>gif</t>
  </si>
  <si>
    <t>200*,87</t>
  </si>
  <si>
    <t>200*13%</t>
  </si>
  <si>
    <t>atotal</t>
  </si>
  <si>
    <t>Se compra equipo de computacion en dolares 2500 al tipo de cambio de Bs 6,97 cada dólar</t>
  </si>
  <si>
    <t>se pide</t>
  </si>
  <si>
    <t>2500*6,97</t>
  </si>
  <si>
    <t>costo de la computadora</t>
  </si>
  <si>
    <t>IVA</t>
  </si>
  <si>
    <t>Total</t>
  </si>
  <si>
    <t>subtotal costo mas utilidad</t>
  </si>
  <si>
    <t>Ademas incluir el IVA dispuesto por ley 13%</t>
  </si>
  <si>
    <t>SUMA TOTAL COSTO+UTILIDAD+IPUESTO</t>
  </si>
  <si>
    <t>RESULTADO DESPUES DE DESCOMPONER EL RSULTADO</t>
  </si>
  <si>
    <t>RESULTADOS CORRECTOS</t>
  </si>
  <si>
    <t>MAS UTILIDAD RELATIVA 20/80</t>
  </si>
  <si>
    <t>MAS IVA RELATIVO 13/87</t>
  </si>
  <si>
    <t>BIEN HECHO</t>
  </si>
  <si>
    <t>DESCOMPONIENDO</t>
  </si>
  <si>
    <t>MENOS IVA 13%</t>
  </si>
  <si>
    <t>MENOS UTILIDAD 20%</t>
  </si>
  <si>
    <t>OBTENCION DEL VALOR DEL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</si>
</sst>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1" applyFont="1"/>
    <xf numFmtId="0" fontId="0" fillId="5" borderId="0" xfId="0" applyFill="1"/>
    <xf numFmtId="0" fontId="0" fillId="6" borderId="0" xfId="0" applyFill="1"/>
    <xf numFmtId="43" fontId="0" fillId="4" borderId="0" xfId="1" applyFont="1" applyFill="1"/>
    <xf numFmtId="43" fontId="0" fillId="0" borderId="0" xfId="0" applyNumberFormat="1"/>
    <xf numFmtId="0" fontId="0" fillId="7" borderId="0" xfId="0" applyFill="1"/>
    <xf numFmtId="43" fontId="0" fillId="7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DFE869-7EEB-4BD3-9DFF-5D6A3A615A72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D1806CFC-DAB0-4FCE-8CB8-8C636BDE460F}">
      <dgm:prSet phldrT="[Texto]"/>
      <dgm:spPr/>
      <dgm:t>
        <a:bodyPr/>
        <a:lstStyle/>
        <a:p>
          <a:r>
            <a:rPr lang="es-ES"/>
            <a:t>MATERIAL DIRECTO</a:t>
          </a:r>
        </a:p>
        <a:p>
          <a:r>
            <a:rPr lang="es-ES">
              <a:solidFill>
                <a:srgbClr val="FFFF00"/>
              </a:solidFill>
            </a:rPr>
            <a:t>MATERIAL INDIRECTO</a:t>
          </a:r>
        </a:p>
      </dgm:t>
    </dgm:pt>
    <dgm:pt modelId="{6A3E60CE-7C5D-4C77-B38A-3C4EEC563500}" type="parTrans" cxnId="{3F6BA28D-88A0-4926-BD9C-F87C857F6103}">
      <dgm:prSet/>
      <dgm:spPr/>
      <dgm:t>
        <a:bodyPr/>
        <a:lstStyle/>
        <a:p>
          <a:endParaRPr lang="es-ES"/>
        </a:p>
      </dgm:t>
    </dgm:pt>
    <dgm:pt modelId="{0D48EA26-9391-4849-B632-7EA41EA1E0AB}" type="sibTrans" cxnId="{3F6BA28D-88A0-4926-BD9C-F87C857F6103}">
      <dgm:prSet/>
      <dgm:spPr/>
      <dgm:t>
        <a:bodyPr/>
        <a:lstStyle/>
        <a:p>
          <a:endParaRPr lang="es-ES"/>
        </a:p>
      </dgm:t>
    </dgm:pt>
    <dgm:pt modelId="{67BFCC09-BF6E-44C5-9EAC-589ECB5544F3}">
      <dgm:prSet phldrT="[Texto]"/>
      <dgm:spPr/>
      <dgm:t>
        <a:bodyPr/>
        <a:lstStyle/>
        <a:p>
          <a:r>
            <a:rPr lang="es-ES"/>
            <a:t>OBRA DE MANO DIRECTA</a:t>
          </a:r>
        </a:p>
        <a:p>
          <a:r>
            <a:rPr lang="es-ES">
              <a:solidFill>
                <a:schemeClr val="accent6"/>
              </a:solidFill>
            </a:rPr>
            <a:t>OBRA DE MANO INDIRECTA</a:t>
          </a:r>
        </a:p>
      </dgm:t>
    </dgm:pt>
    <dgm:pt modelId="{485EB590-3E25-4600-842F-B05C15E14923}" type="parTrans" cxnId="{51E12728-3814-4393-BEA1-AF8E264E7071}">
      <dgm:prSet/>
      <dgm:spPr/>
      <dgm:t>
        <a:bodyPr/>
        <a:lstStyle/>
        <a:p>
          <a:endParaRPr lang="es-ES"/>
        </a:p>
      </dgm:t>
    </dgm:pt>
    <dgm:pt modelId="{1F79242A-29B3-4EF5-B404-D86AEA6235CE}" type="sibTrans" cxnId="{51E12728-3814-4393-BEA1-AF8E264E7071}">
      <dgm:prSet/>
      <dgm:spPr/>
      <dgm:t>
        <a:bodyPr/>
        <a:lstStyle/>
        <a:p>
          <a:endParaRPr lang="es-ES"/>
        </a:p>
      </dgm:t>
    </dgm:pt>
    <dgm:pt modelId="{111989EB-DD78-45B6-B125-07BB8A007F6D}">
      <dgm:prSet phldrT="[Texto]" custT="1"/>
      <dgm:spPr/>
      <dgm:t>
        <a:bodyPr/>
        <a:lstStyle/>
        <a:p>
          <a:endParaRPr lang="es-ES"/>
        </a:p>
        <a:p>
          <a:r>
            <a:rPr lang="es-ES"/>
            <a:t>GASTOS </a:t>
          </a:r>
          <a:r>
            <a:rPr lang="es-ES" sz="1600"/>
            <a:t>INDIRECTOS</a:t>
          </a:r>
          <a:r>
            <a:rPr lang="es-ES"/>
            <a:t> DE FABRICACIÓN- GASTOS GENERALES - VARIOS</a:t>
          </a:r>
        </a:p>
        <a:p>
          <a:endParaRPr lang="es-ES"/>
        </a:p>
      </dgm:t>
    </dgm:pt>
    <dgm:pt modelId="{D011D63A-2493-4230-95FE-E9C20D076C4B}" type="parTrans" cxnId="{68129523-7294-4B21-8406-384BA2D43399}">
      <dgm:prSet/>
      <dgm:spPr/>
      <dgm:t>
        <a:bodyPr/>
        <a:lstStyle/>
        <a:p>
          <a:endParaRPr lang="es-ES"/>
        </a:p>
      </dgm:t>
    </dgm:pt>
    <dgm:pt modelId="{EAE8A7EB-B85E-473A-A1A7-5A08A49A4252}" type="sibTrans" cxnId="{68129523-7294-4B21-8406-384BA2D43399}">
      <dgm:prSet/>
      <dgm:spPr/>
      <dgm:t>
        <a:bodyPr/>
        <a:lstStyle/>
        <a:p>
          <a:endParaRPr lang="es-ES"/>
        </a:p>
      </dgm:t>
    </dgm:pt>
    <dgm:pt modelId="{579D3021-22D3-4598-A8BB-2C080A3166EB}" type="pres">
      <dgm:prSet presAssocID="{BFDFE869-7EEB-4BD3-9DFF-5D6A3A615A72}" presName="linear" presStyleCnt="0">
        <dgm:presLayoutVars>
          <dgm:dir/>
          <dgm:animLvl val="lvl"/>
          <dgm:resizeHandles val="exact"/>
        </dgm:presLayoutVars>
      </dgm:prSet>
      <dgm:spPr/>
    </dgm:pt>
    <dgm:pt modelId="{CAB159DF-BFD3-4C45-96A1-A02A4C6EA047}" type="pres">
      <dgm:prSet presAssocID="{D1806CFC-DAB0-4FCE-8CB8-8C636BDE460F}" presName="parentLin" presStyleCnt="0"/>
      <dgm:spPr/>
    </dgm:pt>
    <dgm:pt modelId="{24F43904-A940-420B-94C7-986B4A807F8D}" type="pres">
      <dgm:prSet presAssocID="{D1806CFC-DAB0-4FCE-8CB8-8C636BDE460F}" presName="parentLeftMargin" presStyleLbl="node1" presStyleIdx="0" presStyleCnt="3"/>
      <dgm:spPr/>
    </dgm:pt>
    <dgm:pt modelId="{D8BD5F7D-6DA1-45A0-A699-15A0D20585E6}" type="pres">
      <dgm:prSet presAssocID="{D1806CFC-DAB0-4FCE-8CB8-8C636BDE460F}" presName="parentText" presStyleLbl="node1" presStyleIdx="0" presStyleCnt="3" custScaleY="192643" custLinFactX="7783" custLinFactNeighborX="100000">
        <dgm:presLayoutVars>
          <dgm:chMax val="0"/>
          <dgm:bulletEnabled val="1"/>
        </dgm:presLayoutVars>
      </dgm:prSet>
      <dgm:spPr/>
    </dgm:pt>
    <dgm:pt modelId="{92124E16-3CC3-4721-A774-C2FA4954CB65}" type="pres">
      <dgm:prSet presAssocID="{D1806CFC-DAB0-4FCE-8CB8-8C636BDE460F}" presName="negativeSpace" presStyleCnt="0"/>
      <dgm:spPr/>
    </dgm:pt>
    <dgm:pt modelId="{13C28343-43C4-4715-92C0-9442E9238D3E}" type="pres">
      <dgm:prSet presAssocID="{D1806CFC-DAB0-4FCE-8CB8-8C636BDE460F}" presName="childText" presStyleLbl="conFgAcc1" presStyleIdx="0" presStyleCnt="3" custLinFactNeighborX="-1587" custLinFactNeighborY="-21380">
        <dgm:presLayoutVars>
          <dgm:bulletEnabled val="1"/>
        </dgm:presLayoutVars>
      </dgm:prSet>
      <dgm:spPr/>
    </dgm:pt>
    <dgm:pt modelId="{8402C8F4-A85C-4F60-A01E-77B099C44DF0}" type="pres">
      <dgm:prSet presAssocID="{0D48EA26-9391-4849-B632-7EA41EA1E0AB}" presName="spaceBetweenRectangles" presStyleCnt="0"/>
      <dgm:spPr/>
    </dgm:pt>
    <dgm:pt modelId="{D3699F79-F103-4E2B-88CF-A1F37988176B}" type="pres">
      <dgm:prSet presAssocID="{67BFCC09-BF6E-44C5-9EAC-589ECB5544F3}" presName="parentLin" presStyleCnt="0"/>
      <dgm:spPr/>
    </dgm:pt>
    <dgm:pt modelId="{064485F8-1196-49A0-8BE2-FDA9403C8F97}" type="pres">
      <dgm:prSet presAssocID="{67BFCC09-BF6E-44C5-9EAC-589ECB5544F3}" presName="parentLeftMargin" presStyleLbl="node1" presStyleIdx="0" presStyleCnt="3"/>
      <dgm:spPr/>
    </dgm:pt>
    <dgm:pt modelId="{B16FDD80-C0D3-46DC-8F4B-EDD69EE8BC00}" type="pres">
      <dgm:prSet presAssocID="{67BFCC09-BF6E-44C5-9EAC-589ECB5544F3}" presName="parentText" presStyleLbl="node1" presStyleIdx="1" presStyleCnt="3" custScaleY="182121" custLinFactX="6820" custLinFactNeighborX="100000" custLinFactNeighborY="-15644">
        <dgm:presLayoutVars>
          <dgm:chMax val="0"/>
          <dgm:bulletEnabled val="1"/>
        </dgm:presLayoutVars>
      </dgm:prSet>
      <dgm:spPr/>
    </dgm:pt>
    <dgm:pt modelId="{B80E87C2-E4B5-4E05-AB81-22DC51DCA9D5}" type="pres">
      <dgm:prSet presAssocID="{67BFCC09-BF6E-44C5-9EAC-589ECB5544F3}" presName="negativeSpace" presStyleCnt="0"/>
      <dgm:spPr/>
    </dgm:pt>
    <dgm:pt modelId="{67BA4DFB-7BEF-4926-B2BB-B7121F58C2DD}" type="pres">
      <dgm:prSet presAssocID="{67BFCC09-BF6E-44C5-9EAC-589ECB5544F3}" presName="childText" presStyleLbl="conFgAcc1" presStyleIdx="1" presStyleCnt="3">
        <dgm:presLayoutVars>
          <dgm:bulletEnabled val="1"/>
        </dgm:presLayoutVars>
      </dgm:prSet>
      <dgm:spPr/>
    </dgm:pt>
    <dgm:pt modelId="{9B47BFC8-6F47-4C37-9CE6-0133C5E8E858}" type="pres">
      <dgm:prSet presAssocID="{1F79242A-29B3-4EF5-B404-D86AEA6235CE}" presName="spaceBetweenRectangles" presStyleCnt="0"/>
      <dgm:spPr/>
    </dgm:pt>
    <dgm:pt modelId="{0BC46D83-23B4-4F0E-8743-C64646AE6440}" type="pres">
      <dgm:prSet presAssocID="{111989EB-DD78-45B6-B125-07BB8A007F6D}" presName="parentLin" presStyleCnt="0"/>
      <dgm:spPr/>
    </dgm:pt>
    <dgm:pt modelId="{5247D4BE-9701-4452-90D8-6FC010936502}" type="pres">
      <dgm:prSet presAssocID="{111989EB-DD78-45B6-B125-07BB8A007F6D}" presName="parentLeftMargin" presStyleLbl="node1" presStyleIdx="1" presStyleCnt="3"/>
      <dgm:spPr/>
    </dgm:pt>
    <dgm:pt modelId="{6F89E268-9E6F-4E4B-892F-0C49995DC715}" type="pres">
      <dgm:prSet presAssocID="{111989EB-DD78-45B6-B125-07BB8A007F6D}" presName="parentText" presStyleLbl="node1" presStyleIdx="2" presStyleCnt="3" custScaleY="220610" custLinFactX="8730" custLinFactNeighborX="100000">
        <dgm:presLayoutVars>
          <dgm:chMax val="0"/>
          <dgm:bulletEnabled val="1"/>
        </dgm:presLayoutVars>
      </dgm:prSet>
      <dgm:spPr/>
    </dgm:pt>
    <dgm:pt modelId="{23EC89CF-4B06-4AB2-AC95-8D3AF929605A}" type="pres">
      <dgm:prSet presAssocID="{111989EB-DD78-45B6-B125-07BB8A007F6D}" presName="negativeSpace" presStyleCnt="0"/>
      <dgm:spPr/>
    </dgm:pt>
    <dgm:pt modelId="{206FE592-5922-4D66-9746-A3AE1CE8873A}" type="pres">
      <dgm:prSet presAssocID="{111989EB-DD78-45B6-B125-07BB8A007F6D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68129523-7294-4B21-8406-384BA2D43399}" srcId="{BFDFE869-7EEB-4BD3-9DFF-5D6A3A615A72}" destId="{111989EB-DD78-45B6-B125-07BB8A007F6D}" srcOrd="2" destOrd="0" parTransId="{D011D63A-2493-4230-95FE-E9C20D076C4B}" sibTransId="{EAE8A7EB-B85E-473A-A1A7-5A08A49A4252}"/>
    <dgm:cxn modelId="{51E12728-3814-4393-BEA1-AF8E264E7071}" srcId="{BFDFE869-7EEB-4BD3-9DFF-5D6A3A615A72}" destId="{67BFCC09-BF6E-44C5-9EAC-589ECB5544F3}" srcOrd="1" destOrd="0" parTransId="{485EB590-3E25-4600-842F-B05C15E14923}" sibTransId="{1F79242A-29B3-4EF5-B404-D86AEA6235CE}"/>
    <dgm:cxn modelId="{78FB8C3D-A4CD-4847-88C4-ACC0492E5602}" type="presOf" srcId="{67BFCC09-BF6E-44C5-9EAC-589ECB5544F3}" destId="{B16FDD80-C0D3-46DC-8F4B-EDD69EE8BC00}" srcOrd="1" destOrd="0" presId="urn:microsoft.com/office/officeart/2005/8/layout/list1"/>
    <dgm:cxn modelId="{9DD50B72-EBD5-4E4B-A800-AA068B1546F7}" type="presOf" srcId="{111989EB-DD78-45B6-B125-07BB8A007F6D}" destId="{5247D4BE-9701-4452-90D8-6FC010936502}" srcOrd="0" destOrd="0" presId="urn:microsoft.com/office/officeart/2005/8/layout/list1"/>
    <dgm:cxn modelId="{CB25B258-EA5A-46B2-8008-693DA1F1EA40}" type="presOf" srcId="{67BFCC09-BF6E-44C5-9EAC-589ECB5544F3}" destId="{064485F8-1196-49A0-8BE2-FDA9403C8F97}" srcOrd="0" destOrd="0" presId="urn:microsoft.com/office/officeart/2005/8/layout/list1"/>
    <dgm:cxn modelId="{F4670879-B5FA-44F0-A139-043D3157B596}" type="presOf" srcId="{BFDFE869-7EEB-4BD3-9DFF-5D6A3A615A72}" destId="{579D3021-22D3-4598-A8BB-2C080A3166EB}" srcOrd="0" destOrd="0" presId="urn:microsoft.com/office/officeart/2005/8/layout/list1"/>
    <dgm:cxn modelId="{3F6BA28D-88A0-4926-BD9C-F87C857F6103}" srcId="{BFDFE869-7EEB-4BD3-9DFF-5D6A3A615A72}" destId="{D1806CFC-DAB0-4FCE-8CB8-8C636BDE460F}" srcOrd="0" destOrd="0" parTransId="{6A3E60CE-7C5D-4C77-B38A-3C4EEC563500}" sibTransId="{0D48EA26-9391-4849-B632-7EA41EA1E0AB}"/>
    <dgm:cxn modelId="{5DEAF1C0-EE64-449D-9CC8-A65D5C787F02}" type="presOf" srcId="{D1806CFC-DAB0-4FCE-8CB8-8C636BDE460F}" destId="{D8BD5F7D-6DA1-45A0-A699-15A0D20585E6}" srcOrd="1" destOrd="0" presId="urn:microsoft.com/office/officeart/2005/8/layout/list1"/>
    <dgm:cxn modelId="{0AC01FD4-65A7-46A3-8C99-7195E4053758}" type="presOf" srcId="{111989EB-DD78-45B6-B125-07BB8A007F6D}" destId="{6F89E268-9E6F-4E4B-892F-0C49995DC715}" srcOrd="1" destOrd="0" presId="urn:microsoft.com/office/officeart/2005/8/layout/list1"/>
    <dgm:cxn modelId="{1928CEE5-A37D-4454-A2ED-6BAA39830AF1}" type="presOf" srcId="{D1806CFC-DAB0-4FCE-8CB8-8C636BDE460F}" destId="{24F43904-A940-420B-94C7-986B4A807F8D}" srcOrd="0" destOrd="0" presId="urn:microsoft.com/office/officeart/2005/8/layout/list1"/>
    <dgm:cxn modelId="{CEAE709E-87A4-48C1-B0EF-850F107F6D74}" type="presParOf" srcId="{579D3021-22D3-4598-A8BB-2C080A3166EB}" destId="{CAB159DF-BFD3-4C45-96A1-A02A4C6EA047}" srcOrd="0" destOrd="0" presId="urn:microsoft.com/office/officeart/2005/8/layout/list1"/>
    <dgm:cxn modelId="{38C790CD-DB99-4811-A3F8-B43A59CE20F7}" type="presParOf" srcId="{CAB159DF-BFD3-4C45-96A1-A02A4C6EA047}" destId="{24F43904-A940-420B-94C7-986B4A807F8D}" srcOrd="0" destOrd="0" presId="urn:microsoft.com/office/officeart/2005/8/layout/list1"/>
    <dgm:cxn modelId="{5F1A4720-4CC0-4EEC-8304-7B31233DCD94}" type="presParOf" srcId="{CAB159DF-BFD3-4C45-96A1-A02A4C6EA047}" destId="{D8BD5F7D-6DA1-45A0-A699-15A0D20585E6}" srcOrd="1" destOrd="0" presId="urn:microsoft.com/office/officeart/2005/8/layout/list1"/>
    <dgm:cxn modelId="{168B2058-AD6B-4872-A3FC-50AEFE5399AB}" type="presParOf" srcId="{579D3021-22D3-4598-A8BB-2C080A3166EB}" destId="{92124E16-3CC3-4721-A774-C2FA4954CB65}" srcOrd="1" destOrd="0" presId="urn:microsoft.com/office/officeart/2005/8/layout/list1"/>
    <dgm:cxn modelId="{9A3AA084-E58C-4DEC-9EF8-7CDD6281E55B}" type="presParOf" srcId="{579D3021-22D3-4598-A8BB-2C080A3166EB}" destId="{13C28343-43C4-4715-92C0-9442E9238D3E}" srcOrd="2" destOrd="0" presId="urn:microsoft.com/office/officeart/2005/8/layout/list1"/>
    <dgm:cxn modelId="{E2DF8B3F-8DE9-4C92-AC1C-533FAFBFDF45}" type="presParOf" srcId="{579D3021-22D3-4598-A8BB-2C080A3166EB}" destId="{8402C8F4-A85C-4F60-A01E-77B099C44DF0}" srcOrd="3" destOrd="0" presId="urn:microsoft.com/office/officeart/2005/8/layout/list1"/>
    <dgm:cxn modelId="{AEB886C9-72AC-481B-8E33-4F112E0212D5}" type="presParOf" srcId="{579D3021-22D3-4598-A8BB-2C080A3166EB}" destId="{D3699F79-F103-4E2B-88CF-A1F37988176B}" srcOrd="4" destOrd="0" presId="urn:microsoft.com/office/officeart/2005/8/layout/list1"/>
    <dgm:cxn modelId="{7F88AB2A-64CE-4FD5-9422-945AB9C47099}" type="presParOf" srcId="{D3699F79-F103-4E2B-88CF-A1F37988176B}" destId="{064485F8-1196-49A0-8BE2-FDA9403C8F97}" srcOrd="0" destOrd="0" presId="urn:microsoft.com/office/officeart/2005/8/layout/list1"/>
    <dgm:cxn modelId="{85868BBC-B117-4790-8AD0-E8D51641E980}" type="presParOf" srcId="{D3699F79-F103-4E2B-88CF-A1F37988176B}" destId="{B16FDD80-C0D3-46DC-8F4B-EDD69EE8BC00}" srcOrd="1" destOrd="0" presId="urn:microsoft.com/office/officeart/2005/8/layout/list1"/>
    <dgm:cxn modelId="{380C0AB8-CA31-4A0B-BAB0-4BD123C1AB23}" type="presParOf" srcId="{579D3021-22D3-4598-A8BB-2C080A3166EB}" destId="{B80E87C2-E4B5-4E05-AB81-22DC51DCA9D5}" srcOrd="5" destOrd="0" presId="urn:microsoft.com/office/officeart/2005/8/layout/list1"/>
    <dgm:cxn modelId="{F900C569-D1B2-44D2-9EC0-35833CC9820C}" type="presParOf" srcId="{579D3021-22D3-4598-A8BB-2C080A3166EB}" destId="{67BA4DFB-7BEF-4926-B2BB-B7121F58C2DD}" srcOrd="6" destOrd="0" presId="urn:microsoft.com/office/officeart/2005/8/layout/list1"/>
    <dgm:cxn modelId="{FE92DBD7-AEB1-4C40-B676-E551E2B9CBCC}" type="presParOf" srcId="{579D3021-22D3-4598-A8BB-2C080A3166EB}" destId="{9B47BFC8-6F47-4C37-9CE6-0133C5E8E858}" srcOrd="7" destOrd="0" presId="urn:microsoft.com/office/officeart/2005/8/layout/list1"/>
    <dgm:cxn modelId="{27D98C93-34D4-49C1-8B74-8218F007B9F7}" type="presParOf" srcId="{579D3021-22D3-4598-A8BB-2C080A3166EB}" destId="{0BC46D83-23B4-4F0E-8743-C64646AE6440}" srcOrd="8" destOrd="0" presId="urn:microsoft.com/office/officeart/2005/8/layout/list1"/>
    <dgm:cxn modelId="{E65FEC27-4DFE-4145-A3A4-D81AA6744AD2}" type="presParOf" srcId="{0BC46D83-23B4-4F0E-8743-C64646AE6440}" destId="{5247D4BE-9701-4452-90D8-6FC010936502}" srcOrd="0" destOrd="0" presId="urn:microsoft.com/office/officeart/2005/8/layout/list1"/>
    <dgm:cxn modelId="{E60E443D-FCE6-420D-AEAF-90350D67ED0C}" type="presParOf" srcId="{0BC46D83-23B4-4F0E-8743-C64646AE6440}" destId="{6F89E268-9E6F-4E4B-892F-0C49995DC715}" srcOrd="1" destOrd="0" presId="urn:microsoft.com/office/officeart/2005/8/layout/list1"/>
    <dgm:cxn modelId="{4FF066C9-AA1D-43C1-A8DC-64C6DA8BCDE1}" type="presParOf" srcId="{579D3021-22D3-4598-A8BB-2C080A3166EB}" destId="{23EC89CF-4B06-4AB2-AC95-8D3AF929605A}" srcOrd="9" destOrd="0" presId="urn:microsoft.com/office/officeart/2005/8/layout/list1"/>
    <dgm:cxn modelId="{E4048EEE-99E5-4B96-B0B3-7AAEF07091C7}" type="presParOf" srcId="{579D3021-22D3-4598-A8BB-2C080A3166EB}" destId="{206FE592-5922-4D66-9746-A3AE1CE8873A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59440FF-7334-4BBC-BCEA-38694D5C8A87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E82A6204-477C-4B63-A0D9-FDBE13B5B801}">
      <dgm:prSet phldrT="[Texto]" custT="1"/>
      <dgm:spPr/>
      <dgm:t>
        <a:bodyPr/>
        <a:lstStyle/>
        <a:p>
          <a:r>
            <a:rPr lang="es-ES" sz="1600"/>
            <a:t>MATERIALES</a:t>
          </a:r>
        </a:p>
      </dgm:t>
    </dgm:pt>
    <dgm:pt modelId="{DBD2E439-38F5-4EE9-B2CC-D1742FC02BDA}" type="parTrans" cxnId="{8BAEC03B-3250-4770-8D88-F0EA4841E61A}">
      <dgm:prSet/>
      <dgm:spPr/>
      <dgm:t>
        <a:bodyPr/>
        <a:lstStyle/>
        <a:p>
          <a:endParaRPr lang="es-ES"/>
        </a:p>
      </dgm:t>
    </dgm:pt>
    <dgm:pt modelId="{7A67C455-7C24-4A1E-92CC-B59551E09AB1}" type="sibTrans" cxnId="{8BAEC03B-3250-4770-8D88-F0EA4841E61A}">
      <dgm:prSet/>
      <dgm:spPr/>
      <dgm:t>
        <a:bodyPr/>
        <a:lstStyle/>
        <a:p>
          <a:endParaRPr lang="es-ES"/>
        </a:p>
      </dgm:t>
    </dgm:pt>
    <dgm:pt modelId="{C17CC01F-D926-441F-8BDD-2DA9A510E413}">
      <dgm:prSet phldrT="[Texto]" custT="1"/>
      <dgm:spPr/>
      <dgm:t>
        <a:bodyPr/>
        <a:lstStyle/>
        <a:p>
          <a:r>
            <a:rPr lang="es-ES"/>
            <a:t>OBRA  DE </a:t>
          </a:r>
          <a:r>
            <a:rPr lang="es-ES" sz="1600"/>
            <a:t>MANO</a:t>
          </a:r>
        </a:p>
      </dgm:t>
    </dgm:pt>
    <dgm:pt modelId="{375558CB-7BBF-426E-8B1A-41BB38EAC63D}" type="parTrans" cxnId="{23078F80-223A-4B08-B999-D7870A6915C5}">
      <dgm:prSet/>
      <dgm:spPr/>
      <dgm:t>
        <a:bodyPr/>
        <a:lstStyle/>
        <a:p>
          <a:endParaRPr lang="es-ES"/>
        </a:p>
      </dgm:t>
    </dgm:pt>
    <dgm:pt modelId="{1E9E3767-A00E-4118-B516-61BD21ACF739}" type="sibTrans" cxnId="{23078F80-223A-4B08-B999-D7870A6915C5}">
      <dgm:prSet/>
      <dgm:spPr/>
      <dgm:t>
        <a:bodyPr/>
        <a:lstStyle/>
        <a:p>
          <a:endParaRPr lang="es-ES"/>
        </a:p>
      </dgm:t>
    </dgm:pt>
    <dgm:pt modelId="{37E6FBDD-D46E-4EFF-BFB4-916FD201BBF3}">
      <dgm:prSet phldrT="[Texto]" custT="1"/>
      <dgm:spPr/>
      <dgm:t>
        <a:bodyPr/>
        <a:lstStyle/>
        <a:p>
          <a:endParaRPr lang="es-ES"/>
        </a:p>
        <a:p>
          <a:r>
            <a:rPr lang="es-ES"/>
            <a:t>GASTOS </a:t>
          </a:r>
          <a:r>
            <a:rPr lang="es-ES" sz="1600"/>
            <a:t>INDIRECTOS</a:t>
          </a:r>
          <a:r>
            <a:rPr lang="es-ES"/>
            <a:t> DE FABRICACIÓN</a:t>
          </a:r>
        </a:p>
        <a:p>
          <a:endParaRPr lang="es-ES"/>
        </a:p>
      </dgm:t>
    </dgm:pt>
    <dgm:pt modelId="{5532B1D0-ACD7-41F6-A184-512298EBEFFC}" type="parTrans" cxnId="{333119B0-5FE9-44F3-BA33-22299FBC2A42}">
      <dgm:prSet/>
      <dgm:spPr/>
      <dgm:t>
        <a:bodyPr/>
        <a:lstStyle/>
        <a:p>
          <a:endParaRPr lang="es-ES"/>
        </a:p>
      </dgm:t>
    </dgm:pt>
    <dgm:pt modelId="{44322985-FDF2-452F-83E8-FB85736CF7F0}" type="sibTrans" cxnId="{333119B0-5FE9-44F3-BA33-22299FBC2A42}">
      <dgm:prSet/>
      <dgm:spPr/>
      <dgm:t>
        <a:bodyPr/>
        <a:lstStyle/>
        <a:p>
          <a:endParaRPr lang="es-ES"/>
        </a:p>
      </dgm:t>
    </dgm:pt>
    <dgm:pt modelId="{3F06FB61-2408-4CD3-976A-70540A9D16B3}" type="pres">
      <dgm:prSet presAssocID="{659440FF-7334-4BBC-BCEA-38694D5C8A87}" presName="linear" presStyleCnt="0">
        <dgm:presLayoutVars>
          <dgm:dir/>
          <dgm:animLvl val="lvl"/>
          <dgm:resizeHandles val="exact"/>
        </dgm:presLayoutVars>
      </dgm:prSet>
      <dgm:spPr/>
    </dgm:pt>
    <dgm:pt modelId="{B51EDC6C-71EB-4C76-B059-51D8DEDC4B35}" type="pres">
      <dgm:prSet presAssocID="{E82A6204-477C-4B63-A0D9-FDBE13B5B801}" presName="parentLin" presStyleCnt="0"/>
      <dgm:spPr/>
    </dgm:pt>
    <dgm:pt modelId="{C7831731-6E6A-4504-BA15-4A5908BB15C4}" type="pres">
      <dgm:prSet presAssocID="{E82A6204-477C-4B63-A0D9-FDBE13B5B801}" presName="parentLeftMargin" presStyleLbl="node1" presStyleIdx="0" presStyleCnt="3"/>
      <dgm:spPr/>
    </dgm:pt>
    <dgm:pt modelId="{9272F0EC-6962-48DB-B3E4-C487856E0397}" type="pres">
      <dgm:prSet presAssocID="{E82A6204-477C-4B63-A0D9-FDBE13B5B801}" presName="parentText" presStyleLbl="node1" presStyleIdx="0" presStyleCnt="3" custScaleY="231404">
        <dgm:presLayoutVars>
          <dgm:chMax val="0"/>
          <dgm:bulletEnabled val="1"/>
        </dgm:presLayoutVars>
      </dgm:prSet>
      <dgm:spPr/>
    </dgm:pt>
    <dgm:pt modelId="{D9A48C12-D3EB-4A36-94E5-E6B52DA59404}" type="pres">
      <dgm:prSet presAssocID="{E82A6204-477C-4B63-A0D9-FDBE13B5B801}" presName="negativeSpace" presStyleCnt="0"/>
      <dgm:spPr/>
    </dgm:pt>
    <dgm:pt modelId="{1ED09AF9-C3EF-47AA-81B4-161C0EAB8B20}" type="pres">
      <dgm:prSet presAssocID="{E82A6204-477C-4B63-A0D9-FDBE13B5B801}" presName="childText" presStyleLbl="conFgAcc1" presStyleIdx="0" presStyleCnt="3" custLinFactY="-5003" custLinFactNeighborX="2652" custLinFactNeighborY="-100000">
        <dgm:presLayoutVars>
          <dgm:bulletEnabled val="1"/>
        </dgm:presLayoutVars>
      </dgm:prSet>
      <dgm:spPr/>
    </dgm:pt>
    <dgm:pt modelId="{B0384E58-4767-4D32-8AA4-5B30D63070ED}" type="pres">
      <dgm:prSet presAssocID="{7A67C455-7C24-4A1E-92CC-B59551E09AB1}" presName="spaceBetweenRectangles" presStyleCnt="0"/>
      <dgm:spPr/>
    </dgm:pt>
    <dgm:pt modelId="{A41CC37F-6C78-402A-8370-FB845267367D}" type="pres">
      <dgm:prSet presAssocID="{C17CC01F-D926-441F-8BDD-2DA9A510E413}" presName="parentLin" presStyleCnt="0"/>
      <dgm:spPr/>
    </dgm:pt>
    <dgm:pt modelId="{04DACCCE-6D02-48CF-8EA0-0AE8A80026C8}" type="pres">
      <dgm:prSet presAssocID="{C17CC01F-D926-441F-8BDD-2DA9A510E413}" presName="parentLeftMargin" presStyleLbl="node1" presStyleIdx="0" presStyleCnt="3"/>
      <dgm:spPr/>
    </dgm:pt>
    <dgm:pt modelId="{FECD58B2-E9FE-42B7-8C7B-E556A86D7732}" type="pres">
      <dgm:prSet presAssocID="{C17CC01F-D926-441F-8BDD-2DA9A510E413}" presName="parentText" presStyleLbl="node1" presStyleIdx="1" presStyleCnt="3" custScaleY="175656">
        <dgm:presLayoutVars>
          <dgm:chMax val="0"/>
          <dgm:bulletEnabled val="1"/>
        </dgm:presLayoutVars>
      </dgm:prSet>
      <dgm:spPr/>
    </dgm:pt>
    <dgm:pt modelId="{8CB04AA7-502F-4760-9E3A-9C42CAA4F3B3}" type="pres">
      <dgm:prSet presAssocID="{C17CC01F-D926-441F-8BDD-2DA9A510E413}" presName="negativeSpace" presStyleCnt="0"/>
      <dgm:spPr/>
    </dgm:pt>
    <dgm:pt modelId="{554B337B-EEA1-46DF-B230-31C3ACFB0800}" type="pres">
      <dgm:prSet presAssocID="{C17CC01F-D926-441F-8BDD-2DA9A510E413}" presName="childText" presStyleLbl="conFgAcc1" presStyleIdx="1" presStyleCnt="3" custLinFactY="-23241" custLinFactNeighborX="3030" custLinFactNeighborY="-100000">
        <dgm:presLayoutVars>
          <dgm:bulletEnabled val="1"/>
        </dgm:presLayoutVars>
      </dgm:prSet>
      <dgm:spPr/>
    </dgm:pt>
    <dgm:pt modelId="{BFC38F50-D97F-4940-9718-C3855A018A59}" type="pres">
      <dgm:prSet presAssocID="{1E9E3767-A00E-4118-B516-61BD21ACF739}" presName="spaceBetweenRectangles" presStyleCnt="0"/>
      <dgm:spPr/>
    </dgm:pt>
    <dgm:pt modelId="{DD97DF14-5D15-46D1-9C9A-10C82AC6A519}" type="pres">
      <dgm:prSet presAssocID="{37E6FBDD-D46E-4EFF-BFB4-916FD201BBF3}" presName="parentLin" presStyleCnt="0"/>
      <dgm:spPr/>
    </dgm:pt>
    <dgm:pt modelId="{12296D83-6024-4872-8902-86462B2A957F}" type="pres">
      <dgm:prSet presAssocID="{37E6FBDD-D46E-4EFF-BFB4-916FD201BBF3}" presName="parentLeftMargin" presStyleLbl="node1" presStyleIdx="1" presStyleCnt="3"/>
      <dgm:spPr/>
    </dgm:pt>
    <dgm:pt modelId="{09C2382B-640E-4019-87A5-42E86CAF4F9D}" type="pres">
      <dgm:prSet presAssocID="{37E6FBDD-D46E-4EFF-BFB4-916FD201BBF3}" presName="parentText" presStyleLbl="node1" presStyleIdx="2" presStyleCnt="3" custScaleY="189871">
        <dgm:presLayoutVars>
          <dgm:chMax val="0"/>
          <dgm:bulletEnabled val="1"/>
        </dgm:presLayoutVars>
      </dgm:prSet>
      <dgm:spPr/>
    </dgm:pt>
    <dgm:pt modelId="{EB520EBE-EC09-4E93-ADC1-A8ADD631872A}" type="pres">
      <dgm:prSet presAssocID="{37E6FBDD-D46E-4EFF-BFB4-916FD201BBF3}" presName="negativeSpace" presStyleCnt="0"/>
      <dgm:spPr/>
    </dgm:pt>
    <dgm:pt modelId="{B2466B6F-ECB0-4A52-8F3E-981F37DE0DAF}" type="pres">
      <dgm:prSet presAssocID="{37E6FBDD-D46E-4EFF-BFB4-916FD201BBF3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4DF26500-C537-42FF-A10E-73C4AC15201D}" type="presOf" srcId="{C17CC01F-D926-441F-8BDD-2DA9A510E413}" destId="{FECD58B2-E9FE-42B7-8C7B-E556A86D7732}" srcOrd="1" destOrd="0" presId="urn:microsoft.com/office/officeart/2005/8/layout/list1"/>
    <dgm:cxn modelId="{9CA93806-760E-48C1-B5C8-A7D41FD4B2D1}" type="presOf" srcId="{37E6FBDD-D46E-4EFF-BFB4-916FD201BBF3}" destId="{09C2382B-640E-4019-87A5-42E86CAF4F9D}" srcOrd="1" destOrd="0" presId="urn:microsoft.com/office/officeart/2005/8/layout/list1"/>
    <dgm:cxn modelId="{B5FBEE34-0FFE-45F6-99E1-B6FB34954948}" type="presOf" srcId="{E82A6204-477C-4B63-A0D9-FDBE13B5B801}" destId="{9272F0EC-6962-48DB-B3E4-C487856E0397}" srcOrd="1" destOrd="0" presId="urn:microsoft.com/office/officeart/2005/8/layout/list1"/>
    <dgm:cxn modelId="{8BAEC03B-3250-4770-8D88-F0EA4841E61A}" srcId="{659440FF-7334-4BBC-BCEA-38694D5C8A87}" destId="{E82A6204-477C-4B63-A0D9-FDBE13B5B801}" srcOrd="0" destOrd="0" parTransId="{DBD2E439-38F5-4EE9-B2CC-D1742FC02BDA}" sibTransId="{7A67C455-7C24-4A1E-92CC-B59551E09AB1}"/>
    <dgm:cxn modelId="{AC35646C-ACDB-4062-979C-66209306F84E}" type="presOf" srcId="{659440FF-7334-4BBC-BCEA-38694D5C8A87}" destId="{3F06FB61-2408-4CD3-976A-70540A9D16B3}" srcOrd="0" destOrd="0" presId="urn:microsoft.com/office/officeart/2005/8/layout/list1"/>
    <dgm:cxn modelId="{23078F80-223A-4B08-B999-D7870A6915C5}" srcId="{659440FF-7334-4BBC-BCEA-38694D5C8A87}" destId="{C17CC01F-D926-441F-8BDD-2DA9A510E413}" srcOrd="1" destOrd="0" parTransId="{375558CB-7BBF-426E-8B1A-41BB38EAC63D}" sibTransId="{1E9E3767-A00E-4118-B516-61BD21ACF739}"/>
    <dgm:cxn modelId="{333119B0-5FE9-44F3-BA33-22299FBC2A42}" srcId="{659440FF-7334-4BBC-BCEA-38694D5C8A87}" destId="{37E6FBDD-D46E-4EFF-BFB4-916FD201BBF3}" srcOrd="2" destOrd="0" parTransId="{5532B1D0-ACD7-41F6-A184-512298EBEFFC}" sibTransId="{44322985-FDF2-452F-83E8-FB85736CF7F0}"/>
    <dgm:cxn modelId="{EE6224B3-9C5C-4ABA-BA81-4DCCABF9E537}" type="presOf" srcId="{37E6FBDD-D46E-4EFF-BFB4-916FD201BBF3}" destId="{12296D83-6024-4872-8902-86462B2A957F}" srcOrd="0" destOrd="0" presId="urn:microsoft.com/office/officeart/2005/8/layout/list1"/>
    <dgm:cxn modelId="{5A3105F8-BFAD-4E8A-AADC-15C40B29CD32}" type="presOf" srcId="{E82A6204-477C-4B63-A0D9-FDBE13B5B801}" destId="{C7831731-6E6A-4504-BA15-4A5908BB15C4}" srcOrd="0" destOrd="0" presId="urn:microsoft.com/office/officeart/2005/8/layout/list1"/>
    <dgm:cxn modelId="{9EF1B0FB-9274-4679-AEC7-4A5179621283}" type="presOf" srcId="{C17CC01F-D926-441F-8BDD-2DA9A510E413}" destId="{04DACCCE-6D02-48CF-8EA0-0AE8A80026C8}" srcOrd="0" destOrd="0" presId="urn:microsoft.com/office/officeart/2005/8/layout/list1"/>
    <dgm:cxn modelId="{2118B09F-8D00-4194-BC40-6357BB244BD3}" type="presParOf" srcId="{3F06FB61-2408-4CD3-976A-70540A9D16B3}" destId="{B51EDC6C-71EB-4C76-B059-51D8DEDC4B35}" srcOrd="0" destOrd="0" presId="urn:microsoft.com/office/officeart/2005/8/layout/list1"/>
    <dgm:cxn modelId="{F8E42CA1-3001-4F41-979B-78C36A957B4E}" type="presParOf" srcId="{B51EDC6C-71EB-4C76-B059-51D8DEDC4B35}" destId="{C7831731-6E6A-4504-BA15-4A5908BB15C4}" srcOrd="0" destOrd="0" presId="urn:microsoft.com/office/officeart/2005/8/layout/list1"/>
    <dgm:cxn modelId="{3D175DF0-A83E-4495-A541-83030EFD7DBB}" type="presParOf" srcId="{B51EDC6C-71EB-4C76-B059-51D8DEDC4B35}" destId="{9272F0EC-6962-48DB-B3E4-C487856E0397}" srcOrd="1" destOrd="0" presId="urn:microsoft.com/office/officeart/2005/8/layout/list1"/>
    <dgm:cxn modelId="{8756B1C4-29A9-4078-A39E-9A3272409434}" type="presParOf" srcId="{3F06FB61-2408-4CD3-976A-70540A9D16B3}" destId="{D9A48C12-D3EB-4A36-94E5-E6B52DA59404}" srcOrd="1" destOrd="0" presId="urn:microsoft.com/office/officeart/2005/8/layout/list1"/>
    <dgm:cxn modelId="{609485A6-2AA7-4CB6-AA82-C8F2DC351CF6}" type="presParOf" srcId="{3F06FB61-2408-4CD3-976A-70540A9D16B3}" destId="{1ED09AF9-C3EF-47AA-81B4-161C0EAB8B20}" srcOrd="2" destOrd="0" presId="urn:microsoft.com/office/officeart/2005/8/layout/list1"/>
    <dgm:cxn modelId="{3A6F64C4-0006-4AB8-9637-37B40C04392F}" type="presParOf" srcId="{3F06FB61-2408-4CD3-976A-70540A9D16B3}" destId="{B0384E58-4767-4D32-8AA4-5B30D63070ED}" srcOrd="3" destOrd="0" presId="urn:microsoft.com/office/officeart/2005/8/layout/list1"/>
    <dgm:cxn modelId="{594A3E6D-1AA0-4886-AD4E-77A77A8CC1C4}" type="presParOf" srcId="{3F06FB61-2408-4CD3-976A-70540A9D16B3}" destId="{A41CC37F-6C78-402A-8370-FB845267367D}" srcOrd="4" destOrd="0" presId="urn:microsoft.com/office/officeart/2005/8/layout/list1"/>
    <dgm:cxn modelId="{AB675B6E-754E-4F7F-97A9-8FE8F8B5A191}" type="presParOf" srcId="{A41CC37F-6C78-402A-8370-FB845267367D}" destId="{04DACCCE-6D02-48CF-8EA0-0AE8A80026C8}" srcOrd="0" destOrd="0" presId="urn:microsoft.com/office/officeart/2005/8/layout/list1"/>
    <dgm:cxn modelId="{BD3415B4-B3B6-4673-9A57-342EF6CCEC4E}" type="presParOf" srcId="{A41CC37F-6C78-402A-8370-FB845267367D}" destId="{FECD58B2-E9FE-42B7-8C7B-E556A86D7732}" srcOrd="1" destOrd="0" presId="urn:microsoft.com/office/officeart/2005/8/layout/list1"/>
    <dgm:cxn modelId="{5DC24E16-4E2D-4EBF-94AE-BD609D62E8A2}" type="presParOf" srcId="{3F06FB61-2408-4CD3-976A-70540A9D16B3}" destId="{8CB04AA7-502F-4760-9E3A-9C42CAA4F3B3}" srcOrd="5" destOrd="0" presId="urn:microsoft.com/office/officeart/2005/8/layout/list1"/>
    <dgm:cxn modelId="{8D267CB7-1EF6-47D8-8B69-10BC64B3BEF2}" type="presParOf" srcId="{3F06FB61-2408-4CD3-976A-70540A9D16B3}" destId="{554B337B-EEA1-46DF-B230-31C3ACFB0800}" srcOrd="6" destOrd="0" presId="urn:microsoft.com/office/officeart/2005/8/layout/list1"/>
    <dgm:cxn modelId="{701D32EE-C1E9-42B4-B255-92C73FEC14C2}" type="presParOf" srcId="{3F06FB61-2408-4CD3-976A-70540A9D16B3}" destId="{BFC38F50-D97F-4940-9718-C3855A018A59}" srcOrd="7" destOrd="0" presId="urn:microsoft.com/office/officeart/2005/8/layout/list1"/>
    <dgm:cxn modelId="{68FE9A90-E9CE-4CEA-BAC4-358419F4644E}" type="presParOf" srcId="{3F06FB61-2408-4CD3-976A-70540A9D16B3}" destId="{DD97DF14-5D15-46D1-9C9A-10C82AC6A519}" srcOrd="8" destOrd="0" presId="urn:microsoft.com/office/officeart/2005/8/layout/list1"/>
    <dgm:cxn modelId="{A5B21506-AD9C-4BF4-B515-AF69761B4151}" type="presParOf" srcId="{DD97DF14-5D15-46D1-9C9A-10C82AC6A519}" destId="{12296D83-6024-4872-8902-86462B2A957F}" srcOrd="0" destOrd="0" presId="urn:microsoft.com/office/officeart/2005/8/layout/list1"/>
    <dgm:cxn modelId="{4E56374A-779D-4378-9F6B-D957DB59553C}" type="presParOf" srcId="{DD97DF14-5D15-46D1-9C9A-10C82AC6A519}" destId="{09C2382B-640E-4019-87A5-42E86CAF4F9D}" srcOrd="1" destOrd="0" presId="urn:microsoft.com/office/officeart/2005/8/layout/list1"/>
    <dgm:cxn modelId="{09862D38-3AB4-42E8-844A-71BA84DDB5E1}" type="presParOf" srcId="{3F06FB61-2408-4CD3-976A-70540A9D16B3}" destId="{EB520EBE-EC09-4E93-ADC1-A8ADD631872A}" srcOrd="9" destOrd="0" presId="urn:microsoft.com/office/officeart/2005/8/layout/list1"/>
    <dgm:cxn modelId="{57E848FD-D057-4DF2-BCD7-2DEF248A5FCA}" type="presParOf" srcId="{3F06FB61-2408-4CD3-976A-70540A9D16B3}" destId="{B2466B6F-ECB0-4A52-8F3E-981F37DE0DAF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38BC539-34C0-464E-87E7-5279D4CC4C53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2249AA07-F626-42EE-9007-E6E91B9EA929}">
      <dgm:prSet phldrT="[Texto]" custT="1"/>
      <dgm:spPr/>
      <dgm:t>
        <a:bodyPr/>
        <a:lstStyle/>
        <a:p>
          <a:r>
            <a:rPr lang="es-ES" sz="1600"/>
            <a:t>MATERIAL DIRECTO</a:t>
          </a:r>
        </a:p>
      </dgm:t>
    </dgm:pt>
    <dgm:pt modelId="{C22B3D9E-A6EF-4ED6-B83C-CAE9C46543CF}" type="parTrans" cxnId="{9953496C-989F-4C5A-AE75-893207A4773C}">
      <dgm:prSet/>
      <dgm:spPr/>
      <dgm:t>
        <a:bodyPr/>
        <a:lstStyle/>
        <a:p>
          <a:endParaRPr lang="es-ES"/>
        </a:p>
      </dgm:t>
    </dgm:pt>
    <dgm:pt modelId="{F2B379A0-7A5E-407D-B61F-465D0F52ED2B}" type="sibTrans" cxnId="{9953496C-989F-4C5A-AE75-893207A4773C}">
      <dgm:prSet/>
      <dgm:spPr/>
      <dgm:t>
        <a:bodyPr/>
        <a:lstStyle/>
        <a:p>
          <a:endParaRPr lang="es-ES"/>
        </a:p>
      </dgm:t>
    </dgm:pt>
    <dgm:pt modelId="{56E1F0AF-A9CA-48F1-9146-B972E9BCEAC8}">
      <dgm:prSet phldrT="[Texto]" custT="1"/>
      <dgm:spPr/>
      <dgm:t>
        <a:bodyPr/>
        <a:lstStyle/>
        <a:p>
          <a:r>
            <a:rPr lang="es-ES" sz="1600"/>
            <a:t>OBRA DE MANO DIRECTA</a:t>
          </a:r>
        </a:p>
      </dgm:t>
    </dgm:pt>
    <dgm:pt modelId="{FAC2062E-2A21-4F37-8DCA-D40E5FC7BD5B}" type="parTrans" cxnId="{5D73025D-C560-46F7-86C2-8BB6599114AB}">
      <dgm:prSet/>
      <dgm:spPr/>
      <dgm:t>
        <a:bodyPr/>
        <a:lstStyle/>
        <a:p>
          <a:endParaRPr lang="es-ES"/>
        </a:p>
      </dgm:t>
    </dgm:pt>
    <dgm:pt modelId="{689385FD-575A-4F4C-B696-A252BA91C0C1}" type="sibTrans" cxnId="{5D73025D-C560-46F7-86C2-8BB6599114AB}">
      <dgm:prSet/>
      <dgm:spPr/>
      <dgm:t>
        <a:bodyPr/>
        <a:lstStyle/>
        <a:p>
          <a:endParaRPr lang="es-ES"/>
        </a:p>
      </dgm:t>
    </dgm:pt>
    <dgm:pt modelId="{ECE0B2A7-DC28-4794-9B42-575FF28CEB61}">
      <dgm:prSet phldrT="[Texto]" custT="1"/>
      <dgm:spPr/>
      <dgm:t>
        <a:bodyPr/>
        <a:lstStyle/>
        <a:p>
          <a:r>
            <a:rPr lang="es-ES" sz="1600"/>
            <a:t>GASTOS INDIRECTOS DE FABRICACIÓN</a:t>
          </a:r>
        </a:p>
        <a:p>
          <a:r>
            <a:rPr lang="es-ES" sz="1600">
              <a:solidFill>
                <a:srgbClr val="FFFF00"/>
              </a:solidFill>
            </a:rPr>
            <a:t>MATERIALES INDIRECTO</a:t>
          </a:r>
        </a:p>
        <a:p>
          <a:r>
            <a:rPr lang="es-ES" sz="1600">
              <a:solidFill>
                <a:schemeClr val="accent6"/>
              </a:solidFill>
            </a:rPr>
            <a:t>OBRA DE MANO INDIRECTA</a:t>
          </a:r>
        </a:p>
        <a:p>
          <a:r>
            <a:rPr lang="es-ES" sz="1600"/>
            <a:t>GASTOS GENERALES- VARIOS</a:t>
          </a:r>
        </a:p>
      </dgm:t>
    </dgm:pt>
    <dgm:pt modelId="{7B8E6F5E-9769-476B-BFB1-C3648D13B8DF}" type="parTrans" cxnId="{4AA4A78D-3BE1-46C1-8A9D-84652390ECEB}">
      <dgm:prSet/>
      <dgm:spPr/>
      <dgm:t>
        <a:bodyPr/>
        <a:lstStyle/>
        <a:p>
          <a:endParaRPr lang="es-ES"/>
        </a:p>
      </dgm:t>
    </dgm:pt>
    <dgm:pt modelId="{704CAA50-F139-42F3-9803-9466B2C2A540}" type="sibTrans" cxnId="{4AA4A78D-3BE1-46C1-8A9D-84652390ECEB}">
      <dgm:prSet/>
      <dgm:spPr/>
      <dgm:t>
        <a:bodyPr/>
        <a:lstStyle/>
        <a:p>
          <a:endParaRPr lang="es-ES"/>
        </a:p>
      </dgm:t>
    </dgm:pt>
    <dgm:pt modelId="{52B4F5AA-1D5F-4490-9B14-BE8359C53D64}" type="pres">
      <dgm:prSet presAssocID="{A38BC539-34C0-464E-87E7-5279D4CC4C53}" presName="linear" presStyleCnt="0">
        <dgm:presLayoutVars>
          <dgm:dir/>
          <dgm:animLvl val="lvl"/>
          <dgm:resizeHandles val="exact"/>
        </dgm:presLayoutVars>
      </dgm:prSet>
      <dgm:spPr/>
    </dgm:pt>
    <dgm:pt modelId="{13499337-25F2-4478-9B9D-E94FBCFEAF48}" type="pres">
      <dgm:prSet presAssocID="{2249AA07-F626-42EE-9007-E6E91B9EA929}" presName="parentLin" presStyleCnt="0"/>
      <dgm:spPr/>
    </dgm:pt>
    <dgm:pt modelId="{40E32D81-AC25-4FCD-B919-12A3F5F56F7B}" type="pres">
      <dgm:prSet presAssocID="{2249AA07-F626-42EE-9007-E6E91B9EA929}" presName="parentLeftMargin" presStyleLbl="node1" presStyleIdx="0" presStyleCnt="3"/>
      <dgm:spPr/>
    </dgm:pt>
    <dgm:pt modelId="{764476BB-95C5-4CCD-A6BB-AC736E4110E4}" type="pres">
      <dgm:prSet presAssocID="{2249AA07-F626-42EE-9007-E6E91B9EA929}" presName="parentText" presStyleLbl="node1" presStyleIdx="0" presStyleCnt="3" custScaleY="203625" custLinFactNeighborX="-75027" custLinFactNeighborY="-62139">
        <dgm:presLayoutVars>
          <dgm:chMax val="0"/>
          <dgm:bulletEnabled val="1"/>
        </dgm:presLayoutVars>
      </dgm:prSet>
      <dgm:spPr/>
    </dgm:pt>
    <dgm:pt modelId="{81B96F19-DDC6-46E5-A2A7-570ED0923336}" type="pres">
      <dgm:prSet presAssocID="{2249AA07-F626-42EE-9007-E6E91B9EA929}" presName="negativeSpace" presStyleCnt="0"/>
      <dgm:spPr/>
    </dgm:pt>
    <dgm:pt modelId="{80D38E05-234F-4B03-A197-50F9CEA44501}" type="pres">
      <dgm:prSet presAssocID="{2249AA07-F626-42EE-9007-E6E91B9EA929}" presName="childText" presStyleLbl="conFgAcc1" presStyleIdx="0" presStyleCnt="3" custScaleX="100000" custLinFactY="-20411" custLinFactNeighborX="2079" custLinFactNeighborY="-100000">
        <dgm:presLayoutVars>
          <dgm:bulletEnabled val="1"/>
        </dgm:presLayoutVars>
      </dgm:prSet>
      <dgm:spPr/>
    </dgm:pt>
    <dgm:pt modelId="{8734F031-F821-4DC9-9C26-D43F2D08D2A4}" type="pres">
      <dgm:prSet presAssocID="{F2B379A0-7A5E-407D-B61F-465D0F52ED2B}" presName="spaceBetweenRectangles" presStyleCnt="0"/>
      <dgm:spPr/>
    </dgm:pt>
    <dgm:pt modelId="{A3B255ED-A096-43BC-B16C-F333F62D7D85}" type="pres">
      <dgm:prSet presAssocID="{56E1F0AF-A9CA-48F1-9146-B972E9BCEAC8}" presName="parentLin" presStyleCnt="0"/>
      <dgm:spPr/>
    </dgm:pt>
    <dgm:pt modelId="{24A7C004-6EB6-4B34-846F-4A734893CDE8}" type="pres">
      <dgm:prSet presAssocID="{56E1F0AF-A9CA-48F1-9146-B972E9BCEAC8}" presName="parentLeftMargin" presStyleLbl="node1" presStyleIdx="0" presStyleCnt="3"/>
      <dgm:spPr/>
    </dgm:pt>
    <dgm:pt modelId="{6A749E51-DAB1-4C2C-9747-5209E8FFC98F}" type="pres">
      <dgm:prSet presAssocID="{56E1F0AF-A9CA-48F1-9146-B972E9BCEAC8}" presName="parentText" presStyleLbl="node1" presStyleIdx="1" presStyleCnt="3" custScaleY="254895" custLinFactNeighborX="-91477" custLinFactNeighborY="-52665">
        <dgm:presLayoutVars>
          <dgm:chMax val="0"/>
          <dgm:bulletEnabled val="1"/>
        </dgm:presLayoutVars>
      </dgm:prSet>
      <dgm:spPr/>
    </dgm:pt>
    <dgm:pt modelId="{6B63B287-65FC-4697-BDBE-FAE02738127B}" type="pres">
      <dgm:prSet presAssocID="{56E1F0AF-A9CA-48F1-9146-B972E9BCEAC8}" presName="negativeSpace" presStyleCnt="0"/>
      <dgm:spPr/>
    </dgm:pt>
    <dgm:pt modelId="{98E46EB2-F0F9-4309-80BA-62485212AEC6}" type="pres">
      <dgm:prSet presAssocID="{56E1F0AF-A9CA-48F1-9146-B972E9BCEAC8}" presName="childText" presStyleLbl="conFgAcc1" presStyleIdx="1" presStyleCnt="3" custLinFactY="-26677" custLinFactNeighborX="8333" custLinFactNeighborY="-100000">
        <dgm:presLayoutVars>
          <dgm:bulletEnabled val="1"/>
        </dgm:presLayoutVars>
      </dgm:prSet>
      <dgm:spPr/>
    </dgm:pt>
    <dgm:pt modelId="{4A46361A-80DB-43E9-A292-06B9E6BD1873}" type="pres">
      <dgm:prSet presAssocID="{689385FD-575A-4F4C-B696-A252BA91C0C1}" presName="spaceBetweenRectangles" presStyleCnt="0"/>
      <dgm:spPr/>
    </dgm:pt>
    <dgm:pt modelId="{0CA10FC5-B7BB-4F06-AF7D-C95645E161E8}" type="pres">
      <dgm:prSet presAssocID="{ECE0B2A7-DC28-4794-9B42-575FF28CEB61}" presName="parentLin" presStyleCnt="0"/>
      <dgm:spPr/>
    </dgm:pt>
    <dgm:pt modelId="{BB2A8726-0CBB-4EE3-80B3-A3ED20A281CC}" type="pres">
      <dgm:prSet presAssocID="{ECE0B2A7-DC28-4794-9B42-575FF28CEB61}" presName="parentLeftMargin" presStyleLbl="node1" presStyleIdx="1" presStyleCnt="3"/>
      <dgm:spPr/>
    </dgm:pt>
    <dgm:pt modelId="{C01E1561-9A73-42E7-B5FB-FD63821D5E4D}" type="pres">
      <dgm:prSet presAssocID="{ECE0B2A7-DC28-4794-9B42-575FF28CEB61}" presName="parentText" presStyleLbl="node1" presStyleIdx="2" presStyleCnt="3" custScaleY="519565" custLinFactNeighborX="-99890" custLinFactNeighborY="-83110">
        <dgm:presLayoutVars>
          <dgm:chMax val="0"/>
          <dgm:bulletEnabled val="1"/>
        </dgm:presLayoutVars>
      </dgm:prSet>
      <dgm:spPr/>
    </dgm:pt>
    <dgm:pt modelId="{02F78C59-A1C0-46C1-9734-848100214861}" type="pres">
      <dgm:prSet presAssocID="{ECE0B2A7-DC28-4794-9B42-575FF28CEB61}" presName="negativeSpace" presStyleCnt="0"/>
      <dgm:spPr/>
    </dgm:pt>
    <dgm:pt modelId="{20108AAE-91F2-49CE-BF9E-F6F656F90A3D}" type="pres">
      <dgm:prSet presAssocID="{ECE0B2A7-DC28-4794-9B42-575FF28CEB61}" presName="childText" presStyleLbl="conFgAcc1" presStyleIdx="2" presStyleCnt="3" custScaleX="49272" custScaleY="63834" custLinFactY="-198174" custLinFactNeighborX="-1247" custLinFactNeighborY="-200000">
        <dgm:presLayoutVars>
          <dgm:bulletEnabled val="1"/>
        </dgm:presLayoutVars>
      </dgm:prSet>
      <dgm:spPr/>
    </dgm:pt>
  </dgm:ptLst>
  <dgm:cxnLst>
    <dgm:cxn modelId="{48761F09-5ADB-4595-A3A5-0C645D953A81}" type="presOf" srcId="{ECE0B2A7-DC28-4794-9B42-575FF28CEB61}" destId="{BB2A8726-0CBB-4EE3-80B3-A3ED20A281CC}" srcOrd="0" destOrd="0" presId="urn:microsoft.com/office/officeart/2005/8/layout/list1"/>
    <dgm:cxn modelId="{5D73025D-C560-46F7-86C2-8BB6599114AB}" srcId="{A38BC539-34C0-464E-87E7-5279D4CC4C53}" destId="{56E1F0AF-A9CA-48F1-9146-B972E9BCEAC8}" srcOrd="1" destOrd="0" parTransId="{FAC2062E-2A21-4F37-8DCA-D40E5FC7BD5B}" sibTransId="{689385FD-575A-4F4C-B696-A252BA91C0C1}"/>
    <dgm:cxn modelId="{13E8745F-864B-494C-9AF3-0977BC56F6D2}" type="presOf" srcId="{56E1F0AF-A9CA-48F1-9146-B972E9BCEAC8}" destId="{6A749E51-DAB1-4C2C-9747-5209E8FFC98F}" srcOrd="1" destOrd="0" presId="urn:microsoft.com/office/officeart/2005/8/layout/list1"/>
    <dgm:cxn modelId="{70BF7465-127B-4BD2-8497-2FAD852F19FF}" type="presOf" srcId="{2249AA07-F626-42EE-9007-E6E91B9EA929}" destId="{764476BB-95C5-4CCD-A6BB-AC736E4110E4}" srcOrd="1" destOrd="0" presId="urn:microsoft.com/office/officeart/2005/8/layout/list1"/>
    <dgm:cxn modelId="{9953496C-989F-4C5A-AE75-893207A4773C}" srcId="{A38BC539-34C0-464E-87E7-5279D4CC4C53}" destId="{2249AA07-F626-42EE-9007-E6E91B9EA929}" srcOrd="0" destOrd="0" parTransId="{C22B3D9E-A6EF-4ED6-B83C-CAE9C46543CF}" sibTransId="{F2B379A0-7A5E-407D-B61F-465D0F52ED2B}"/>
    <dgm:cxn modelId="{8482C686-AF93-46A9-931C-250E4FFA2DCE}" type="presOf" srcId="{56E1F0AF-A9CA-48F1-9146-B972E9BCEAC8}" destId="{24A7C004-6EB6-4B34-846F-4A734893CDE8}" srcOrd="0" destOrd="0" presId="urn:microsoft.com/office/officeart/2005/8/layout/list1"/>
    <dgm:cxn modelId="{93EA8787-1611-4C16-AE6C-0A84A2BEF431}" type="presOf" srcId="{2249AA07-F626-42EE-9007-E6E91B9EA929}" destId="{40E32D81-AC25-4FCD-B919-12A3F5F56F7B}" srcOrd="0" destOrd="0" presId="urn:microsoft.com/office/officeart/2005/8/layout/list1"/>
    <dgm:cxn modelId="{4AA4A78D-3BE1-46C1-8A9D-84652390ECEB}" srcId="{A38BC539-34C0-464E-87E7-5279D4CC4C53}" destId="{ECE0B2A7-DC28-4794-9B42-575FF28CEB61}" srcOrd="2" destOrd="0" parTransId="{7B8E6F5E-9769-476B-BFB1-C3648D13B8DF}" sibTransId="{704CAA50-F139-42F3-9803-9466B2C2A540}"/>
    <dgm:cxn modelId="{025ADDBA-D746-468B-9F6A-0D67563B79A8}" type="presOf" srcId="{A38BC539-34C0-464E-87E7-5279D4CC4C53}" destId="{52B4F5AA-1D5F-4490-9B14-BE8359C53D64}" srcOrd="0" destOrd="0" presId="urn:microsoft.com/office/officeart/2005/8/layout/list1"/>
    <dgm:cxn modelId="{AC2639EA-2482-4F1B-878E-6247B9B23536}" type="presOf" srcId="{ECE0B2A7-DC28-4794-9B42-575FF28CEB61}" destId="{C01E1561-9A73-42E7-B5FB-FD63821D5E4D}" srcOrd="1" destOrd="0" presId="urn:microsoft.com/office/officeart/2005/8/layout/list1"/>
    <dgm:cxn modelId="{DE3061B6-0305-40F7-BEEB-57FC455764E5}" type="presParOf" srcId="{52B4F5AA-1D5F-4490-9B14-BE8359C53D64}" destId="{13499337-25F2-4478-9B9D-E94FBCFEAF48}" srcOrd="0" destOrd="0" presId="urn:microsoft.com/office/officeart/2005/8/layout/list1"/>
    <dgm:cxn modelId="{291AAA88-8FC0-4A15-BF3C-859FCFDD4FA5}" type="presParOf" srcId="{13499337-25F2-4478-9B9D-E94FBCFEAF48}" destId="{40E32D81-AC25-4FCD-B919-12A3F5F56F7B}" srcOrd="0" destOrd="0" presId="urn:microsoft.com/office/officeart/2005/8/layout/list1"/>
    <dgm:cxn modelId="{34347727-8C4F-4458-9725-F6291750CCF4}" type="presParOf" srcId="{13499337-25F2-4478-9B9D-E94FBCFEAF48}" destId="{764476BB-95C5-4CCD-A6BB-AC736E4110E4}" srcOrd="1" destOrd="0" presId="urn:microsoft.com/office/officeart/2005/8/layout/list1"/>
    <dgm:cxn modelId="{3932834A-A5B1-4DEC-A2EE-1D892C714163}" type="presParOf" srcId="{52B4F5AA-1D5F-4490-9B14-BE8359C53D64}" destId="{81B96F19-DDC6-46E5-A2A7-570ED0923336}" srcOrd="1" destOrd="0" presId="urn:microsoft.com/office/officeart/2005/8/layout/list1"/>
    <dgm:cxn modelId="{2C044D2F-E3C2-48B5-AD33-08852EBED86C}" type="presParOf" srcId="{52B4F5AA-1D5F-4490-9B14-BE8359C53D64}" destId="{80D38E05-234F-4B03-A197-50F9CEA44501}" srcOrd="2" destOrd="0" presId="urn:microsoft.com/office/officeart/2005/8/layout/list1"/>
    <dgm:cxn modelId="{A10C07FB-2528-4BD6-8315-17A1FF0BC60A}" type="presParOf" srcId="{52B4F5AA-1D5F-4490-9B14-BE8359C53D64}" destId="{8734F031-F821-4DC9-9C26-D43F2D08D2A4}" srcOrd="3" destOrd="0" presId="urn:microsoft.com/office/officeart/2005/8/layout/list1"/>
    <dgm:cxn modelId="{DDE8086D-57F6-4DCB-8276-63531B927831}" type="presParOf" srcId="{52B4F5AA-1D5F-4490-9B14-BE8359C53D64}" destId="{A3B255ED-A096-43BC-B16C-F333F62D7D85}" srcOrd="4" destOrd="0" presId="urn:microsoft.com/office/officeart/2005/8/layout/list1"/>
    <dgm:cxn modelId="{D8135AD6-29EA-4238-9AA4-F456C1CAB054}" type="presParOf" srcId="{A3B255ED-A096-43BC-B16C-F333F62D7D85}" destId="{24A7C004-6EB6-4B34-846F-4A734893CDE8}" srcOrd="0" destOrd="0" presId="urn:microsoft.com/office/officeart/2005/8/layout/list1"/>
    <dgm:cxn modelId="{37C1B668-7247-4900-BC34-2A53CB64BF94}" type="presParOf" srcId="{A3B255ED-A096-43BC-B16C-F333F62D7D85}" destId="{6A749E51-DAB1-4C2C-9747-5209E8FFC98F}" srcOrd="1" destOrd="0" presId="urn:microsoft.com/office/officeart/2005/8/layout/list1"/>
    <dgm:cxn modelId="{3043C823-E194-4781-B0BE-B9DA23F4DF6B}" type="presParOf" srcId="{52B4F5AA-1D5F-4490-9B14-BE8359C53D64}" destId="{6B63B287-65FC-4697-BDBE-FAE02738127B}" srcOrd="5" destOrd="0" presId="urn:microsoft.com/office/officeart/2005/8/layout/list1"/>
    <dgm:cxn modelId="{20E1C7DC-8D1C-476A-8941-00AB50D95436}" type="presParOf" srcId="{52B4F5AA-1D5F-4490-9B14-BE8359C53D64}" destId="{98E46EB2-F0F9-4309-80BA-62485212AEC6}" srcOrd="6" destOrd="0" presId="urn:microsoft.com/office/officeart/2005/8/layout/list1"/>
    <dgm:cxn modelId="{C72AD32C-B55C-4643-88C7-B31240898546}" type="presParOf" srcId="{52B4F5AA-1D5F-4490-9B14-BE8359C53D64}" destId="{4A46361A-80DB-43E9-A292-06B9E6BD1873}" srcOrd="7" destOrd="0" presId="urn:microsoft.com/office/officeart/2005/8/layout/list1"/>
    <dgm:cxn modelId="{DE233D2A-DF6A-4063-AC01-7223CE0A9E11}" type="presParOf" srcId="{52B4F5AA-1D5F-4490-9B14-BE8359C53D64}" destId="{0CA10FC5-B7BB-4F06-AF7D-C95645E161E8}" srcOrd="8" destOrd="0" presId="urn:microsoft.com/office/officeart/2005/8/layout/list1"/>
    <dgm:cxn modelId="{F86A90F8-EFEB-4714-A7A2-95A88EF45836}" type="presParOf" srcId="{0CA10FC5-B7BB-4F06-AF7D-C95645E161E8}" destId="{BB2A8726-0CBB-4EE3-80B3-A3ED20A281CC}" srcOrd="0" destOrd="0" presId="urn:microsoft.com/office/officeart/2005/8/layout/list1"/>
    <dgm:cxn modelId="{A0F9EE2C-6BAE-4C94-8D5F-5B4BF68B3C96}" type="presParOf" srcId="{0CA10FC5-B7BB-4F06-AF7D-C95645E161E8}" destId="{C01E1561-9A73-42E7-B5FB-FD63821D5E4D}" srcOrd="1" destOrd="0" presId="urn:microsoft.com/office/officeart/2005/8/layout/list1"/>
    <dgm:cxn modelId="{66A2559F-E21F-43D0-8D9E-E18201FDA194}" type="presParOf" srcId="{52B4F5AA-1D5F-4490-9B14-BE8359C53D64}" destId="{02F78C59-A1C0-46C1-9734-848100214861}" srcOrd="9" destOrd="0" presId="urn:microsoft.com/office/officeart/2005/8/layout/list1"/>
    <dgm:cxn modelId="{D5945FE4-283A-4C7B-8023-2F520B343A00}" type="presParOf" srcId="{52B4F5AA-1D5F-4490-9B14-BE8359C53D64}" destId="{20108AAE-91F2-49CE-BF9E-F6F656F90A3D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3C28343-43C4-4715-92C0-9442E9238D3E}">
      <dsp:nvSpPr>
        <dsp:cNvPr id="0" name=""/>
        <dsp:cNvSpPr/>
      </dsp:nvSpPr>
      <dsp:spPr>
        <a:xfrm>
          <a:off x="0" y="711199"/>
          <a:ext cx="4364183" cy="378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BD5F7D-6DA1-45A0-A699-15A0D20585E6}">
      <dsp:nvSpPr>
        <dsp:cNvPr id="0" name=""/>
        <dsp:cNvSpPr/>
      </dsp:nvSpPr>
      <dsp:spPr>
        <a:xfrm>
          <a:off x="673524" y="96894"/>
          <a:ext cx="3051944" cy="85302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5469" tIns="0" rIns="115469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/>
            <a:t>MATERIAL DIRECTO</a:t>
          </a:r>
        </a:p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>
              <a:solidFill>
                <a:srgbClr val="FFFF00"/>
              </a:solidFill>
            </a:rPr>
            <a:t>MATERIAL INDIRECTO</a:t>
          </a:r>
        </a:p>
      </dsp:txBody>
      <dsp:txXfrm>
        <a:off x="715165" y="138535"/>
        <a:ext cx="2968662" cy="769741"/>
      </dsp:txXfrm>
    </dsp:sp>
    <dsp:sp modelId="{67BA4DFB-7BEF-4926-B2BB-B7121F58C2DD}">
      <dsp:nvSpPr>
        <dsp:cNvPr id="0" name=""/>
        <dsp:cNvSpPr/>
      </dsp:nvSpPr>
      <dsp:spPr>
        <a:xfrm>
          <a:off x="0" y="1772549"/>
          <a:ext cx="4364183" cy="378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16FDD80-C0D3-46DC-8F4B-EDD69EE8BC00}">
      <dsp:nvSpPr>
        <dsp:cNvPr id="0" name=""/>
        <dsp:cNvSpPr/>
      </dsp:nvSpPr>
      <dsp:spPr>
        <a:xfrm>
          <a:off x="644134" y="1118246"/>
          <a:ext cx="3051944" cy="80643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5469" tIns="0" rIns="115469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/>
            <a:t>OBRA DE MANO DIRECTA</a:t>
          </a:r>
        </a:p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>
              <a:solidFill>
                <a:schemeClr val="accent6"/>
              </a:solidFill>
            </a:rPr>
            <a:t>OBRA DE MANO INDIRECTA</a:t>
          </a:r>
        </a:p>
      </dsp:txBody>
      <dsp:txXfrm>
        <a:off x="683501" y="1157613"/>
        <a:ext cx="2973210" cy="727697"/>
      </dsp:txXfrm>
    </dsp:sp>
    <dsp:sp modelId="{206FE592-5922-4D66-9746-A3AE1CE8873A}">
      <dsp:nvSpPr>
        <dsp:cNvPr id="0" name=""/>
        <dsp:cNvSpPr/>
      </dsp:nvSpPr>
      <dsp:spPr>
        <a:xfrm>
          <a:off x="0" y="2987010"/>
          <a:ext cx="4364183" cy="378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F89E268-9E6F-4E4B-892F-0C49995DC715}">
      <dsp:nvSpPr>
        <dsp:cNvPr id="0" name=""/>
        <dsp:cNvSpPr/>
      </dsp:nvSpPr>
      <dsp:spPr>
        <a:xfrm>
          <a:off x="702426" y="2231549"/>
          <a:ext cx="3051944" cy="97686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5469" tIns="0" rIns="115469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kern="1200"/>
        </a:p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kern="1200"/>
            <a:t>GASTOS </a:t>
          </a:r>
          <a:r>
            <a:rPr lang="es-ES" sz="1600" kern="1200"/>
            <a:t>INDIRECTOS</a:t>
          </a:r>
          <a:r>
            <a:rPr lang="es-ES" kern="1200"/>
            <a:t> DE FABRICACIÓN- GASTOS GENERALES - VARIOS</a:t>
          </a:r>
        </a:p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kern="1200"/>
        </a:p>
      </dsp:txBody>
      <dsp:txXfrm>
        <a:off x="750112" y="2279235"/>
        <a:ext cx="2956572" cy="88148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D09AF9-C3EF-47AA-81B4-161C0EAB8B20}">
      <dsp:nvSpPr>
        <dsp:cNvPr id="0" name=""/>
        <dsp:cNvSpPr/>
      </dsp:nvSpPr>
      <dsp:spPr>
        <a:xfrm>
          <a:off x="0" y="674630"/>
          <a:ext cx="36801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272F0EC-6962-48DB-B3E4-C487856E0397}">
      <dsp:nvSpPr>
        <dsp:cNvPr id="0" name=""/>
        <dsp:cNvSpPr/>
      </dsp:nvSpPr>
      <dsp:spPr>
        <a:xfrm>
          <a:off x="183826" y="18174"/>
          <a:ext cx="2573564" cy="95634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7370" tIns="0" rIns="9737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/>
            <a:t>MATERIALES</a:t>
          </a:r>
        </a:p>
      </dsp:txBody>
      <dsp:txXfrm>
        <a:off x="230511" y="64859"/>
        <a:ext cx="2480194" cy="862976"/>
      </dsp:txXfrm>
    </dsp:sp>
    <dsp:sp modelId="{554B337B-EEA1-46DF-B230-31C3ACFB0800}">
      <dsp:nvSpPr>
        <dsp:cNvPr id="0" name=""/>
        <dsp:cNvSpPr/>
      </dsp:nvSpPr>
      <dsp:spPr>
        <a:xfrm>
          <a:off x="0" y="1557998"/>
          <a:ext cx="36801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ECD58B2-E9FE-42B7-8C7B-E556A86D7732}">
      <dsp:nvSpPr>
        <dsp:cNvPr id="0" name=""/>
        <dsp:cNvSpPr/>
      </dsp:nvSpPr>
      <dsp:spPr>
        <a:xfrm>
          <a:off x="183826" y="1196281"/>
          <a:ext cx="2573564" cy="72595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7370" tIns="0" rIns="9737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kern="1200"/>
            <a:t>OBRA  DE </a:t>
          </a:r>
          <a:r>
            <a:rPr lang="es-ES" sz="1600" kern="1200"/>
            <a:t>MANO</a:t>
          </a:r>
        </a:p>
      </dsp:txBody>
      <dsp:txXfrm>
        <a:off x="219264" y="1231719"/>
        <a:ext cx="2502688" cy="655075"/>
      </dsp:txXfrm>
    </dsp:sp>
    <dsp:sp modelId="{B2466B6F-ECB0-4A52-8F3E-981F37DE0DAF}">
      <dsp:nvSpPr>
        <dsp:cNvPr id="0" name=""/>
        <dsp:cNvSpPr/>
      </dsp:nvSpPr>
      <dsp:spPr>
        <a:xfrm>
          <a:off x="0" y="2722051"/>
          <a:ext cx="36801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9C2382B-640E-4019-87A5-42E86CAF4F9D}">
      <dsp:nvSpPr>
        <dsp:cNvPr id="0" name=""/>
        <dsp:cNvSpPr/>
      </dsp:nvSpPr>
      <dsp:spPr>
        <a:xfrm>
          <a:off x="183826" y="2143992"/>
          <a:ext cx="2573564" cy="78469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7370" tIns="0" rIns="9737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kern="1200"/>
        </a:p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kern="1200"/>
            <a:t>GASTOS </a:t>
          </a:r>
          <a:r>
            <a:rPr lang="es-ES" sz="1600" kern="1200"/>
            <a:t>INDIRECTOS</a:t>
          </a:r>
          <a:r>
            <a:rPr lang="es-ES" kern="1200"/>
            <a:t> DE FABRICACIÓN</a:t>
          </a:r>
        </a:p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kern="1200"/>
        </a:p>
      </dsp:txBody>
      <dsp:txXfrm>
        <a:off x="222132" y="2182298"/>
        <a:ext cx="2496952" cy="7080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D38E05-234F-4B03-A197-50F9CEA44501}">
      <dsp:nvSpPr>
        <dsp:cNvPr id="0" name=""/>
        <dsp:cNvSpPr/>
      </dsp:nvSpPr>
      <dsp:spPr>
        <a:xfrm>
          <a:off x="0" y="531163"/>
          <a:ext cx="4165025" cy="327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64476BB-95C5-4CCD-A6BB-AC736E4110E4}">
      <dsp:nvSpPr>
        <dsp:cNvPr id="0" name=""/>
        <dsp:cNvSpPr/>
      </dsp:nvSpPr>
      <dsp:spPr>
        <a:xfrm>
          <a:off x="52006" y="0"/>
          <a:ext cx="2915517" cy="78143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200" tIns="0" rIns="11020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/>
            <a:t>MATERIAL DIRECTO</a:t>
          </a:r>
        </a:p>
      </dsp:txBody>
      <dsp:txXfrm>
        <a:off x="90152" y="38146"/>
        <a:ext cx="2839225" cy="705139"/>
      </dsp:txXfrm>
    </dsp:sp>
    <dsp:sp modelId="{98E46EB2-F0F9-4309-80BA-62485212AEC6}">
      <dsp:nvSpPr>
        <dsp:cNvPr id="0" name=""/>
        <dsp:cNvSpPr/>
      </dsp:nvSpPr>
      <dsp:spPr>
        <a:xfrm>
          <a:off x="0" y="1694741"/>
          <a:ext cx="4165025" cy="327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749E51-DAB1-4C2C-9747-5209E8FFC98F}">
      <dsp:nvSpPr>
        <dsp:cNvPr id="0" name=""/>
        <dsp:cNvSpPr/>
      </dsp:nvSpPr>
      <dsp:spPr>
        <a:xfrm>
          <a:off x="17731" y="863923"/>
          <a:ext cx="2912670" cy="97818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200" tIns="0" rIns="11020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/>
            <a:t>OBRA DE MANO DIRECTA</a:t>
          </a:r>
        </a:p>
      </dsp:txBody>
      <dsp:txXfrm>
        <a:off x="65482" y="911674"/>
        <a:ext cx="2817168" cy="882683"/>
      </dsp:txXfrm>
    </dsp:sp>
    <dsp:sp modelId="{20108AAE-91F2-49CE-BF9E-F6F656F90A3D}">
      <dsp:nvSpPr>
        <dsp:cNvPr id="0" name=""/>
        <dsp:cNvSpPr/>
      </dsp:nvSpPr>
      <dsp:spPr>
        <a:xfrm>
          <a:off x="0" y="3019159"/>
          <a:ext cx="2052191" cy="20912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01E1561-9A73-42E7-B5FB-FD63821D5E4D}">
      <dsp:nvSpPr>
        <dsp:cNvPr id="0" name=""/>
        <dsp:cNvSpPr/>
      </dsp:nvSpPr>
      <dsp:spPr>
        <a:xfrm>
          <a:off x="228" y="1931192"/>
          <a:ext cx="2912670" cy="199388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200" tIns="0" rIns="11020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/>
            <a:t>GASTOS INDIRECTOS DE FABRICACIÓN</a:t>
          </a:r>
        </a:p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>
              <a:solidFill>
                <a:srgbClr val="FFFF00"/>
              </a:solidFill>
            </a:rPr>
            <a:t>MATERIALES INDIRECTO</a:t>
          </a:r>
        </a:p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>
              <a:solidFill>
                <a:schemeClr val="accent6"/>
              </a:solidFill>
            </a:rPr>
            <a:t>OBRA DE MANO INDIRECTA</a:t>
          </a:r>
        </a:p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600" kern="1200"/>
            <a:t>GASTOS GENERALES- VARIOS</a:t>
          </a:r>
        </a:p>
      </dsp:txBody>
      <dsp:txXfrm>
        <a:off x="97561" y="2028525"/>
        <a:ext cx="2718004" cy="17992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4</xdr:row>
      <xdr:rowOff>51954</xdr:rowOff>
    </xdr:from>
    <xdr:to>
      <xdr:col>14</xdr:col>
      <xdr:colOff>658091</xdr:colOff>
      <xdr:row>21</xdr:row>
      <xdr:rowOff>103909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77930</xdr:colOff>
      <xdr:row>4</xdr:row>
      <xdr:rowOff>17319</xdr:rowOff>
    </xdr:from>
    <xdr:to>
      <xdr:col>6</xdr:col>
      <xdr:colOff>710045</xdr:colOff>
      <xdr:row>19</xdr:row>
      <xdr:rowOff>81395</xdr:rowOff>
    </xdr:to>
    <xdr:graphicFrame macro="">
      <xdr:nvGraphicFramePr>
        <xdr:cNvPr id="5" name="4 Diagram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17</xdr:col>
      <xdr:colOff>597475</xdr:colOff>
      <xdr:row>4</xdr:row>
      <xdr:rowOff>5194</xdr:rowOff>
    </xdr:from>
    <xdr:to>
      <xdr:col>23</xdr:col>
      <xdr:colOff>190500</xdr:colOff>
      <xdr:row>25</xdr:row>
      <xdr:rowOff>173181</xdr:rowOff>
    </xdr:to>
    <xdr:graphicFrame macro="">
      <xdr:nvGraphicFramePr>
        <xdr:cNvPr id="6" name="5 Diagram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7</xdr:col>
      <xdr:colOff>138545</xdr:colOff>
      <xdr:row>6</xdr:row>
      <xdr:rowOff>17319</xdr:rowOff>
    </xdr:from>
    <xdr:to>
      <xdr:col>8</xdr:col>
      <xdr:colOff>354953</xdr:colOff>
      <xdr:row>8</xdr:row>
      <xdr:rowOff>120951</xdr:rowOff>
    </xdr:to>
    <xdr:sp macro="" textlink="">
      <xdr:nvSpPr>
        <xdr:cNvPr id="7" name="6 Flecha der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996545" y="1333501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69273</xdr:colOff>
      <xdr:row>11</xdr:row>
      <xdr:rowOff>17318</xdr:rowOff>
    </xdr:from>
    <xdr:to>
      <xdr:col>8</xdr:col>
      <xdr:colOff>285681</xdr:colOff>
      <xdr:row>13</xdr:row>
      <xdr:rowOff>120950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27273" y="22860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86591</xdr:colOff>
      <xdr:row>15</xdr:row>
      <xdr:rowOff>121228</xdr:rowOff>
    </xdr:from>
    <xdr:to>
      <xdr:col>8</xdr:col>
      <xdr:colOff>302999</xdr:colOff>
      <xdr:row>18</xdr:row>
      <xdr:rowOff>34360</xdr:rowOff>
    </xdr:to>
    <xdr:sp macro="" textlink="">
      <xdr:nvSpPr>
        <xdr:cNvPr id="9" name="8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944591" y="315191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484909</xdr:colOff>
      <xdr:row>6</xdr:row>
      <xdr:rowOff>1</xdr:rowOff>
    </xdr:from>
    <xdr:to>
      <xdr:col>16</xdr:col>
      <xdr:colOff>701317</xdr:colOff>
      <xdr:row>8</xdr:row>
      <xdr:rowOff>103633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3438909" y="1316183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467592</xdr:colOff>
      <xdr:row>10</xdr:row>
      <xdr:rowOff>86591</xdr:rowOff>
    </xdr:from>
    <xdr:to>
      <xdr:col>16</xdr:col>
      <xdr:colOff>684000</xdr:colOff>
      <xdr:row>12</xdr:row>
      <xdr:rowOff>190223</xdr:rowOff>
    </xdr:to>
    <xdr:sp macro="" textlink="">
      <xdr:nvSpPr>
        <xdr:cNvPr id="1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3421592" y="2164773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588818</xdr:colOff>
      <xdr:row>16</xdr:row>
      <xdr:rowOff>69272</xdr:rowOff>
    </xdr:from>
    <xdr:to>
      <xdr:col>17</xdr:col>
      <xdr:colOff>43226</xdr:colOff>
      <xdr:row>18</xdr:row>
      <xdr:rowOff>172904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542818" y="3290454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103909</xdr:colOff>
      <xdr:row>5</xdr:row>
      <xdr:rowOff>171946</xdr:rowOff>
    </xdr:from>
    <xdr:to>
      <xdr:col>23</xdr:col>
      <xdr:colOff>259357</xdr:colOff>
      <xdr:row>10</xdr:row>
      <xdr:rowOff>133846</xdr:rowOff>
    </xdr:to>
    <xdr:sp macro="" textlink="">
      <xdr:nvSpPr>
        <xdr:cNvPr id="13" name="12 Cerrar llav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7838552" y="1260517"/>
          <a:ext cx="155448" cy="86904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536862</xdr:colOff>
      <xdr:row>11</xdr:row>
      <xdr:rowOff>41413</xdr:rowOff>
    </xdr:from>
    <xdr:to>
      <xdr:col>22</xdr:col>
      <xdr:colOff>690217</xdr:colOff>
      <xdr:row>20</xdr:row>
      <xdr:rowOff>121227</xdr:rowOff>
    </xdr:to>
    <xdr:sp macro="" textlink="">
      <xdr:nvSpPr>
        <xdr:cNvPr id="14" name="13 Cerrar llav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7240123" y="2332935"/>
          <a:ext cx="153355" cy="198481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519545</xdr:colOff>
      <xdr:row>7</xdr:row>
      <xdr:rowOff>51955</xdr:rowOff>
    </xdr:from>
    <xdr:to>
      <xdr:col>27</xdr:col>
      <xdr:colOff>121227</xdr:colOff>
      <xdr:row>10</xdr:row>
      <xdr:rowOff>17318</xdr:rowOff>
    </xdr:to>
    <xdr:sp macro="" textlink="">
      <xdr:nvSpPr>
        <xdr:cNvPr id="19" name="18 Rectángul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569545" y="1558637"/>
          <a:ext cx="2649682" cy="536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        COSTO PRIMO</a:t>
          </a:r>
        </a:p>
      </xdr:txBody>
    </xdr:sp>
    <xdr:clientData/>
  </xdr:twoCellAnchor>
  <xdr:twoCellAnchor>
    <xdr:from>
      <xdr:col>23</xdr:col>
      <xdr:colOff>380999</xdr:colOff>
      <xdr:row>12</xdr:row>
      <xdr:rowOff>155863</xdr:rowOff>
    </xdr:from>
    <xdr:to>
      <xdr:col>26</xdr:col>
      <xdr:colOff>744681</xdr:colOff>
      <xdr:row>17</xdr:row>
      <xdr:rowOff>117763</xdr:rowOff>
    </xdr:to>
    <xdr:sp macro="" textlink="">
      <xdr:nvSpPr>
        <xdr:cNvPr id="20" name="19 Rectángul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430999" y="2615045"/>
          <a:ext cx="2649682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600"/>
            <a:t>COSTO DE TRANSFORMACIÓN</a:t>
          </a:r>
        </a:p>
      </xdr:txBody>
    </xdr:sp>
    <xdr:clientData/>
  </xdr:twoCellAnchor>
  <xdr:twoCellAnchor>
    <xdr:from>
      <xdr:col>28</xdr:col>
      <xdr:colOff>588818</xdr:colOff>
      <xdr:row>3</xdr:row>
      <xdr:rowOff>34636</xdr:rowOff>
    </xdr:from>
    <xdr:to>
      <xdr:col>29</xdr:col>
      <xdr:colOff>741218</xdr:colOff>
      <xdr:row>25</xdr:row>
      <xdr:rowOff>173181</xdr:rowOff>
    </xdr:to>
    <xdr:sp macro="" textlink="">
      <xdr:nvSpPr>
        <xdr:cNvPr id="23" name="22 Llamada de flecha a la derech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3448818" y="779318"/>
          <a:ext cx="914400" cy="4329545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27"/>
  <sheetViews>
    <sheetView tabSelected="1" topLeftCell="P2" zoomScale="69" zoomScaleNormal="69" workbookViewId="0">
      <selection activeCell="W22" sqref="W22"/>
    </sheetView>
  </sheetViews>
  <sheetFormatPr baseColWidth="10" defaultRowHeight="15" x14ac:dyDescent="0.25"/>
  <sheetData>
    <row r="3" spans="2:31" ht="28.5" x14ac:dyDescent="0.45">
      <c r="D3" s="2" t="s">
        <v>0</v>
      </c>
      <c r="E3" s="1"/>
      <c r="K3" s="2" t="s">
        <v>3</v>
      </c>
      <c r="S3" s="2" t="s">
        <v>1</v>
      </c>
    </row>
    <row r="4" spans="2:31" x14ac:dyDescent="0.25">
      <c r="B4" s="4"/>
      <c r="C4" s="4"/>
      <c r="D4" s="4"/>
      <c r="E4" s="4"/>
      <c r="F4" s="4"/>
      <c r="G4" s="4"/>
      <c r="J4" s="5"/>
      <c r="K4" s="5"/>
      <c r="L4" s="5"/>
      <c r="M4" s="5"/>
      <c r="N4" s="5"/>
      <c r="O4" s="5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31" x14ac:dyDescent="0.25">
      <c r="B5" s="4"/>
      <c r="C5" s="4"/>
      <c r="D5" s="4"/>
      <c r="E5" s="4"/>
      <c r="F5" s="4"/>
      <c r="G5" s="4"/>
      <c r="J5" s="5"/>
      <c r="K5" s="5"/>
      <c r="L5" s="5"/>
      <c r="M5" s="5"/>
      <c r="N5" s="5"/>
      <c r="O5" s="5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31" x14ac:dyDescent="0.25">
      <c r="B6" s="4"/>
      <c r="C6" s="4"/>
      <c r="D6" s="4"/>
      <c r="E6" s="4"/>
      <c r="F6" s="4"/>
      <c r="G6" s="4"/>
      <c r="J6" s="5"/>
      <c r="K6" s="5"/>
      <c r="L6" s="5"/>
      <c r="M6" s="5"/>
      <c r="N6" s="5"/>
      <c r="O6" s="5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31" x14ac:dyDescent="0.25">
      <c r="B7" s="4"/>
      <c r="C7" s="4"/>
      <c r="D7" s="4"/>
      <c r="E7" s="4"/>
      <c r="F7" s="4"/>
      <c r="G7" s="4"/>
      <c r="J7" s="5"/>
      <c r="K7" s="5"/>
      <c r="L7" s="5"/>
      <c r="M7" s="5"/>
      <c r="N7" s="5"/>
      <c r="O7" s="5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31" x14ac:dyDescent="0.25">
      <c r="B8" s="4"/>
      <c r="C8" s="4"/>
      <c r="D8" s="4"/>
      <c r="E8" s="4"/>
      <c r="F8" s="4"/>
      <c r="G8" s="4"/>
      <c r="J8" s="5"/>
      <c r="K8" s="5"/>
      <c r="L8" s="5"/>
      <c r="M8" s="5"/>
      <c r="N8" s="5"/>
      <c r="O8" s="5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31" x14ac:dyDescent="0.25">
      <c r="B9" s="4"/>
      <c r="C9" s="4"/>
      <c r="D9" s="4"/>
      <c r="E9" s="4"/>
      <c r="F9" s="4"/>
      <c r="G9" s="4"/>
      <c r="J9" s="5"/>
      <c r="K9" s="5"/>
      <c r="L9" s="5"/>
      <c r="M9" s="5"/>
      <c r="N9" s="5"/>
      <c r="O9" s="5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31" x14ac:dyDescent="0.25">
      <c r="B10" s="4"/>
      <c r="C10" s="4"/>
      <c r="D10" s="4"/>
      <c r="E10" s="4"/>
      <c r="F10" s="4"/>
      <c r="G10" s="4"/>
      <c r="J10" s="5"/>
      <c r="K10" s="5"/>
      <c r="L10" s="5"/>
      <c r="M10" s="5"/>
      <c r="N10" s="5"/>
      <c r="O10" s="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31" x14ac:dyDescent="0.25">
      <c r="B11" s="4"/>
      <c r="C11" s="4"/>
      <c r="D11" s="4"/>
      <c r="E11" s="4"/>
      <c r="F11" s="4"/>
      <c r="G11" s="4"/>
      <c r="J11" s="5"/>
      <c r="K11" s="5"/>
      <c r="L11" s="5"/>
      <c r="M11" s="5"/>
      <c r="N11" s="5"/>
      <c r="O11" s="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31" x14ac:dyDescent="0.25">
      <c r="B12" s="4"/>
      <c r="C12" s="4"/>
      <c r="D12" s="4"/>
      <c r="E12" s="4"/>
      <c r="F12" s="4"/>
      <c r="G12" s="4"/>
      <c r="J12" s="5"/>
      <c r="K12" s="5"/>
      <c r="L12" s="5"/>
      <c r="M12" s="5"/>
      <c r="N12" s="5"/>
      <c r="O12" s="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31" x14ac:dyDescent="0.25">
      <c r="B13" s="4"/>
      <c r="C13" s="4"/>
      <c r="D13" s="4"/>
      <c r="E13" s="4"/>
      <c r="F13" s="4"/>
      <c r="G13" s="4"/>
      <c r="J13" s="5"/>
      <c r="K13" s="5"/>
      <c r="L13" s="5"/>
      <c r="M13" s="5"/>
      <c r="N13" s="5"/>
      <c r="O13" s="5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31" x14ac:dyDescent="0.25">
      <c r="B14" s="4"/>
      <c r="C14" s="4"/>
      <c r="D14" s="4"/>
      <c r="E14" s="4"/>
      <c r="F14" s="4"/>
      <c r="G14" s="4"/>
      <c r="J14" s="5"/>
      <c r="K14" s="5"/>
      <c r="L14" s="5"/>
      <c r="M14" s="5"/>
      <c r="N14" s="5"/>
      <c r="O14" s="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31" ht="28.5" x14ac:dyDescent="0.45">
      <c r="B15" s="4"/>
      <c r="C15" s="4"/>
      <c r="D15" s="4"/>
      <c r="E15" s="4"/>
      <c r="F15" s="4"/>
      <c r="G15" s="4"/>
      <c r="J15" s="5"/>
      <c r="K15" s="5"/>
      <c r="L15" s="5"/>
      <c r="M15" s="5"/>
      <c r="N15" s="5"/>
      <c r="O15" s="5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E15" s="2" t="s">
        <v>2</v>
      </c>
    </row>
    <row r="16" spans="2:31" x14ac:dyDescent="0.25">
      <c r="B16" s="4"/>
      <c r="C16" s="4"/>
      <c r="D16" s="4"/>
      <c r="E16" s="4"/>
      <c r="F16" s="4"/>
      <c r="G16" s="4"/>
      <c r="J16" s="5"/>
      <c r="K16" s="5"/>
      <c r="L16" s="5"/>
      <c r="M16" s="5"/>
      <c r="N16" s="5"/>
      <c r="O16" s="5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4"/>
      <c r="C17" s="4"/>
      <c r="D17" s="4"/>
      <c r="E17" s="4"/>
      <c r="F17" s="4"/>
      <c r="G17" s="4"/>
      <c r="J17" s="5"/>
      <c r="K17" s="5"/>
      <c r="L17" s="5"/>
      <c r="M17" s="5"/>
      <c r="N17" s="5"/>
      <c r="O17" s="5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4"/>
      <c r="C18" s="4"/>
      <c r="D18" s="4"/>
      <c r="E18" s="4"/>
      <c r="F18" s="4"/>
      <c r="G18" s="4"/>
      <c r="J18" s="5"/>
      <c r="K18" s="5"/>
      <c r="L18" s="5"/>
      <c r="M18" s="5"/>
      <c r="N18" s="5"/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4"/>
      <c r="C19" s="4"/>
      <c r="D19" s="4"/>
      <c r="E19" s="4"/>
      <c r="F19" s="4"/>
      <c r="G19" s="4"/>
      <c r="J19" s="5"/>
      <c r="K19" s="5"/>
      <c r="L19" s="5"/>
      <c r="M19" s="5"/>
      <c r="N19" s="5"/>
      <c r="O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4"/>
      <c r="C20" s="4"/>
      <c r="D20" s="4"/>
      <c r="E20" s="4"/>
      <c r="F20" s="4"/>
      <c r="G20" s="4"/>
      <c r="J20" s="5"/>
      <c r="K20" s="5"/>
      <c r="L20" s="5"/>
      <c r="M20" s="5"/>
      <c r="N20" s="5"/>
      <c r="O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4"/>
      <c r="C21" s="4"/>
      <c r="D21" s="4"/>
      <c r="E21" s="4"/>
      <c r="F21" s="4"/>
      <c r="G21" s="4"/>
      <c r="J21" s="5"/>
      <c r="K21" s="5"/>
      <c r="L21" s="5"/>
      <c r="M21" s="5"/>
      <c r="N21" s="5"/>
      <c r="O21" s="5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4"/>
      <c r="C22" s="4"/>
      <c r="D22" s="4"/>
      <c r="E22" s="4"/>
      <c r="F22" s="4"/>
      <c r="G22" s="4"/>
      <c r="J22" s="5"/>
      <c r="K22" s="5"/>
      <c r="L22" s="5"/>
      <c r="M22" s="5"/>
      <c r="N22" s="5"/>
      <c r="O22" s="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4"/>
      <c r="C23" s="4"/>
      <c r="D23" s="4"/>
      <c r="E23" s="4"/>
      <c r="F23" s="4"/>
      <c r="G23" s="4"/>
      <c r="J23" s="5"/>
      <c r="K23" s="5"/>
      <c r="L23" s="5"/>
      <c r="M23" s="5"/>
      <c r="N23" s="5"/>
      <c r="O23" s="5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4"/>
      <c r="C24" s="4"/>
      <c r="D24" s="4"/>
      <c r="E24" s="4"/>
      <c r="F24" s="4"/>
      <c r="G24" s="4"/>
      <c r="J24" s="5"/>
      <c r="K24" s="5"/>
      <c r="L24" s="5"/>
      <c r="M24" s="5"/>
      <c r="N24" s="5"/>
      <c r="O24" s="5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4"/>
      <c r="C25" s="4"/>
      <c r="D25" s="4"/>
      <c r="E25" s="4"/>
      <c r="F25" s="4"/>
      <c r="G25" s="4"/>
      <c r="J25" s="5"/>
      <c r="K25" s="5"/>
      <c r="L25" s="5"/>
      <c r="M25" s="5"/>
      <c r="N25" s="5"/>
      <c r="O25" s="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6"/>
  <sheetViews>
    <sheetView zoomScale="96" zoomScaleNormal="96" workbookViewId="0">
      <selection activeCell="K34" sqref="K34"/>
    </sheetView>
  </sheetViews>
  <sheetFormatPr baseColWidth="10" defaultRowHeight="15" x14ac:dyDescent="0.25"/>
  <cols>
    <col min="2" max="2" width="39.5703125" customWidth="1"/>
  </cols>
  <sheetData>
    <row r="2" spans="2:6" x14ac:dyDescent="0.25">
      <c r="B2" t="s">
        <v>9</v>
      </c>
    </row>
    <row r="4" spans="2:6" x14ac:dyDescent="0.25">
      <c r="B4" t="s">
        <v>5</v>
      </c>
      <c r="D4" t="s">
        <v>4</v>
      </c>
      <c r="E4">
        <v>200</v>
      </c>
    </row>
    <row r="5" spans="2:6" x14ac:dyDescent="0.25">
      <c r="B5" t="s">
        <v>6</v>
      </c>
      <c r="E5" t="s">
        <v>28</v>
      </c>
      <c r="F5">
        <f>200*0.87</f>
        <v>174</v>
      </c>
    </row>
    <row r="6" spans="2:6" x14ac:dyDescent="0.25">
      <c r="B6" t="s">
        <v>7</v>
      </c>
      <c r="E6" t="s">
        <v>29</v>
      </c>
      <c r="F6">
        <f>200*0.13</f>
        <v>26</v>
      </c>
    </row>
    <row r="7" spans="2:6" x14ac:dyDescent="0.25">
      <c r="B7" t="s">
        <v>8</v>
      </c>
      <c r="F7">
        <v>0</v>
      </c>
    </row>
    <row r="8" spans="2:6" x14ac:dyDescent="0.25">
      <c r="B8" t="s">
        <v>30</v>
      </c>
      <c r="F8">
        <v>200</v>
      </c>
    </row>
    <row r="10" spans="2:6" x14ac:dyDescent="0.25">
      <c r="B10" t="s">
        <v>10</v>
      </c>
    </row>
    <row r="11" spans="2:6" x14ac:dyDescent="0.25">
      <c r="B11" t="s">
        <v>31</v>
      </c>
    </row>
    <row r="12" spans="2:6" x14ac:dyDescent="0.25">
      <c r="B12" t="s">
        <v>32</v>
      </c>
    </row>
    <row r="15" spans="2:6" x14ac:dyDescent="0.25">
      <c r="B15" t="s">
        <v>33</v>
      </c>
      <c r="C15">
        <f>2500*6.97</f>
        <v>17425</v>
      </c>
    </row>
    <row r="16" spans="2:6" x14ac:dyDescent="0.25">
      <c r="B16" t="s">
        <v>34</v>
      </c>
      <c r="C16">
        <f>17425*0.87</f>
        <v>15159.75</v>
      </c>
    </row>
    <row r="17" spans="2:8" x14ac:dyDescent="0.25">
      <c r="B17" t="s">
        <v>35</v>
      </c>
      <c r="C17">
        <f>C15*0.13</f>
        <v>2265.25</v>
      </c>
    </row>
    <row r="18" spans="2:8" x14ac:dyDescent="0.25">
      <c r="B18" t="s">
        <v>36</v>
      </c>
      <c r="C18">
        <f>C17+C16</f>
        <v>17425</v>
      </c>
    </row>
    <row r="20" spans="2:8" x14ac:dyDescent="0.25">
      <c r="B20" t="s">
        <v>10</v>
      </c>
    </row>
    <row r="22" spans="2:8" x14ac:dyDescent="0.25">
      <c r="B22" t="s">
        <v>11</v>
      </c>
      <c r="E22" s="7">
        <v>300</v>
      </c>
      <c r="G22" s="8">
        <v>300</v>
      </c>
    </row>
    <row r="23" spans="2:8" x14ac:dyDescent="0.25">
      <c r="B23" t="s">
        <v>12</v>
      </c>
      <c r="E23" s="7">
        <v>60</v>
      </c>
      <c r="G23" s="8">
        <v>60</v>
      </c>
    </row>
    <row r="24" spans="2:8" x14ac:dyDescent="0.25">
      <c r="B24" t="s">
        <v>37</v>
      </c>
      <c r="E24" s="7">
        <f>+E22+E23</f>
        <v>360</v>
      </c>
      <c r="G24" s="8">
        <f>+G22+G23</f>
        <v>360</v>
      </c>
    </row>
    <row r="25" spans="2:8" x14ac:dyDescent="0.25">
      <c r="B25" t="s">
        <v>38</v>
      </c>
      <c r="E25" s="7">
        <v>39</v>
      </c>
      <c r="G25" s="8">
        <v>46.8</v>
      </c>
    </row>
    <row r="26" spans="2:8" x14ac:dyDescent="0.25">
      <c r="B26" t="s">
        <v>39</v>
      </c>
      <c r="E26" s="7">
        <f>+E24+E25</f>
        <v>399</v>
      </c>
      <c r="G26" s="8">
        <f>+G24+G25</f>
        <v>406.8</v>
      </c>
    </row>
    <row r="28" spans="2:8" x14ac:dyDescent="0.25">
      <c r="B28" t="s">
        <v>40</v>
      </c>
      <c r="G28" s="6">
        <f>+G26*0.13</f>
        <v>52.884</v>
      </c>
    </row>
    <row r="29" spans="2:8" x14ac:dyDescent="0.25">
      <c r="G29" s="6">
        <f>+G26-G28</f>
        <v>353.916</v>
      </c>
    </row>
    <row r="30" spans="2:8" x14ac:dyDescent="0.25">
      <c r="G30" s="9">
        <f>+G29*0.2</f>
        <v>70.783200000000008</v>
      </c>
    </row>
    <row r="31" spans="2:8" x14ac:dyDescent="0.25">
      <c r="G31" s="9">
        <f>+G29-G30</f>
        <v>283.13279999999997</v>
      </c>
      <c r="H31" s="10"/>
    </row>
    <row r="32" spans="2:8" x14ac:dyDescent="0.25">
      <c r="G32" s="9">
        <f>+G22-G31</f>
        <v>16.867200000000025</v>
      </c>
    </row>
    <row r="33" spans="2:8" x14ac:dyDescent="0.25">
      <c r="G33" s="9"/>
      <c r="H33" s="10"/>
    </row>
    <row r="36" spans="2:8" x14ac:dyDescent="0.25">
      <c r="B36" t="s">
        <v>41</v>
      </c>
      <c r="E36" s="11">
        <v>300</v>
      </c>
    </row>
    <row r="37" spans="2:8" x14ac:dyDescent="0.25">
      <c r="B37" t="s">
        <v>42</v>
      </c>
      <c r="C37">
        <v>25</v>
      </c>
      <c r="E37">
        <f>+E36*0.25</f>
        <v>75</v>
      </c>
    </row>
    <row r="38" spans="2:8" x14ac:dyDescent="0.25">
      <c r="E38">
        <f>+E36+E37</f>
        <v>375</v>
      </c>
    </row>
    <row r="40" spans="2:8" x14ac:dyDescent="0.25">
      <c r="B40" t="s">
        <v>43</v>
      </c>
      <c r="C40">
        <v>14.94</v>
      </c>
      <c r="E40">
        <f>+E38*1.14944</f>
        <v>431.04</v>
      </c>
      <c r="F40" t="s">
        <v>44</v>
      </c>
    </row>
    <row r="42" spans="2:8" x14ac:dyDescent="0.25">
      <c r="B42" t="s">
        <v>45</v>
      </c>
      <c r="E42">
        <v>431.04</v>
      </c>
    </row>
    <row r="43" spans="2:8" x14ac:dyDescent="0.25">
      <c r="B43" t="s">
        <v>46</v>
      </c>
      <c r="E43">
        <f>+E42*0.13</f>
        <v>56.035200000000003</v>
      </c>
    </row>
    <row r="44" spans="2:8" x14ac:dyDescent="0.25">
      <c r="E44">
        <f>+E42-E43</f>
        <v>375.00480000000005</v>
      </c>
    </row>
    <row r="45" spans="2:8" x14ac:dyDescent="0.25">
      <c r="B45" t="s">
        <v>47</v>
      </c>
      <c r="E45">
        <f>+E44*0.2</f>
        <v>75.000960000000006</v>
      </c>
    </row>
    <row r="46" spans="2:8" x14ac:dyDescent="0.25">
      <c r="B46" t="s">
        <v>48</v>
      </c>
      <c r="E46" s="12">
        <f>+E44-E45</f>
        <v>300.00384000000003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B17" sqref="B17"/>
    </sheetView>
  </sheetViews>
  <sheetFormatPr baseColWidth="10" defaultRowHeight="15" x14ac:dyDescent="0.25"/>
  <cols>
    <col min="1" max="1" width="23.85546875" customWidth="1"/>
    <col min="2" max="2" width="20.28515625" bestFit="1" customWidth="1"/>
  </cols>
  <sheetData>
    <row r="1" spans="1:5" x14ac:dyDescent="0.25">
      <c r="A1" t="s">
        <v>13</v>
      </c>
    </row>
    <row r="2" spans="1:5" x14ac:dyDescent="0.25">
      <c r="A2" t="s">
        <v>14</v>
      </c>
      <c r="B2" s="6">
        <v>90000</v>
      </c>
      <c r="D2" t="s">
        <v>27</v>
      </c>
      <c r="E2" s="6">
        <f>SUM(B4:B9)</f>
        <v>34800</v>
      </c>
    </row>
    <row r="3" spans="1:5" x14ac:dyDescent="0.25">
      <c r="A3" t="s">
        <v>15</v>
      </c>
      <c r="B3" s="6">
        <v>60000</v>
      </c>
    </row>
    <row r="4" spans="1:5" x14ac:dyDescent="0.25">
      <c r="A4" t="s">
        <v>16</v>
      </c>
      <c r="B4" s="6">
        <v>20000</v>
      </c>
    </row>
    <row r="5" spans="1:5" x14ac:dyDescent="0.25">
      <c r="A5" t="s">
        <v>15</v>
      </c>
      <c r="B5" s="6">
        <v>10000</v>
      </c>
    </row>
    <row r="6" spans="1:5" x14ac:dyDescent="0.25">
      <c r="A6" t="s">
        <v>17</v>
      </c>
      <c r="B6" s="6">
        <v>2000</v>
      </c>
    </row>
    <row r="7" spans="1:5" x14ac:dyDescent="0.25">
      <c r="A7" t="s">
        <v>18</v>
      </c>
      <c r="B7" s="6">
        <v>1000</v>
      </c>
    </row>
    <row r="8" spans="1:5" x14ac:dyDescent="0.25">
      <c r="A8" t="s">
        <v>19</v>
      </c>
      <c r="B8" s="6">
        <v>1500</v>
      </c>
    </row>
    <row r="9" spans="1:5" x14ac:dyDescent="0.25">
      <c r="A9" t="s">
        <v>20</v>
      </c>
      <c r="B9" s="6">
        <v>300</v>
      </c>
    </row>
    <row r="10" spans="1:5" x14ac:dyDescent="0.25">
      <c r="A10" t="s">
        <v>21</v>
      </c>
      <c r="B10" s="6"/>
    </row>
    <row r="11" spans="1:5" x14ac:dyDescent="0.25">
      <c r="A11" t="s">
        <v>22</v>
      </c>
      <c r="B11" s="6">
        <f>SUM(B2:B9)</f>
        <v>184800</v>
      </c>
    </row>
    <row r="12" spans="1:5" x14ac:dyDescent="0.25">
      <c r="A12" t="s">
        <v>23</v>
      </c>
      <c r="B12" s="6">
        <f>SUM(B3+E2)</f>
        <v>94800</v>
      </c>
    </row>
    <row r="13" spans="1:5" x14ac:dyDescent="0.25">
      <c r="A13" t="s">
        <v>24</v>
      </c>
      <c r="B13" s="6">
        <f>SUM(B2:B3)</f>
        <v>150000</v>
      </c>
    </row>
    <row r="14" spans="1:5" x14ac:dyDescent="0.25">
      <c r="A14" t="s">
        <v>25</v>
      </c>
      <c r="B14" t="s">
        <v>26</v>
      </c>
      <c r="C14" s="6">
        <f>B11/10000</f>
        <v>18.48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Gráfico Elem. Costo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Pixma Tech</dc:creator>
  <cp:lastModifiedBy>VICTOR</cp:lastModifiedBy>
  <dcterms:created xsi:type="dcterms:W3CDTF">2021-08-12T23:32:09Z</dcterms:created>
  <dcterms:modified xsi:type="dcterms:W3CDTF">2022-09-29T20:02:49Z</dcterms:modified>
</cp:coreProperties>
</file>