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K50" i="1"/>
  <c r="K49"/>
  <c r="K48"/>
  <c r="K47"/>
  <c r="K46"/>
  <c r="K45"/>
  <c r="K44"/>
  <c r="K43"/>
  <c r="K42"/>
  <c r="K41"/>
  <c r="I50"/>
  <c r="I49"/>
  <c r="I48"/>
  <c r="I47"/>
  <c r="I46"/>
  <c r="I45"/>
  <c r="I44"/>
  <c r="I43"/>
  <c r="I42"/>
  <c r="I41"/>
  <c r="E53"/>
  <c r="F36"/>
  <c r="E52"/>
  <c r="C39"/>
  <c r="F50"/>
  <c r="F49"/>
  <c r="F46"/>
  <c r="F45"/>
  <c r="F42"/>
  <c r="F41"/>
  <c r="C50"/>
  <c r="C49"/>
  <c r="C48"/>
  <c r="F48" s="1"/>
  <c r="C47"/>
  <c r="F47" s="1"/>
  <c r="C46"/>
  <c r="C45"/>
  <c r="C44"/>
  <c r="F44" s="1"/>
  <c r="C43"/>
  <c r="F43" s="1"/>
  <c r="C42"/>
  <c r="C41"/>
  <c r="F35"/>
  <c r="I39"/>
  <c r="F24"/>
  <c r="F33"/>
  <c r="F32"/>
  <c r="F31"/>
  <c r="F30"/>
  <c r="F29"/>
  <c r="F28"/>
  <c r="F27"/>
  <c r="F26"/>
  <c r="F25"/>
  <c r="K21"/>
  <c r="K20"/>
  <c r="K19"/>
  <c r="K18"/>
  <c r="K17"/>
  <c r="K16"/>
  <c r="K15"/>
  <c r="K14"/>
  <c r="K13"/>
  <c r="K12"/>
  <c r="F21"/>
  <c r="F20"/>
  <c r="F19"/>
  <c r="F18"/>
  <c r="F17"/>
  <c r="F16"/>
  <c r="F15"/>
  <c r="F14"/>
  <c r="F13"/>
  <c r="F12"/>
</calcChain>
</file>

<file path=xl/sharedStrings.xml><?xml version="1.0" encoding="utf-8"?>
<sst xmlns="http://schemas.openxmlformats.org/spreadsheetml/2006/main" count="82" uniqueCount="31">
  <si>
    <t>2.</t>
  </si>
  <si>
    <t>Frente a un equilibrio inicial dado por las siguientes curvas:</t>
  </si>
  <si>
    <t>Qd = 100- 2p     y        Qs = 60 + 3p</t>
  </si>
  <si>
    <t>Se aplica un impuesto de $5 por unidad vendida, al productor. Se pide:</t>
  </si>
  <si>
    <t xml:space="preserve">    a) Calcular el precio y la cantidad de equilibrio previos a la aplicación del impuesto</t>
  </si>
  <si>
    <t xml:space="preserve">    b) Graficar la situación inicial en este mercado</t>
  </si>
  <si>
    <t xml:space="preserve">    c) Plantear las nuevas ecuaciones de oferta y demanda, una vez aplicado el impuesto a los productores</t>
  </si>
  <si>
    <t xml:space="preserve">    d) Calcular el nuevo precio y cantidad de equilibrio en el mercado, aclare cuánto recibirá por unidad el productor y cuánto pagará el consumidor.</t>
  </si>
  <si>
    <t xml:space="preserve">    e) Calcule la incidencia del impuesto sobre el consumidor y sobre el productor.</t>
  </si>
  <si>
    <t xml:space="preserve">    f) Muestre gráficamente y calcule cuál será la recaudación del gobierno por la aplicación del impuesto.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</si>
  <si>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</si>
  <si>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</si>
  <si>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</si>
  <si>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</si>
  <si>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</si>
  <si>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</si>
  <si>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</si>
  <si>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</si>
  <si>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</si>
  <si>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</si>
  <si>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Qd</t>
  </si>
  <si>
    <t>Qs</t>
  </si>
  <si>
    <t>precio minimo</t>
  </si>
  <si>
    <t>cantidad maxima</t>
  </si>
  <si>
    <t>cantidades Q</t>
  </si>
  <si>
    <t>Qd= 100-2(p+5)</t>
  </si>
  <si>
    <t>Qs= 60+3(p+5)</t>
  </si>
  <si>
    <t>precio unitario demanda</t>
  </si>
  <si>
    <t>precio unitario oferta</t>
  </si>
  <si>
    <t>precio unitario demanda1</t>
  </si>
  <si>
    <t>precio unitario oferta1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</si>
</sst>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5" xfId="0" applyFont="1" applyBorder="1"/>
    <xf numFmtId="0" fontId="0" fillId="2" borderId="0" xfId="0" applyFill="1"/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12" xfId="0" applyFill="1" applyBorder="1"/>
    <xf numFmtId="0" fontId="0" fillId="0" borderId="13" xfId="0" applyBorder="1"/>
    <xf numFmtId="0" fontId="0" fillId="0" borderId="0" xfId="0" applyBorder="1"/>
    <xf numFmtId="0" fontId="0" fillId="2" borderId="0" xfId="0" applyFill="1" applyBorder="1"/>
    <xf numFmtId="0" fontId="0" fillId="2" borderId="14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3"/>
  <sheetViews>
    <sheetView tabSelected="1" topLeftCell="A37" workbookViewId="0">
      <selection activeCell="K41" sqref="K41"/>
    </sheetView>
  </sheetViews>
  <sheetFormatPr baseColWidth="10" defaultRowHeight="15"/>
  <cols>
    <col min="3" max="3" width="14.42578125" customWidth="1"/>
    <col min="5" max="5" width="24.7109375" customWidth="1"/>
    <col min="9" max="9" width="3.85546875" customWidth="1"/>
    <col min="10" max="10" width="4.140625" customWidth="1"/>
    <col min="11" max="11" width="4.42578125" customWidth="1"/>
    <col min="12" max="12" width="4.5703125" customWidth="1"/>
    <col min="13" max="13" width="4.7109375" customWidth="1"/>
    <col min="14" max="14" width="3.5703125" customWidth="1"/>
    <col min="15" max="15" width="3.7109375" customWidth="1"/>
    <col min="16" max="16" width="4.28515625" customWidth="1"/>
    <col min="17" max="17" width="5" customWidth="1"/>
    <col min="18" max="18" width="4.28515625" customWidth="1"/>
    <col min="19" max="19" width="5.42578125" customWidth="1"/>
    <col min="20" max="20" width="5" customWidth="1"/>
    <col min="21" max="21" width="5.5703125" customWidth="1"/>
  </cols>
  <sheetData>
    <row r="1" spans="1:11">
      <c r="A1" t="s">
        <v>0</v>
      </c>
      <c r="B1" t="s">
        <v>1</v>
      </c>
    </row>
    <row r="2" spans="1:11">
      <c r="A2" t="s">
        <v>2</v>
      </c>
    </row>
    <row r="3" spans="1:11">
      <c r="A3" t="s">
        <v>3</v>
      </c>
    </row>
    <row r="4" spans="1:11">
      <c r="A4" t="s">
        <v>4</v>
      </c>
    </row>
    <row r="5" spans="1:11">
      <c r="A5" t="s">
        <v>5</v>
      </c>
    </row>
    <row r="6" spans="1:11">
      <c r="A6" t="s">
        <v>6</v>
      </c>
    </row>
    <row r="7" spans="1:11">
      <c r="A7" t="s">
        <v>7</v>
      </c>
    </row>
    <row r="8" spans="1:11">
      <c r="A8" t="s">
        <v>8</v>
      </c>
    </row>
    <row r="9" spans="1:11">
      <c r="A9" t="s">
        <v>9</v>
      </c>
    </row>
    <row r="11" spans="1:11" ht="15.75" thickBot="1"/>
    <row r="12" spans="1:11">
      <c r="B12" s="12" t="s">
        <v>10</v>
      </c>
      <c r="C12" s="13">
        <v>5</v>
      </c>
      <c r="D12" s="13"/>
      <c r="E12" s="13" t="s">
        <v>20</v>
      </c>
      <c r="F12" s="14">
        <f>100-2*5</f>
        <v>90</v>
      </c>
      <c r="G12" s="13"/>
      <c r="H12" s="13" t="s">
        <v>10</v>
      </c>
      <c r="I12" s="13">
        <v>5</v>
      </c>
      <c r="J12" s="13" t="s">
        <v>21</v>
      </c>
      <c r="K12" s="15">
        <f>60+3*5</f>
        <v>75</v>
      </c>
    </row>
    <row r="13" spans="1:11">
      <c r="B13" s="16" t="s">
        <v>11</v>
      </c>
      <c r="C13" s="17">
        <v>10</v>
      </c>
      <c r="D13" s="17"/>
      <c r="E13" s="17" t="s">
        <v>20</v>
      </c>
      <c r="F13" s="18">
        <f>100-2*10</f>
        <v>80</v>
      </c>
      <c r="G13" s="17"/>
      <c r="H13" s="17" t="s">
        <v>11</v>
      </c>
      <c r="I13" s="17">
        <v>10</v>
      </c>
      <c r="J13" s="17"/>
      <c r="K13" s="19">
        <f>60+3*10</f>
        <v>90</v>
      </c>
    </row>
    <row r="14" spans="1:11">
      <c r="B14" s="16" t="s">
        <v>12</v>
      </c>
      <c r="C14" s="17">
        <v>15</v>
      </c>
      <c r="D14" s="17"/>
      <c r="E14" s="17" t="s">
        <v>20</v>
      </c>
      <c r="F14" s="18">
        <f>100-2*15</f>
        <v>70</v>
      </c>
      <c r="G14" s="17"/>
      <c r="H14" s="17" t="s">
        <v>12</v>
      </c>
      <c r="I14" s="17">
        <v>15</v>
      </c>
      <c r="J14" s="17"/>
      <c r="K14" s="20">
        <f>60+3*15</f>
        <v>105</v>
      </c>
    </row>
    <row r="15" spans="1:11">
      <c r="B15" s="16" t="s">
        <v>13</v>
      </c>
      <c r="C15" s="17">
        <v>20</v>
      </c>
      <c r="D15" s="17"/>
      <c r="E15" s="17" t="s">
        <v>20</v>
      </c>
      <c r="F15" s="17">
        <f>100-2*20</f>
        <v>60</v>
      </c>
      <c r="G15" s="17"/>
      <c r="H15" s="17" t="s">
        <v>13</v>
      </c>
      <c r="I15" s="17">
        <v>20</v>
      </c>
      <c r="J15" s="17"/>
      <c r="K15" s="20">
        <f>60+3*20</f>
        <v>120</v>
      </c>
    </row>
    <row r="16" spans="1:11">
      <c r="B16" s="16" t="s">
        <v>14</v>
      </c>
      <c r="C16" s="17">
        <v>25</v>
      </c>
      <c r="D16" s="17"/>
      <c r="E16" s="17" t="s">
        <v>20</v>
      </c>
      <c r="F16" s="17">
        <f>100-2*25</f>
        <v>50</v>
      </c>
      <c r="G16" s="17"/>
      <c r="H16" s="17" t="s">
        <v>14</v>
      </c>
      <c r="I16" s="17">
        <v>25</v>
      </c>
      <c r="J16" s="17"/>
      <c r="K16" s="20">
        <f>60+3*25</f>
        <v>135</v>
      </c>
    </row>
    <row r="17" spans="2:18">
      <c r="B17" s="16" t="s">
        <v>15</v>
      </c>
      <c r="C17" s="17">
        <v>30</v>
      </c>
      <c r="D17" s="17"/>
      <c r="E17" s="17" t="s">
        <v>20</v>
      </c>
      <c r="F17" s="17">
        <f>100-2*30</f>
        <v>40</v>
      </c>
      <c r="G17" s="17"/>
      <c r="H17" s="17" t="s">
        <v>15</v>
      </c>
      <c r="I17" s="17">
        <v>30</v>
      </c>
      <c r="J17" s="17"/>
      <c r="K17" s="20">
        <f>60+3*30</f>
        <v>150</v>
      </c>
    </row>
    <row r="18" spans="2:18">
      <c r="B18" s="16" t="s">
        <v>16</v>
      </c>
      <c r="C18" s="17">
        <v>35</v>
      </c>
      <c r="D18" s="17"/>
      <c r="E18" s="17" t="s">
        <v>20</v>
      </c>
      <c r="F18" s="17">
        <f>100-2*35</f>
        <v>30</v>
      </c>
      <c r="G18" s="17"/>
      <c r="H18" s="17" t="s">
        <v>16</v>
      </c>
      <c r="I18" s="17">
        <v>35</v>
      </c>
      <c r="J18" s="17"/>
      <c r="K18" s="20">
        <f>60+3*35</f>
        <v>165</v>
      </c>
    </row>
    <row r="19" spans="2:18">
      <c r="B19" s="16" t="s">
        <v>17</v>
      </c>
      <c r="C19" s="17">
        <v>40</v>
      </c>
      <c r="D19" s="17"/>
      <c r="E19" s="17" t="s">
        <v>20</v>
      </c>
      <c r="F19" s="17">
        <f>100-2*40</f>
        <v>20</v>
      </c>
      <c r="G19" s="17"/>
      <c r="H19" s="17" t="s">
        <v>17</v>
      </c>
      <c r="I19" s="17">
        <v>40</v>
      </c>
      <c r="J19" s="17"/>
      <c r="K19" s="20">
        <f>60+3*40</f>
        <v>180</v>
      </c>
    </row>
    <row r="20" spans="2:18">
      <c r="B20" s="16" t="s">
        <v>18</v>
      </c>
      <c r="C20" s="17">
        <v>45</v>
      </c>
      <c r="D20" s="17"/>
      <c r="E20" s="17" t="s">
        <v>20</v>
      </c>
      <c r="F20" s="17">
        <f>100-2*45</f>
        <v>10</v>
      </c>
      <c r="G20" s="17"/>
      <c r="H20" s="17" t="s">
        <v>18</v>
      </c>
      <c r="I20" s="17">
        <v>45</v>
      </c>
      <c r="J20" s="17"/>
      <c r="K20" s="20">
        <f>60+3*45</f>
        <v>195</v>
      </c>
    </row>
    <row r="21" spans="2:18" ht="15.75" thickBot="1">
      <c r="B21" s="21" t="s">
        <v>19</v>
      </c>
      <c r="C21" s="22">
        <v>50</v>
      </c>
      <c r="D21" s="22"/>
      <c r="E21" s="22" t="s">
        <v>20</v>
      </c>
      <c r="F21" s="22">
        <f>100-2*50</f>
        <v>0</v>
      </c>
      <c r="G21" s="22"/>
      <c r="H21" s="22" t="s">
        <v>19</v>
      </c>
      <c r="I21" s="22">
        <v>50</v>
      </c>
      <c r="J21" s="22"/>
      <c r="K21" s="23">
        <f>60+3*50</f>
        <v>210</v>
      </c>
    </row>
    <row r="24" spans="2:18">
      <c r="C24" t="s">
        <v>22</v>
      </c>
      <c r="D24">
        <v>5</v>
      </c>
      <c r="E24" t="s">
        <v>23</v>
      </c>
      <c r="F24">
        <f>100-2*5</f>
        <v>90</v>
      </c>
      <c r="I24" s="1"/>
    </row>
    <row r="25" spans="2:18">
      <c r="D25">
        <v>10</v>
      </c>
      <c r="F25">
        <f>100-2*10</f>
        <v>80</v>
      </c>
      <c r="H25" s="4">
        <v>50</v>
      </c>
      <c r="I25" s="1"/>
    </row>
    <row r="26" spans="2:18">
      <c r="D26">
        <v>15</v>
      </c>
      <c r="F26">
        <f>100-2*15</f>
        <v>70</v>
      </c>
      <c r="H26">
        <v>45</v>
      </c>
      <c r="I26" s="4"/>
    </row>
    <row r="27" spans="2:18">
      <c r="D27">
        <v>20</v>
      </c>
      <c r="F27">
        <f>100-2*20</f>
        <v>60</v>
      </c>
      <c r="H27">
        <v>40</v>
      </c>
      <c r="I27" s="1"/>
      <c r="J27" s="4"/>
    </row>
    <row r="28" spans="2:18">
      <c r="D28">
        <v>25</v>
      </c>
      <c r="F28">
        <f>100-2*25</f>
        <v>50</v>
      </c>
      <c r="H28">
        <v>35</v>
      </c>
      <c r="I28" s="1"/>
      <c r="K28" s="4"/>
    </row>
    <row r="29" spans="2:18">
      <c r="D29">
        <v>30</v>
      </c>
      <c r="F29">
        <f>100-2*30</f>
        <v>40</v>
      </c>
      <c r="H29">
        <v>30</v>
      </c>
      <c r="I29" s="1"/>
      <c r="L29" s="4"/>
    </row>
    <row r="30" spans="2:18">
      <c r="D30">
        <v>35</v>
      </c>
      <c r="F30">
        <f>100-2*35</f>
        <v>30</v>
      </c>
      <c r="H30">
        <v>25</v>
      </c>
      <c r="I30" s="1"/>
      <c r="M30" s="4"/>
    </row>
    <row r="31" spans="2:18" ht="15.75" thickBot="1">
      <c r="D31">
        <v>40</v>
      </c>
      <c r="F31">
        <f>100-2*40</f>
        <v>20</v>
      </c>
      <c r="H31">
        <v>20</v>
      </c>
      <c r="I31" s="1"/>
      <c r="N31" s="4"/>
    </row>
    <row r="32" spans="2:18" ht="15.75" thickBot="1">
      <c r="D32">
        <v>45</v>
      </c>
      <c r="F32">
        <f>100-2*45</f>
        <v>10</v>
      </c>
      <c r="H32">
        <v>15</v>
      </c>
      <c r="I32" s="1"/>
      <c r="O32" s="4"/>
      <c r="R32" s="9"/>
    </row>
    <row r="33" spans="1:18" ht="15.75" thickBot="1">
      <c r="D33">
        <v>50</v>
      </c>
      <c r="F33">
        <f>100-2*50</f>
        <v>0</v>
      </c>
      <c r="H33">
        <v>10</v>
      </c>
      <c r="I33" s="1"/>
      <c r="P33" s="5"/>
      <c r="Q33" s="7"/>
    </row>
    <row r="34" spans="1:18" ht="15.75" thickBot="1">
      <c r="H34">
        <v>5</v>
      </c>
      <c r="I34" s="2"/>
      <c r="J34" s="3"/>
      <c r="K34" s="3"/>
      <c r="L34" s="3"/>
      <c r="M34" s="3"/>
      <c r="N34" s="3"/>
      <c r="O34" s="3"/>
      <c r="P34" s="3"/>
      <c r="Q34" s="6"/>
    </row>
    <row r="35" spans="1:18" ht="15.75" thickBot="1">
      <c r="E35" s="10" t="s">
        <v>27</v>
      </c>
      <c r="F35" s="11">
        <f>90/5</f>
        <v>18</v>
      </c>
      <c r="I35">
        <v>10</v>
      </c>
      <c r="J35">
        <v>20</v>
      </c>
      <c r="K35">
        <v>30</v>
      </c>
      <c r="L35">
        <v>40</v>
      </c>
      <c r="M35">
        <v>50</v>
      </c>
      <c r="N35">
        <v>60</v>
      </c>
      <c r="O35">
        <v>70</v>
      </c>
      <c r="P35">
        <v>80</v>
      </c>
      <c r="Q35">
        <v>90</v>
      </c>
      <c r="R35">
        <v>100</v>
      </c>
    </row>
    <row r="36" spans="1:18" ht="15.75" thickBot="1">
      <c r="E36" s="10" t="s">
        <v>28</v>
      </c>
      <c r="F36" s="11">
        <f>75/5</f>
        <v>15</v>
      </c>
      <c r="J36" t="s">
        <v>24</v>
      </c>
    </row>
    <row r="37" spans="1:18">
      <c r="A37" t="s">
        <v>2</v>
      </c>
    </row>
    <row r="39" spans="1:18">
      <c r="A39" t="s">
        <v>25</v>
      </c>
      <c r="C39">
        <f>100-(2*(5+5))</f>
        <v>80</v>
      </c>
      <c r="H39" t="s">
        <v>26</v>
      </c>
      <c r="I39">
        <f>60+(3*(5+5))</f>
        <v>90</v>
      </c>
    </row>
    <row r="40" spans="1:18" ht="15.75" thickBot="1"/>
    <row r="41" spans="1:18">
      <c r="B41" s="12" t="s">
        <v>10</v>
      </c>
      <c r="C41" s="13">
        <f>5+5</f>
        <v>10</v>
      </c>
      <c r="D41" s="13"/>
      <c r="E41" s="13" t="s">
        <v>20</v>
      </c>
      <c r="F41" s="13">
        <f>100-2*C41</f>
        <v>80</v>
      </c>
      <c r="G41" s="13"/>
      <c r="H41" s="13" t="s">
        <v>10</v>
      </c>
      <c r="I41" s="13">
        <f>5+5</f>
        <v>10</v>
      </c>
      <c r="J41" s="13" t="s">
        <v>21</v>
      </c>
      <c r="K41" s="24">
        <f>60+3*I41</f>
        <v>90</v>
      </c>
    </row>
    <row r="42" spans="1:18">
      <c r="B42" s="16" t="s">
        <v>11</v>
      </c>
      <c r="C42" s="17">
        <f>10+5</f>
        <v>15</v>
      </c>
      <c r="D42" s="17"/>
      <c r="E42" s="17" t="s">
        <v>20</v>
      </c>
      <c r="F42" s="17">
        <f t="shared" ref="F42:F50" si="0">100-2*C42</f>
        <v>70</v>
      </c>
      <c r="G42" s="17"/>
      <c r="H42" s="17" t="s">
        <v>11</v>
      </c>
      <c r="I42" s="17">
        <f>10+5</f>
        <v>15</v>
      </c>
      <c r="J42" s="17"/>
      <c r="K42" s="20">
        <f t="shared" ref="K42:K50" si="1">60+3*I42</f>
        <v>105</v>
      </c>
    </row>
    <row r="43" spans="1:18">
      <c r="B43" s="16" t="s">
        <v>12</v>
      </c>
      <c r="C43" s="17">
        <f>15+5</f>
        <v>20</v>
      </c>
      <c r="D43" s="17"/>
      <c r="E43" s="17" t="s">
        <v>20</v>
      </c>
      <c r="F43" s="17">
        <f t="shared" si="0"/>
        <v>60</v>
      </c>
      <c r="G43" s="17"/>
      <c r="H43" s="17" t="s">
        <v>12</v>
      </c>
      <c r="I43" s="17">
        <f>15+5</f>
        <v>20</v>
      </c>
      <c r="J43" s="17"/>
      <c r="K43" s="20">
        <f t="shared" si="1"/>
        <v>120</v>
      </c>
    </row>
    <row r="44" spans="1:18">
      <c r="B44" s="16" t="s">
        <v>13</v>
      </c>
      <c r="C44" s="17">
        <f>20+5</f>
        <v>25</v>
      </c>
      <c r="D44" s="17"/>
      <c r="E44" s="17" t="s">
        <v>20</v>
      </c>
      <c r="F44" s="17">
        <f t="shared" si="0"/>
        <v>50</v>
      </c>
      <c r="G44" s="17"/>
      <c r="H44" s="17" t="s">
        <v>13</v>
      </c>
      <c r="I44" s="17">
        <f>20+5</f>
        <v>25</v>
      </c>
      <c r="J44" s="17"/>
      <c r="K44" s="20">
        <f t="shared" si="1"/>
        <v>135</v>
      </c>
    </row>
    <row r="45" spans="1:18">
      <c r="B45" s="16" t="s">
        <v>14</v>
      </c>
      <c r="C45" s="17">
        <f>25+5</f>
        <v>30</v>
      </c>
      <c r="D45" s="17"/>
      <c r="E45" s="17" t="s">
        <v>20</v>
      </c>
      <c r="F45" s="17">
        <f t="shared" si="0"/>
        <v>40</v>
      </c>
      <c r="G45" s="17"/>
      <c r="H45" s="17" t="s">
        <v>14</v>
      </c>
      <c r="I45" s="17">
        <f>25+5</f>
        <v>30</v>
      </c>
      <c r="J45" s="17"/>
      <c r="K45" s="20">
        <f t="shared" si="1"/>
        <v>150</v>
      </c>
    </row>
    <row r="46" spans="1:18">
      <c r="B46" s="16" t="s">
        <v>15</v>
      </c>
      <c r="C46" s="17">
        <f>30+5</f>
        <v>35</v>
      </c>
      <c r="D46" s="17"/>
      <c r="E46" s="17" t="s">
        <v>20</v>
      </c>
      <c r="F46" s="17">
        <f t="shared" si="0"/>
        <v>30</v>
      </c>
      <c r="G46" s="17"/>
      <c r="H46" s="17" t="s">
        <v>15</v>
      </c>
      <c r="I46" s="17">
        <f>30+5</f>
        <v>35</v>
      </c>
      <c r="J46" s="17"/>
      <c r="K46" s="20">
        <f t="shared" si="1"/>
        <v>165</v>
      </c>
    </row>
    <row r="47" spans="1:18">
      <c r="B47" s="16" t="s">
        <v>16</v>
      </c>
      <c r="C47" s="17">
        <f>35+5</f>
        <v>40</v>
      </c>
      <c r="D47" s="17"/>
      <c r="E47" s="17" t="s">
        <v>20</v>
      </c>
      <c r="F47" s="17">
        <f t="shared" si="0"/>
        <v>20</v>
      </c>
      <c r="G47" s="17"/>
      <c r="H47" s="17" t="s">
        <v>16</v>
      </c>
      <c r="I47" s="17">
        <f>35+5</f>
        <v>40</v>
      </c>
      <c r="J47" s="17"/>
      <c r="K47" s="20">
        <f t="shared" si="1"/>
        <v>180</v>
      </c>
    </row>
    <row r="48" spans="1:18">
      <c r="B48" s="16" t="s">
        <v>17</v>
      </c>
      <c r="C48" s="17">
        <f>40+5</f>
        <v>45</v>
      </c>
      <c r="D48" s="17"/>
      <c r="E48" s="17" t="s">
        <v>20</v>
      </c>
      <c r="F48" s="17">
        <f t="shared" si="0"/>
        <v>10</v>
      </c>
      <c r="G48" s="17"/>
      <c r="H48" s="17" t="s">
        <v>17</v>
      </c>
      <c r="I48" s="17">
        <f>40+5</f>
        <v>45</v>
      </c>
      <c r="J48" s="17"/>
      <c r="K48" s="20">
        <f t="shared" si="1"/>
        <v>195</v>
      </c>
    </row>
    <row r="49" spans="2:11">
      <c r="B49" s="16" t="s">
        <v>18</v>
      </c>
      <c r="C49" s="17">
        <f>45+5</f>
        <v>50</v>
      </c>
      <c r="D49" s="17"/>
      <c r="E49" s="17" t="s">
        <v>20</v>
      </c>
      <c r="F49" s="17">
        <f t="shared" si="0"/>
        <v>0</v>
      </c>
      <c r="G49" s="17"/>
      <c r="H49" s="17" t="s">
        <v>18</v>
      </c>
      <c r="I49" s="17">
        <f>45+5</f>
        <v>50</v>
      </c>
      <c r="J49" s="17"/>
      <c r="K49" s="20">
        <f t="shared" si="1"/>
        <v>210</v>
      </c>
    </row>
    <row r="50" spans="2:11" ht="15.75" thickBot="1">
      <c r="B50" s="21" t="s">
        <v>19</v>
      </c>
      <c r="C50" s="22">
        <f>50+5</f>
        <v>55</v>
      </c>
      <c r="D50" s="22"/>
      <c r="E50" s="22" t="s">
        <v>20</v>
      </c>
      <c r="F50" s="22">
        <f t="shared" si="0"/>
        <v>-10</v>
      </c>
      <c r="G50" s="22"/>
      <c r="H50" s="22" t="s">
        <v>19</v>
      </c>
      <c r="I50" s="22">
        <f>50+5</f>
        <v>55</v>
      </c>
      <c r="J50" s="22"/>
      <c r="K50" s="23">
        <f t="shared" si="1"/>
        <v>225</v>
      </c>
    </row>
    <row r="51" spans="2:11" ht="15.75" thickBot="1">
      <c r="K51" s="13"/>
    </row>
    <row r="52" spans="2:11" ht="15.75" thickBot="1">
      <c r="C52" s="10" t="s">
        <v>29</v>
      </c>
      <c r="D52" s="8"/>
      <c r="E52" s="8">
        <f>80/10</f>
        <v>8</v>
      </c>
    </row>
    <row r="53" spans="2:11" ht="15.75" thickBot="1">
      <c r="C53" s="10" t="s">
        <v>30</v>
      </c>
      <c r="D53" s="8"/>
      <c r="E53" s="8">
        <f>80/10</f>
        <v>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2014-04-19T22:50:17Z</dcterms:created>
  <dcterms:modified xsi:type="dcterms:W3CDTF">2014-04-20T00:18:27Z</dcterms:modified>
</cp:coreProperties>
</file>