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EJERCICIOS#VARIOS\"/>
    </mc:Choice>
  </mc:AlternateContent>
  <xr:revisionPtr revIDLastSave="0" documentId="13_ncr:1_{E8D94732-58B3-4D4E-85C4-ED6DA3A25178}" xr6:coauthVersionLast="47" xr6:coauthVersionMax="47" xr10:uidLastSave="{00000000-0000-0000-0000-000000000000}"/>
  <bookViews>
    <workbookView xWindow="-120" yWindow="-120" windowWidth="20730" windowHeight="11760" activeTab="1" xr2:uid="{8C440DE7-3792-47E5-B945-553B45B9F840}"/>
  </bookViews>
  <sheets>
    <sheet name="EJERCICIO 1 " sheetId="1" r:id="rId1"/>
    <sheet name="Hoja1" sheetId="4" r:id="rId2"/>
    <sheet name="EJERCICIO 02 " sheetId="2" r:id="rId3"/>
    <sheet name="EJER VAR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4" l="1"/>
  <c r="P32" i="4"/>
  <c r="P33" i="4"/>
  <c r="P34" i="4"/>
  <c r="P31" i="4"/>
  <c r="P27" i="4"/>
  <c r="P28" i="4"/>
  <c r="P29" i="4"/>
  <c r="P26" i="4"/>
  <c r="Q28" i="4"/>
  <c r="Q26" i="4"/>
  <c r="Q27" i="4"/>
  <c r="Q25" i="4"/>
  <c r="P22" i="4"/>
  <c r="P23" i="4"/>
  <c r="P24" i="4"/>
  <c r="P21" i="4"/>
  <c r="D40" i="2"/>
  <c r="E40" i="3"/>
  <c r="D49" i="3"/>
  <c r="C50" i="3"/>
  <c r="C49" i="3" s="1"/>
  <c r="D50" i="3"/>
  <c r="D48" i="3" s="1"/>
  <c r="F50" i="3"/>
  <c r="F48" i="3" s="1"/>
  <c r="G50" i="3"/>
  <c r="G48" i="3" s="1"/>
  <c r="H50" i="3"/>
  <c r="H48" i="3" s="1"/>
  <c r="I50" i="3"/>
  <c r="I48" i="3" s="1"/>
  <c r="E48" i="3"/>
  <c r="E49" i="3"/>
  <c r="E50" i="3"/>
  <c r="K50" i="3"/>
  <c r="K49" i="3"/>
  <c r="K48" i="3"/>
  <c r="J41" i="3"/>
  <c r="J42" i="3"/>
  <c r="C40" i="3"/>
  <c r="D40" i="3"/>
  <c r="G40" i="3"/>
  <c r="H40" i="3"/>
  <c r="I40" i="3"/>
  <c r="F40" i="3"/>
  <c r="F27" i="3"/>
  <c r="F28" i="3" s="1"/>
  <c r="G27" i="3"/>
  <c r="J27" i="3"/>
  <c r="G28" i="3"/>
  <c r="D27" i="3"/>
  <c r="D28" i="3" s="1"/>
  <c r="E27" i="3"/>
  <c r="E28" i="3" s="1"/>
  <c r="L27" i="3"/>
  <c r="H27" i="3" s="1"/>
  <c r="L28" i="3"/>
  <c r="J28" i="3" s="1"/>
  <c r="L26" i="3"/>
  <c r="D26" i="3" s="1"/>
  <c r="K25" i="3"/>
  <c r="K24" i="3"/>
  <c r="D45" i="2"/>
  <c r="D44" i="2" s="1"/>
  <c r="D46" i="2"/>
  <c r="G44" i="2"/>
  <c r="H44" i="2"/>
  <c r="F45" i="2"/>
  <c r="F44" i="2" s="1"/>
  <c r="G45" i="2"/>
  <c r="H45" i="2"/>
  <c r="H46" i="2" s="1"/>
  <c r="G46" i="2"/>
  <c r="E46" i="2"/>
  <c r="E44" i="2"/>
  <c r="E45" i="2"/>
  <c r="I45" i="2"/>
  <c r="I46" i="2"/>
  <c r="I44" i="2"/>
  <c r="E40" i="2"/>
  <c r="C40" i="2"/>
  <c r="F40" i="2"/>
  <c r="G40" i="2"/>
  <c r="H40" i="2"/>
  <c r="I27" i="2"/>
  <c r="F28" i="2"/>
  <c r="F27" i="2" s="1"/>
  <c r="G28" i="2"/>
  <c r="G27" i="2" s="1"/>
  <c r="H28" i="2"/>
  <c r="H29" i="2" s="1"/>
  <c r="I28" i="2"/>
  <c r="J28" i="2"/>
  <c r="J27" i="2" s="1"/>
  <c r="F29" i="2"/>
  <c r="G29" i="2"/>
  <c r="I29" i="2"/>
  <c r="J29" i="2"/>
  <c r="E29" i="2"/>
  <c r="E27" i="2"/>
  <c r="E28" i="2"/>
  <c r="L28" i="2"/>
  <c r="L29" i="2"/>
  <c r="L27" i="2"/>
  <c r="K26" i="2"/>
  <c r="K25" i="2"/>
  <c r="N51" i="1"/>
  <c r="O51" i="1"/>
  <c r="P51" i="1"/>
  <c r="Q51" i="1"/>
  <c r="R51" i="1"/>
  <c r="L51" i="1"/>
  <c r="M51" i="1"/>
  <c r="D51" i="1"/>
  <c r="E51" i="1"/>
  <c r="F51" i="1"/>
  <c r="G51" i="1"/>
  <c r="H51" i="1"/>
  <c r="I51" i="1"/>
  <c r="C51" i="1"/>
  <c r="H69" i="1"/>
  <c r="I69" i="1"/>
  <c r="H70" i="1"/>
  <c r="I70" i="1"/>
  <c r="H71" i="1"/>
  <c r="I71" i="1"/>
  <c r="H72" i="1"/>
  <c r="I72" i="1"/>
  <c r="D69" i="1"/>
  <c r="B70" i="1"/>
  <c r="C70" i="1"/>
  <c r="C71" i="1" s="1"/>
  <c r="D70" i="1"/>
  <c r="E70" i="1"/>
  <c r="E69" i="1" s="1"/>
  <c r="F70" i="1"/>
  <c r="B71" i="1"/>
  <c r="D71" i="1"/>
  <c r="E71" i="1"/>
  <c r="F71" i="1"/>
  <c r="D72" i="1"/>
  <c r="E72" i="1"/>
  <c r="G72" i="1"/>
  <c r="G71" i="1"/>
  <c r="G69" i="1"/>
  <c r="G70" i="1"/>
  <c r="J70" i="1"/>
  <c r="J72" i="1"/>
  <c r="J69" i="1"/>
  <c r="J71" i="1"/>
  <c r="B64" i="1"/>
  <c r="B65" i="1"/>
  <c r="B66" i="1"/>
  <c r="C64" i="1"/>
  <c r="D64" i="1"/>
  <c r="E64" i="1"/>
  <c r="E65" i="1" s="1"/>
  <c r="F64" i="1"/>
  <c r="G64" i="1"/>
  <c r="D65" i="1"/>
  <c r="F65" i="1"/>
  <c r="C66" i="1"/>
  <c r="D66" i="1"/>
  <c r="E66" i="1"/>
  <c r="F66" i="1"/>
  <c r="G66" i="1"/>
  <c r="D67" i="1"/>
  <c r="F67" i="1"/>
  <c r="I64" i="1"/>
  <c r="I65" i="1"/>
  <c r="I66" i="1"/>
  <c r="H65" i="1"/>
  <c r="H67" i="1"/>
  <c r="H66" i="1"/>
  <c r="J64" i="1"/>
  <c r="J65" i="1"/>
  <c r="J66" i="1"/>
  <c r="J67" i="1"/>
  <c r="J63" i="1"/>
  <c r="D63" i="1" s="1"/>
  <c r="J60" i="1"/>
  <c r="J62" i="1"/>
  <c r="J59" i="1"/>
  <c r="D43" i="1"/>
  <c r="F35" i="1"/>
  <c r="F32" i="1" s="1"/>
  <c r="G35" i="1"/>
  <c r="G32" i="1" s="1"/>
  <c r="J35" i="1"/>
  <c r="J32" i="1" s="1"/>
  <c r="K35" i="1"/>
  <c r="K32" i="1" s="1"/>
  <c r="M35" i="1"/>
  <c r="D35" i="1" s="1"/>
  <c r="M33" i="1"/>
  <c r="M34" i="1"/>
  <c r="M36" i="1"/>
  <c r="M32" i="1"/>
  <c r="L29" i="1"/>
  <c r="L30" i="1"/>
  <c r="L28" i="1"/>
  <c r="C48" i="3" l="1"/>
  <c r="G49" i="3"/>
  <c r="I49" i="3"/>
  <c r="H49" i="3"/>
  <c r="F49" i="3"/>
  <c r="H26" i="3"/>
  <c r="H28" i="3"/>
  <c r="C27" i="3"/>
  <c r="C26" i="3" s="1"/>
  <c r="I27" i="3"/>
  <c r="F26" i="3"/>
  <c r="G26" i="3"/>
  <c r="J26" i="3"/>
  <c r="E26" i="3"/>
  <c r="F46" i="2"/>
  <c r="H27" i="2"/>
  <c r="F63" i="1"/>
  <c r="B63" i="1"/>
  <c r="H63" i="1"/>
  <c r="G63" i="1"/>
  <c r="J68" i="1" s="1"/>
  <c r="C68" i="1" s="1"/>
  <c r="C63" i="1"/>
  <c r="I63" i="1"/>
  <c r="C69" i="1"/>
  <c r="C72" i="1"/>
  <c r="F69" i="1"/>
  <c r="B69" i="1"/>
  <c r="F72" i="1"/>
  <c r="B72" i="1"/>
  <c r="B67" i="1"/>
  <c r="E67" i="1"/>
  <c r="G65" i="1"/>
  <c r="C65" i="1"/>
  <c r="E63" i="1"/>
  <c r="G67" i="1"/>
  <c r="C67" i="1"/>
  <c r="I67" i="1"/>
  <c r="D32" i="1"/>
  <c r="M37" i="1" s="1"/>
  <c r="D36" i="1"/>
  <c r="M40" i="1"/>
  <c r="K36" i="1"/>
  <c r="G36" i="1"/>
  <c r="J36" i="1"/>
  <c r="I35" i="1"/>
  <c r="I32" i="1" s="1"/>
  <c r="E35" i="1"/>
  <c r="H64" i="1"/>
  <c r="C35" i="1"/>
  <c r="H35" i="1"/>
  <c r="F36" i="1"/>
  <c r="E34" i="1"/>
  <c r="K34" i="1"/>
  <c r="G34" i="1"/>
  <c r="K33" i="1"/>
  <c r="L33" i="1" s="1"/>
  <c r="G33" i="1"/>
  <c r="J34" i="1"/>
  <c r="F34" i="1"/>
  <c r="J33" i="1"/>
  <c r="F33" i="1"/>
  <c r="H34" i="1"/>
  <c r="D34" i="1"/>
  <c r="M39" i="1" s="1"/>
  <c r="H33" i="1"/>
  <c r="D33" i="1"/>
  <c r="M38" i="1" s="1"/>
  <c r="I26" i="3" l="1"/>
  <c r="I28" i="3"/>
  <c r="C28" i="3"/>
  <c r="B68" i="1"/>
  <c r="F68" i="1"/>
  <c r="E68" i="1"/>
  <c r="D68" i="1"/>
  <c r="G68" i="1"/>
  <c r="H68" i="1"/>
  <c r="I68" i="1"/>
  <c r="C32" i="1"/>
  <c r="C34" i="1"/>
  <c r="C33" i="1"/>
  <c r="C36" i="1"/>
  <c r="C41" i="1" s="1"/>
  <c r="E33" i="1"/>
  <c r="E36" i="1"/>
  <c r="E32" i="1"/>
  <c r="G41" i="1"/>
  <c r="L34" i="1"/>
  <c r="H32" i="1"/>
  <c r="H36" i="1"/>
  <c r="H41" i="1" s="1"/>
  <c r="M41" i="1"/>
  <c r="B41" i="1" s="1"/>
  <c r="I33" i="1"/>
  <c r="I36" i="1"/>
  <c r="I41" i="1" s="1"/>
  <c r="K41" i="1"/>
  <c r="L36" i="1"/>
  <c r="I34" i="1"/>
  <c r="J41" i="1"/>
  <c r="H40" i="1" l="1"/>
  <c r="H39" i="1"/>
  <c r="H37" i="1"/>
  <c r="H38" i="1"/>
  <c r="C37" i="1"/>
  <c r="C38" i="1"/>
  <c r="C40" i="1"/>
  <c r="C39" i="1"/>
  <c r="K39" i="1"/>
  <c r="K38" i="1"/>
  <c r="K40" i="1"/>
  <c r="K37" i="1"/>
  <c r="I37" i="1"/>
  <c r="I40" i="1"/>
  <c r="I38" i="1"/>
  <c r="I39" i="1"/>
  <c r="J38" i="1"/>
  <c r="J39" i="1"/>
  <c r="J40" i="1"/>
  <c r="J37" i="1"/>
  <c r="G39" i="1"/>
  <c r="G40" i="1"/>
  <c r="G38" i="1"/>
  <c r="G37" i="1"/>
  <c r="B37" i="1"/>
  <c r="B40" i="1"/>
  <c r="B38" i="1"/>
  <c r="B39" i="1"/>
  <c r="E41" i="1"/>
  <c r="D41" i="1"/>
  <c r="F41" i="1"/>
  <c r="D39" i="1" l="1"/>
  <c r="D40" i="1"/>
  <c r="D37" i="1"/>
  <c r="D38" i="1"/>
  <c r="F38" i="1"/>
  <c r="F39" i="1"/>
  <c r="F40" i="1"/>
  <c r="F37" i="1"/>
  <c r="E37" i="1"/>
  <c r="E38" i="1"/>
  <c r="E40" i="1"/>
  <c r="E39" i="1"/>
</calcChain>
</file>

<file path=xl/sharedStrings.xml><?xml version="1.0" encoding="utf-8"?>
<sst xmlns="http://schemas.openxmlformats.org/spreadsheetml/2006/main" count="367" uniqueCount="112">
  <si>
    <t xml:space="preserve">METODO DE LAS 2 FASES </t>
  </si>
  <si>
    <t xml:space="preserve">EJERCICIO DE LOTES DE SIMPLEX DE LO ALMACENES </t>
  </si>
  <si>
    <t>x1+3x2+h1=200</t>
  </si>
  <si>
    <t>x1+x2+h2=100</t>
  </si>
  <si>
    <r>
      <t>x1-s1+</t>
    </r>
    <r>
      <rPr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=20</t>
    </r>
  </si>
  <si>
    <r>
      <t>x2-s2</t>
    </r>
    <r>
      <rPr>
        <sz val="11"/>
        <color rgb="FFFF0000"/>
        <rFont val="Calibri"/>
        <family val="2"/>
        <scheme val="minor"/>
      </rPr>
      <t>+a2</t>
    </r>
    <r>
      <rPr>
        <sz val="11"/>
        <color theme="1"/>
        <rFont val="Calibri"/>
        <family val="2"/>
        <scheme val="minor"/>
      </rPr>
      <t>=10</t>
    </r>
  </si>
  <si>
    <t>z=30x1+50x2-a1-a2</t>
  </si>
  <si>
    <t>F.O.</t>
  </si>
  <si>
    <t>suma restric.</t>
  </si>
  <si>
    <t>fase 1 :</t>
  </si>
  <si>
    <t xml:space="preserve">fase2 : </t>
  </si>
  <si>
    <t>z-30x1-50x2 =0</t>
  </si>
  <si>
    <t>z+a1+a2 =0</t>
  </si>
  <si>
    <t>x1</t>
  </si>
  <si>
    <t>x2</t>
  </si>
  <si>
    <t>s1</t>
  </si>
  <si>
    <t>s2</t>
  </si>
  <si>
    <t>a1</t>
  </si>
  <si>
    <t>a2</t>
  </si>
  <si>
    <t>LD</t>
  </si>
  <si>
    <t>*-1</t>
  </si>
  <si>
    <t xml:space="preserve">hacemos desaparecer las artificiales </t>
  </si>
  <si>
    <t>z</t>
  </si>
  <si>
    <t>h1</t>
  </si>
  <si>
    <t>h2</t>
  </si>
  <si>
    <t>ss1</t>
  </si>
  <si>
    <t>q</t>
  </si>
  <si>
    <t>nueva Fo</t>
  </si>
  <si>
    <t>solucion optima y factible</t>
  </si>
  <si>
    <t>z*=</t>
  </si>
  <si>
    <t>x1*=</t>
  </si>
  <si>
    <t>Para obtener una ganancia  maximo de 4000 $us , se debe vender 50 lotes de Cada oferta A y B</t>
  </si>
  <si>
    <t>x2*=</t>
  </si>
  <si>
    <t>correjimos pivotes</t>
  </si>
  <si>
    <t>x1 yx2 son 0 ya no hay nega</t>
  </si>
  <si>
    <t>EJERCICIO 02</t>
  </si>
  <si>
    <t>0,5x1+0,2x2 +h1 = 9000</t>
  </si>
  <si>
    <r>
      <t>X1+X2 -S1 +</t>
    </r>
    <r>
      <rPr>
        <sz val="11"/>
        <color rgb="FFFF0000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=2000</t>
    </r>
  </si>
  <si>
    <r>
      <t>z=30x1+20x2+</t>
    </r>
    <r>
      <rPr>
        <sz val="11"/>
        <color rgb="FFFF0000"/>
        <rFont val="Calibri"/>
        <family val="2"/>
        <scheme val="minor"/>
      </rPr>
      <t>a2</t>
    </r>
  </si>
  <si>
    <t xml:space="preserve">fase 1 : </t>
  </si>
  <si>
    <t xml:space="preserve">fase 2 : </t>
  </si>
  <si>
    <t>z -a1 =0</t>
  </si>
  <si>
    <t xml:space="preserve">z-30x1-20x2 = 0 </t>
  </si>
  <si>
    <t>F.0.</t>
  </si>
  <si>
    <t>suma Res</t>
  </si>
  <si>
    <t>Z</t>
  </si>
  <si>
    <t xml:space="preserve">Fase 2 </t>
  </si>
  <si>
    <t xml:space="preserve">vz-30x1-20x2 = 0 </t>
  </si>
  <si>
    <t>minimizando = hay sigue +</t>
  </si>
  <si>
    <t xml:space="preserve">solucion optima y factible </t>
  </si>
  <si>
    <t xml:space="preserve">x1 *= </t>
  </si>
  <si>
    <t>igual que simplex solo tiene una unica solucio  no como el metodo grafico</t>
  </si>
  <si>
    <t>Para realizar  la campaña de distribucion de los yogurets de sabor limon y fresa se debe emplear como min 4000 u.m. y se debe repartir nicamente 2000 yogures de sabor fresa</t>
  </si>
  <si>
    <t xml:space="preserve">u.m. minimo en la fabricacion en unidad de yogurt sabor limon </t>
  </si>
  <si>
    <t>es correjir pivote la cual es x1 y tiene que tener  0</t>
  </si>
  <si>
    <t xml:space="preserve">EJERCICIOS VARIOS EN CLASES   ,CLASE 24/08/2022  POR EL METODO DE LAS DOS FASES </t>
  </si>
  <si>
    <t>2x1 + 3x2 +x3 + h1 =12</t>
  </si>
  <si>
    <t xml:space="preserve">NOTA SE PUEDE TRABAJAR CON GRAN M   Y 2 FASES </t>
  </si>
  <si>
    <t>2x1 + 2x2 + 3x3 -s1 +a1  = 15</t>
  </si>
  <si>
    <t xml:space="preserve">Z-3x1 -2x2-4x3 -aM1 =0 </t>
  </si>
  <si>
    <t>x3</t>
  </si>
  <si>
    <t xml:space="preserve">z  -a1 = 0 </t>
  </si>
  <si>
    <t xml:space="preserve">fase  2 : </t>
  </si>
  <si>
    <t xml:space="preserve">z-3x1 - 2x2 - 4x3 = 0 </t>
  </si>
  <si>
    <t xml:space="preserve">EN CUENTRO MI NUEVA FUNCION OBJETIVO EN </t>
  </si>
  <si>
    <t>suma</t>
  </si>
  <si>
    <t>suma de los que no tienen holguras  o tienen artificales</t>
  </si>
  <si>
    <t>NUEVA</t>
  </si>
  <si>
    <t>S1</t>
  </si>
  <si>
    <t>estamos minimazando  = mas alejado del  0  de  los positivos</t>
  </si>
  <si>
    <t xml:space="preserve">ya termiina mi face 1 porque z=0  entonces comenzamos por la fase  2 </t>
  </si>
  <si>
    <t>cambia x1 , x2 , x3</t>
  </si>
  <si>
    <t xml:space="preserve">FASE # 2 </t>
  </si>
  <si>
    <t xml:space="preserve">solucioon optima y factible </t>
  </si>
  <si>
    <t xml:space="preserve">z* = </t>
  </si>
  <si>
    <t xml:space="preserve">x2 *= </t>
  </si>
  <si>
    <t xml:space="preserve">x3 * = </t>
  </si>
  <si>
    <t xml:space="preserve">x1 * = </t>
  </si>
  <si>
    <t>LA GRAN M</t>
  </si>
  <si>
    <t>z = 30x1 +50x2 -Ma1 -Ma2</t>
  </si>
  <si>
    <t>x1 +3x2 +h1 =200</t>
  </si>
  <si>
    <t>x1+x2 +h2 =100</t>
  </si>
  <si>
    <t>x1+a1 -s1 = 20</t>
  </si>
  <si>
    <t>x2 -s2 +a2 = 10</t>
  </si>
  <si>
    <t>z-30x1-50x2+Ma1 +Ma2 = 0</t>
  </si>
  <si>
    <t>1,-Paso hallar nuestra nuevaa F,O.</t>
  </si>
  <si>
    <t>SUMATORIA s1</t>
  </si>
  <si>
    <t>M</t>
  </si>
  <si>
    <t>*-M</t>
  </si>
  <si>
    <t>(-M)</t>
  </si>
  <si>
    <t>(-30M)</t>
  </si>
  <si>
    <t>(-M-30)</t>
  </si>
  <si>
    <t>(-M-50)</t>
  </si>
  <si>
    <t>(M+50)</t>
  </si>
  <si>
    <t>(-M-30</t>
  </si>
  <si>
    <t>0-50</t>
  </si>
  <si>
    <t>(-20M+500)</t>
  </si>
  <si>
    <t>(M+30</t>
  </si>
  <si>
    <t>0+1100</t>
  </si>
  <si>
    <t>(1/3)</t>
  </si>
  <si>
    <t>(-1/3)</t>
  </si>
  <si>
    <t>S2</t>
  </si>
  <si>
    <t>50/3</t>
  </si>
  <si>
    <t>(-40/3)</t>
  </si>
  <si>
    <t>(M+40/3)</t>
  </si>
  <si>
    <t>(2/3)</t>
  </si>
  <si>
    <t>(-2/3)</t>
  </si>
  <si>
    <t>(20</t>
  </si>
  <si>
    <t>(0</t>
  </si>
  <si>
    <t>Z*=4000</t>
  </si>
  <si>
    <t>X1*=50</t>
  </si>
  <si>
    <t>X2*=50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</si>
</sst>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4" fillId="11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2" borderId="2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0" xfId="0" applyFont="1" applyFill="1" applyAlignment="1">
      <alignment horizontal="center" vertical="center"/>
    </xf>
    <xf numFmtId="164" fontId="0" fillId="0" borderId="0" xfId="0" applyNumberFormat="1"/>
    <xf numFmtId="164" fontId="1" fillId="13" borderId="0" xfId="0" applyNumberFormat="1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64" fontId="0" fillId="0" borderId="3" xfId="0" applyNumberFormat="1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/>
    <xf numFmtId="0" fontId="0" fillId="0" borderId="4" xfId="0" applyBorder="1" applyAlignment="1">
      <alignment horizontal="center" vertical="center"/>
    </xf>
    <xf numFmtId="164" fontId="0" fillId="0" borderId="6" xfId="0" applyNumberFormat="1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4" borderId="9" xfId="0" applyFill="1" applyBorder="1"/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164" fontId="4" fillId="12" borderId="0" xfId="0" applyNumberFormat="1" applyFont="1" applyFill="1" applyBorder="1" applyAlignment="1">
      <alignment horizontal="center" vertical="center"/>
    </xf>
    <xf numFmtId="164" fontId="4" fillId="12" borderId="5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10" borderId="1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wrapText="1"/>
    </xf>
    <xf numFmtId="0" fontId="3" fillId="10" borderId="7" xfId="0" applyFont="1" applyFill="1" applyBorder="1" applyAlignment="1">
      <alignment horizontal="center" wrapText="1"/>
    </xf>
    <xf numFmtId="0" fontId="3" fillId="10" borderId="8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center" wrapText="1"/>
    </xf>
    <xf numFmtId="0" fontId="3" fillId="10" borderId="6" xfId="0" applyFont="1" applyFill="1" applyBorder="1" applyAlignment="1">
      <alignment horizontal="center" wrapText="1"/>
    </xf>
    <xf numFmtId="0" fontId="4" fillId="13" borderId="10" xfId="0" applyFont="1" applyFill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wrapText="1"/>
    </xf>
    <xf numFmtId="0" fontId="4" fillId="17" borderId="2" xfId="0" applyFont="1" applyFill="1" applyBorder="1" applyAlignment="1">
      <alignment horizontal="center" wrapText="1"/>
    </xf>
    <xf numFmtId="0" fontId="4" fillId="17" borderId="3" xfId="0" applyFont="1" applyFill="1" applyBorder="1" applyAlignment="1">
      <alignment horizontal="center" wrapText="1"/>
    </xf>
    <xf numFmtId="0" fontId="4" fillId="17" borderId="4" xfId="0" applyFont="1" applyFill="1" applyBorder="1" applyAlignment="1">
      <alignment horizontal="center" wrapText="1"/>
    </xf>
    <xf numFmtId="0" fontId="4" fillId="17" borderId="5" xfId="0" applyFont="1" applyFill="1" applyBorder="1" applyAlignment="1">
      <alignment horizontal="center" wrapText="1"/>
    </xf>
    <xf numFmtId="0" fontId="4" fillId="17" borderId="6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15" borderId="0" xfId="0" applyFill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2" xfId="0" applyFont="1" applyFill="1" applyBorder="1" applyAlignment="1">
      <alignment horizontal="center" vertical="top"/>
    </xf>
    <xf numFmtId="0" fontId="4" fillId="17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top"/>
    </xf>
    <xf numFmtId="0" fontId="10" fillId="10" borderId="0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0" fillId="0" borderId="0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12" borderId="7" xfId="0" applyFill="1" applyBorder="1" applyAlignment="1">
      <alignment horizontal="center" vertical="top"/>
    </xf>
    <xf numFmtId="0" fontId="1" fillId="12" borderId="0" xfId="0" applyFont="1" applyFill="1" applyBorder="1" applyAlignment="1">
      <alignment horizontal="center" vertical="top"/>
    </xf>
    <xf numFmtId="0" fontId="0" fillId="12" borderId="0" xfId="0" applyFill="1" applyBorder="1" applyAlignment="1">
      <alignment horizontal="center" vertical="top"/>
    </xf>
    <xf numFmtId="0" fontId="0" fillId="12" borderId="8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4" fillId="20" borderId="0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top"/>
    </xf>
    <xf numFmtId="16" fontId="0" fillId="21" borderId="0" xfId="0" applyNumberFormat="1" applyFill="1" applyBorder="1" applyAlignment="1">
      <alignment horizontal="center" vertical="top"/>
    </xf>
    <xf numFmtId="0" fontId="4" fillId="22" borderId="0" xfId="0" applyFont="1" applyFill="1" applyBorder="1" applyAlignment="1">
      <alignment horizontal="center" vertical="top"/>
    </xf>
    <xf numFmtId="0" fontId="0" fillId="21" borderId="7" xfId="0" applyFill="1" applyBorder="1" applyAlignment="1">
      <alignment horizontal="center" vertical="top"/>
    </xf>
    <xf numFmtId="0" fontId="0" fillId="21" borderId="8" xfId="0" applyFill="1" applyBorder="1" applyAlignment="1">
      <alignment horizontal="center" vertical="top"/>
    </xf>
    <xf numFmtId="16" fontId="0" fillId="0" borderId="0" xfId="0" applyNumberFormat="1" applyAlignment="1">
      <alignment horizontal="center" vertical="top"/>
    </xf>
    <xf numFmtId="16" fontId="0" fillId="0" borderId="0" xfId="0" applyNumberFormat="1" applyFill="1" applyBorder="1" applyAlignment="1">
      <alignment horizontal="center" vertical="top"/>
    </xf>
    <xf numFmtId="16" fontId="0" fillId="0" borderId="0" xfId="0" applyNumberFormat="1" applyFill="1" applyBorder="1"/>
    <xf numFmtId="0" fontId="0" fillId="0" borderId="0" xfId="0" applyNumberFormat="1" applyBorder="1"/>
    <xf numFmtId="16" fontId="1" fillId="20" borderId="0" xfId="0" applyNumberFormat="1" applyFont="1" applyFill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16" fontId="0" fillId="0" borderId="0" xfId="0" applyNumberFormat="1" applyFill="1" applyBorder="1" applyAlignment="1"/>
    <xf numFmtId="12" fontId="0" fillId="0" borderId="0" xfId="0" applyNumberFormat="1" applyFill="1" applyBorder="1"/>
    <xf numFmtId="12" fontId="0" fillId="0" borderId="0" xfId="0" applyNumberFormat="1" applyFill="1" applyBorder="1" applyAlignment="1"/>
    <xf numFmtId="12" fontId="0" fillId="0" borderId="0" xfId="0" applyNumberForma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12" fontId="0" fillId="0" borderId="7" xfId="0" applyNumberFormat="1" applyBorder="1" applyAlignment="1">
      <alignment horizontal="center" vertical="top"/>
    </xf>
    <xf numFmtId="12" fontId="0" fillId="0" borderId="0" xfId="0" applyNumberFormat="1" applyBorder="1" applyAlignment="1">
      <alignment horizontal="center" vertical="top"/>
    </xf>
    <xf numFmtId="12" fontId="0" fillId="0" borderId="8" xfId="0" applyNumberFormat="1" applyBorder="1" applyAlignment="1">
      <alignment horizontal="center" vertical="top"/>
    </xf>
    <xf numFmtId="0" fontId="3" fillId="2" borderId="0" xfId="0" applyNumberFormat="1" applyFont="1" applyFill="1" applyBorder="1" applyAlignment="1">
      <alignment horizontal="center" vertical="top"/>
    </xf>
    <xf numFmtId="12" fontId="0" fillId="0" borderId="5" xfId="0" applyNumberFormat="1" applyBorder="1" applyAlignment="1">
      <alignment horizontal="center" vertical="top"/>
    </xf>
    <xf numFmtId="12" fontId="0" fillId="0" borderId="6" xfId="0" applyNumberForma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/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customXml" Target="../ink/ink7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customXml" Target="../ink/ink6.xml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45555</xdr:rowOff>
    </xdr:from>
    <xdr:to>
      <xdr:col>5</xdr:col>
      <xdr:colOff>135568</xdr:colOff>
      <xdr:row>18</xdr:row>
      <xdr:rowOff>188822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3D8D87-793F-4B69-A1D4-48FAEAF8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5838"/>
          <a:ext cx="4020111" cy="2810267"/>
        </a:xfrm>
        <a:prstGeom prst="rect">
          <a:avLst/>
        </a:prstGeom>
      </xdr:spPr>
    </xdr:pic>
    <xdr:clientData/>
  </xdr:twoCellAnchor>
  <xdr:twoCellAnchor editAs="oneCell">
    <xdr:from>
      <xdr:col>5</xdr:col>
      <xdr:colOff>281577</xdr:colOff>
      <xdr:row>8</xdr:row>
      <xdr:rowOff>67578</xdr:rowOff>
    </xdr:from>
    <xdr:to>
      <xdr:col>5</xdr:col>
      <xdr:colOff>281937</xdr:colOff>
      <xdr:row>8</xdr:row>
      <xdr:rowOff>74418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971B445-E7A5-488F-874B-DBFA43633343}"/>
                </a:ext>
              </a:extLst>
            </xdr14:cNvPr>
            <xdr14:cNvContentPartPr/>
          </xdr14:nvContentPartPr>
          <xdr14:nvPr macro=""/>
          <xdr14:xfrm>
            <a:off x="4166120" y="1599861"/>
            <a:ext cx="360" cy="684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971B445-E7A5-488F-874B-DBFA4363334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12120" y="1492221"/>
              <a:ext cx="10800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297840</xdr:colOff>
      <xdr:row>16</xdr:row>
      <xdr:rowOff>7860</xdr:rowOff>
    </xdr:from>
    <xdr:to>
      <xdr:col>4</xdr:col>
      <xdr:colOff>308280</xdr:colOff>
      <xdr:row>16</xdr:row>
      <xdr:rowOff>16500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8EB824B-6503-4CA5-99BA-E945068A7789}"/>
                </a:ext>
              </a:extLst>
            </xdr14:cNvPr>
            <xdr14:cNvContentPartPr/>
          </xdr14:nvContentPartPr>
          <xdr14:nvPr macro=""/>
          <xdr14:xfrm>
            <a:off x="3345840" y="3064143"/>
            <a:ext cx="10440" cy="864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E8EB824B-6503-4CA5-99BA-E945068A778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92200" y="2956503"/>
              <a:ext cx="11808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198360</xdr:colOff>
      <xdr:row>15</xdr:row>
      <xdr:rowOff>173880</xdr:rowOff>
    </xdr:from>
    <xdr:to>
      <xdr:col>4</xdr:col>
      <xdr:colOff>418800</xdr:colOff>
      <xdr:row>16</xdr:row>
      <xdr:rowOff>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7D01E649-F3F2-463D-837B-E514FC8F63A3}"/>
                </a:ext>
              </a:extLst>
            </xdr14:cNvPr>
            <xdr14:cNvContentPartPr/>
          </xdr14:nvContentPartPr>
          <xdr14:nvPr macro=""/>
          <xdr14:xfrm>
            <a:off x="2484360" y="3039663"/>
            <a:ext cx="982440" cy="2700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7D01E649-F3F2-463D-837B-E514FC8F63A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30720" y="2931663"/>
              <a:ext cx="109008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753360</xdr:colOff>
      <xdr:row>8</xdr:row>
      <xdr:rowOff>107340</xdr:rowOff>
    </xdr:from>
    <xdr:to>
      <xdr:col>5</xdr:col>
      <xdr:colOff>756960</xdr:colOff>
      <xdr:row>8</xdr:row>
      <xdr:rowOff>107700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0DB939-64CD-4ECA-8B4C-EE38E4EAE7E9}"/>
                </a:ext>
              </a:extLst>
            </xdr14:cNvPr>
            <xdr14:cNvContentPartPr/>
          </xdr14:nvContentPartPr>
          <xdr14:nvPr macro=""/>
          <xdr14:xfrm>
            <a:off x="4563360" y="1639623"/>
            <a:ext cx="360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0DB939-64CD-4ECA-8B4C-EE38E4EAE7E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509360" y="1531623"/>
              <a:ext cx="1112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413760</xdr:colOff>
      <xdr:row>10</xdr:row>
      <xdr:rowOff>123780</xdr:rowOff>
    </xdr:from>
    <xdr:to>
      <xdr:col>4</xdr:col>
      <xdr:colOff>417360</xdr:colOff>
      <xdr:row>10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37B4FB04-C6B4-411E-8BCC-17CE4FD585C1}"/>
                </a:ext>
              </a:extLst>
            </xdr14:cNvPr>
            <xdr14:cNvContentPartPr/>
          </xdr14:nvContentPartPr>
          <xdr14:nvPr macro=""/>
          <xdr14:xfrm>
            <a:off x="3461760" y="2037063"/>
            <a:ext cx="360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37B4FB04-C6B4-411E-8BCC-17CE4FD585C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07760" y="1929423"/>
              <a:ext cx="1112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578640</xdr:colOff>
      <xdr:row>5</xdr:row>
      <xdr:rowOff>139920</xdr:rowOff>
    </xdr:from>
    <xdr:to>
      <xdr:col>5</xdr:col>
      <xdr:colOff>377160</xdr:colOff>
      <xdr:row>9</xdr:row>
      <xdr:rowOff>99360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65893A43-3529-42A6-A6F7-B9FB89DD4148}"/>
                </a:ext>
              </a:extLst>
            </xdr14:cNvPr>
            <xdr14:cNvContentPartPr/>
          </xdr14:nvContentPartPr>
          <xdr14:nvPr macro=""/>
          <xdr14:xfrm>
            <a:off x="3626640" y="1100703"/>
            <a:ext cx="560520" cy="7214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65893A43-3529-42A6-A6F7-B9FB89DD414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572640" y="993063"/>
              <a:ext cx="668160" cy="9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372480</xdr:colOff>
      <xdr:row>4</xdr:row>
      <xdr:rowOff>140700</xdr:rowOff>
    </xdr:from>
    <xdr:to>
      <xdr:col>6</xdr:col>
      <xdr:colOff>43560</xdr:colOff>
      <xdr:row>6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3B8C9273-A6F6-4A27-B12A-481805B93E6B}"/>
                </a:ext>
              </a:extLst>
            </xdr14:cNvPr>
            <xdr14:cNvContentPartPr/>
          </xdr14:nvContentPartPr>
          <xdr14:nvPr macro=""/>
          <xdr14:xfrm>
            <a:off x="4182480" y="910983"/>
            <a:ext cx="433080" cy="24120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3B8C9273-A6F6-4A27-B12A-481805B93E6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128480" y="802983"/>
              <a:ext cx="540720" cy="456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66675</xdr:rowOff>
    </xdr:from>
    <xdr:to>
      <xdr:col>5</xdr:col>
      <xdr:colOff>400611</xdr:colOff>
      <xdr:row>15</xdr:row>
      <xdr:rowOff>190892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1DE4F2-CAF9-4E57-B435-E871F8F4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57175"/>
          <a:ext cx="4020111" cy="2810267"/>
        </a:xfrm>
        <a:prstGeom prst="rect">
          <a:avLst/>
        </a:prstGeom>
      </xdr:spPr>
    </xdr:pic>
    <xdr:clientData/>
  </xdr:twoCellAnchor>
  <xdr:oneCellAnchor>
    <xdr:from>
      <xdr:col>14</xdr:col>
      <xdr:colOff>647700</xdr:colOff>
      <xdr:row>40</xdr:row>
      <xdr:rowOff>47625</xdr:rowOff>
    </xdr:from>
    <xdr:ext cx="1143000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6E8362-A669-42BA-BB63-9B5216A4453F}"/>
                </a:ext>
              </a:extLst>
            </xdr:cNvPr>
            <xdr:cNvSpPr txBox="1"/>
          </xdr:nvSpPr>
          <xdr:spPr>
            <a:xfrm>
              <a:off x="14135100" y="7762875"/>
              <a:ext cx="11430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6E8362-A669-42BA-BB63-9B5216A4453F}"/>
                </a:ext>
              </a:extLst>
            </xdr:cNvPr>
            <xdr:cNvSpPr txBox="1"/>
          </xdr:nvSpPr>
          <xdr:spPr>
            <a:xfrm>
              <a:off x="14135100" y="7762875"/>
              <a:ext cx="11430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s-BO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3∗3/2</a:t>
              </a:r>
              <a:endParaRPr lang="es-B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28575</xdr:rowOff>
    </xdr:from>
    <xdr:to>
      <xdr:col>5</xdr:col>
      <xdr:colOff>333905</xdr:colOff>
      <xdr:row>16</xdr:row>
      <xdr:rowOff>171842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0DB870-E33B-4AAD-9F7C-5CE0D76A9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409575"/>
          <a:ext cx="3801005" cy="28102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694592</xdr:colOff>
      <xdr:row>2</xdr:row>
      <xdr:rowOff>54219</xdr:rowOff>
    </xdr:from>
    <xdr:to>
      <xdr:col>15</xdr:col>
      <xdr:colOff>171069</xdr:colOff>
      <xdr:row>9</xdr:row>
      <xdr:rowOff>44879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961194-D0C7-45A6-AB9B-72C8B407C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5130" y="567104"/>
          <a:ext cx="2524477" cy="132416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5:32.41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19,'0'-8,"0"-2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5:45.96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1,'8'4,"2"5,0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5:50.06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0,'8'1,"1"1,0 0,-1 0,1 1,-1 0,0 0,14 9,13 4,-13-9,1-1,1 0,-1-2,1 0,25-1,123-5,-64-1,2033 3,-2115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5:52.92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0,'4'0,"2"0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7:27.71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1,'4'0,"2"0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7:29.04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95 2003,'0'-37,"-1"0,-2 0,-1 0,-2 0,-1 0,-18-48,15 59,1 0,1 0,2-1,0 0,2 0,-2-38,8-571,1 606,1 0,1 1,2 0,0 0,2 0,2 1,0 0,31-52,-15 38,3 1,1 2,2 1,2 1,74-61,-93 87,1 1,1 0,-1 2,1 0,1 0,0 2,36-8,-6 0,92-16,-35 8,-101 21,88-22,138-17,-159 32,156-7,-168 15,-33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8-22T06:07:30.068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0,'2'4,"0"-1,0 1,0-1,1 0,-1 0,1 0,0 0,0 0,0-1,0 1,0-1,7 4,-1 0,25 19,2-2,0-1,68 28,122 33,-108-43,-84-26,43 25,-56-27,1-1,0-1,1 0,0-2,26 6,181 35,-221-47,1 0,-1 0,1 1,-1 0,0 0,0 1,0 1,12 7,-21-12,0 0,0 0,0 0,1 0,-1 1,0-1,0 0,0 0,0 0,0 1,1-1,-1 0,0 0,0 0,0 1,0-1,0 0,0 0,0 1,0-1,0 0,0 0,0 1,0-1,0 0,0 0,0 1,0-1,0 0,0 0,0 1,0-1,0 0,0 0,0 0,-1 1,1-1,0 0,0 0,0 0,0 1,-1-1,1 0,0 0,0 0,0 0,-1 1,1-1,0 0,0 0,0 0,-1 0,1 0,0 0,0 0,-1 0,1 0,0 0,0 0,-1 0,1 0,0 0,0 0,-1 0,-18 3,18-3,-318 23,276-18,1 2,-49 15,52-12,0-1,-79 7,76-12,-1 2,2 1,-59 19,56-14,22-7,1-2,-27 3,23-5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B7DE-E3E8-45EB-B0B7-8717391A7D3B}">
  <dimension ref="A1:T77"/>
  <sheetViews>
    <sheetView topLeftCell="A61" zoomScale="115" zoomScaleNormal="115" workbookViewId="0">
      <selection activeCell="E76" sqref="E76"/>
    </sheetView>
  </sheetViews>
  <sheetFormatPr baseColWidth="10" defaultRowHeight="15" x14ac:dyDescent="0.25"/>
  <cols>
    <col min="1" max="1" width="12.5703125" customWidth="1"/>
    <col min="7" max="7" width="11.85546875" customWidth="1"/>
  </cols>
  <sheetData>
    <row r="1" spans="2:13" x14ac:dyDescent="0.25">
      <c r="E1" s="116" t="s">
        <v>0</v>
      </c>
      <c r="F1" s="117"/>
      <c r="G1" s="117"/>
      <c r="H1" s="117"/>
      <c r="I1" s="117"/>
      <c r="J1" s="117"/>
      <c r="K1" s="118"/>
    </row>
    <row r="2" spans="2:13" ht="15.75" thickBot="1" x14ac:dyDescent="0.3">
      <c r="E2" s="119"/>
      <c r="F2" s="120"/>
      <c r="G2" s="120"/>
      <c r="H2" s="120"/>
      <c r="I2" s="120"/>
      <c r="J2" s="120"/>
      <c r="K2" s="121"/>
    </row>
    <row r="4" spans="2:13" x14ac:dyDescent="0.25">
      <c r="B4" s="122" t="s">
        <v>1</v>
      </c>
      <c r="C4" s="122"/>
      <c r="D4" s="122"/>
      <c r="E4" s="122"/>
      <c r="F4" s="122"/>
      <c r="G4" s="122"/>
      <c r="H4" s="122"/>
      <c r="I4" s="122"/>
      <c r="J4" s="122"/>
      <c r="K4" s="122"/>
    </row>
    <row r="6" spans="2:13" x14ac:dyDescent="0.25">
      <c r="G6" s="126" t="s">
        <v>6</v>
      </c>
      <c r="H6" s="126"/>
      <c r="I6" s="126"/>
      <c r="J6" t="s">
        <v>9</v>
      </c>
      <c r="K6" s="123" t="s">
        <v>12</v>
      </c>
      <c r="L6" s="123"/>
      <c r="M6" s="123"/>
    </row>
    <row r="7" spans="2:13" x14ac:dyDescent="0.25">
      <c r="J7" t="s">
        <v>10</v>
      </c>
      <c r="K7" s="123" t="s">
        <v>11</v>
      </c>
      <c r="L7" s="123"/>
    </row>
    <row r="9" spans="2:13" x14ac:dyDescent="0.25">
      <c r="G9" s="123" t="s">
        <v>2</v>
      </c>
      <c r="H9" s="123"/>
      <c r="I9" s="123"/>
      <c r="J9" s="1"/>
      <c r="K9" s="1"/>
    </row>
    <row r="10" spans="2:13" x14ac:dyDescent="0.25">
      <c r="G10" s="123" t="s">
        <v>3</v>
      </c>
      <c r="H10" s="123"/>
      <c r="I10" s="123"/>
    </row>
    <row r="11" spans="2:13" x14ac:dyDescent="0.25">
      <c r="G11" s="124" t="s">
        <v>4</v>
      </c>
      <c r="H11" s="124"/>
      <c r="I11" s="124"/>
    </row>
    <row r="12" spans="2:13" x14ac:dyDescent="0.25">
      <c r="G12" s="124" t="s">
        <v>5</v>
      </c>
      <c r="H12" s="124"/>
      <c r="I12" s="124"/>
    </row>
    <row r="13" spans="2:13" x14ac:dyDescent="0.25">
      <c r="G13" s="123"/>
      <c r="H13" s="123"/>
      <c r="I13" s="123"/>
    </row>
    <row r="14" spans="2:13" x14ac:dyDescent="0.25">
      <c r="G14" s="125"/>
      <c r="H14" s="125"/>
      <c r="I14" s="125"/>
    </row>
    <row r="15" spans="2:13" x14ac:dyDescent="0.25">
      <c r="G15" s="123"/>
      <c r="H15" s="123"/>
      <c r="I15" s="123"/>
    </row>
    <row r="19" spans="1:13" x14ac:dyDescent="0.25">
      <c r="G19" s="123" t="s">
        <v>21</v>
      </c>
      <c r="H19" s="123"/>
      <c r="I19" s="123"/>
      <c r="J19" s="123"/>
    </row>
    <row r="20" spans="1:13" x14ac:dyDescent="0.25">
      <c r="A20" s="2"/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17</v>
      </c>
      <c r="G20" s="2" t="s">
        <v>18</v>
      </c>
      <c r="H20" s="2" t="s">
        <v>19</v>
      </c>
    </row>
    <row r="21" spans="1:13" x14ac:dyDescent="0.25">
      <c r="A21" s="2" t="s">
        <v>7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</row>
    <row r="22" spans="1:13" x14ac:dyDescent="0.25">
      <c r="A22" s="2" t="s">
        <v>8</v>
      </c>
      <c r="B22" s="2">
        <v>1</v>
      </c>
      <c r="C22" s="2">
        <v>1</v>
      </c>
      <c r="D22" s="2">
        <v>-1</v>
      </c>
      <c r="E22" s="2">
        <v>-1</v>
      </c>
      <c r="F22" s="2">
        <v>1</v>
      </c>
      <c r="G22" s="2">
        <v>1</v>
      </c>
      <c r="H22" s="2">
        <v>30</v>
      </c>
      <c r="I22" s="4" t="s">
        <v>20</v>
      </c>
    </row>
    <row r="23" spans="1:13" x14ac:dyDescent="0.25">
      <c r="A23" s="2" t="s">
        <v>27</v>
      </c>
      <c r="B23" s="3">
        <v>-1</v>
      </c>
      <c r="C23" s="3">
        <v>-1</v>
      </c>
      <c r="D23" s="3">
        <v>1</v>
      </c>
      <c r="E23" s="3">
        <v>1</v>
      </c>
      <c r="F23" s="3">
        <v>0</v>
      </c>
      <c r="G23" s="3">
        <v>0</v>
      </c>
      <c r="H23" s="3">
        <v>-30</v>
      </c>
    </row>
    <row r="25" spans="1:13" ht="15.75" thickBot="1" x14ac:dyDescent="0.3"/>
    <row r="26" spans="1:13" x14ac:dyDescent="0.25">
      <c r="A26" s="6"/>
      <c r="B26" s="7" t="s">
        <v>22</v>
      </c>
      <c r="C26" s="14" t="s">
        <v>13</v>
      </c>
      <c r="D26" s="7" t="s">
        <v>14</v>
      </c>
      <c r="E26" s="7" t="s">
        <v>23</v>
      </c>
      <c r="F26" s="7" t="s">
        <v>24</v>
      </c>
      <c r="G26" s="7" t="s">
        <v>25</v>
      </c>
      <c r="H26" s="7" t="s">
        <v>17</v>
      </c>
      <c r="I26" s="7" t="s">
        <v>16</v>
      </c>
      <c r="J26" s="7" t="s">
        <v>18</v>
      </c>
      <c r="K26" s="7" t="s">
        <v>19</v>
      </c>
      <c r="L26" s="8" t="s">
        <v>26</v>
      </c>
    </row>
    <row r="27" spans="1:13" x14ac:dyDescent="0.25">
      <c r="A27" s="9" t="s">
        <v>22</v>
      </c>
      <c r="B27" s="10">
        <v>1</v>
      </c>
      <c r="C27" s="15">
        <v>-1</v>
      </c>
      <c r="D27" s="10">
        <v>-1</v>
      </c>
      <c r="E27" s="10">
        <v>0</v>
      </c>
      <c r="F27" s="10">
        <v>0</v>
      </c>
      <c r="G27" s="10">
        <v>1</v>
      </c>
      <c r="H27" s="10"/>
      <c r="I27" s="10">
        <v>1</v>
      </c>
      <c r="J27" s="10"/>
      <c r="K27" s="10">
        <v>-30</v>
      </c>
      <c r="L27" s="11"/>
    </row>
    <row r="28" spans="1:13" x14ac:dyDescent="0.25">
      <c r="A28" s="9" t="s">
        <v>23</v>
      </c>
      <c r="B28" s="10">
        <v>0</v>
      </c>
      <c r="C28" s="15">
        <v>1</v>
      </c>
      <c r="D28" s="10">
        <v>3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200</v>
      </c>
      <c r="L28" s="11">
        <f>K28/C28</f>
        <v>200</v>
      </c>
    </row>
    <row r="29" spans="1:13" x14ac:dyDescent="0.25">
      <c r="A29" s="9" t="s">
        <v>24</v>
      </c>
      <c r="B29" s="10">
        <v>0</v>
      </c>
      <c r="C29" s="15">
        <v>1</v>
      </c>
      <c r="D29" s="10">
        <v>1</v>
      </c>
      <c r="E29" s="10">
        <v>0</v>
      </c>
      <c r="F29" s="10">
        <v>1</v>
      </c>
      <c r="G29" s="10">
        <v>0</v>
      </c>
      <c r="H29" s="10">
        <v>0</v>
      </c>
      <c r="I29" s="10">
        <v>0</v>
      </c>
      <c r="J29" s="10">
        <v>0</v>
      </c>
      <c r="K29" s="10">
        <v>100</v>
      </c>
      <c r="L29" s="11">
        <f t="shared" ref="L29:L30" si="0">K29/C29</f>
        <v>100</v>
      </c>
    </row>
    <row r="30" spans="1:13" x14ac:dyDescent="0.25">
      <c r="A30" s="17" t="s">
        <v>17</v>
      </c>
      <c r="B30" s="18">
        <v>0</v>
      </c>
      <c r="C30" s="20">
        <v>1</v>
      </c>
      <c r="D30" s="18">
        <v>0</v>
      </c>
      <c r="E30" s="18">
        <v>0</v>
      </c>
      <c r="F30" s="18">
        <v>0</v>
      </c>
      <c r="G30" s="18">
        <v>-1</v>
      </c>
      <c r="H30" s="18">
        <v>1</v>
      </c>
      <c r="I30" s="18">
        <v>0</v>
      </c>
      <c r="J30" s="18">
        <v>0</v>
      </c>
      <c r="K30" s="18">
        <v>20</v>
      </c>
      <c r="L30" s="19">
        <f t="shared" si="0"/>
        <v>20</v>
      </c>
    </row>
    <row r="31" spans="1:13" ht="15.75" thickBot="1" x14ac:dyDescent="0.3">
      <c r="A31" s="12" t="s">
        <v>18</v>
      </c>
      <c r="B31" s="13">
        <v>0</v>
      </c>
      <c r="C31" s="16">
        <v>0</v>
      </c>
      <c r="D31" s="13">
        <v>1</v>
      </c>
      <c r="E31" s="13">
        <v>0</v>
      </c>
      <c r="F31" s="13">
        <v>0</v>
      </c>
      <c r="G31" s="13">
        <v>0</v>
      </c>
      <c r="H31" s="13">
        <v>0</v>
      </c>
      <c r="I31" s="13">
        <v>-1</v>
      </c>
      <c r="J31" s="13">
        <v>1</v>
      </c>
      <c r="K31" s="13">
        <v>10</v>
      </c>
      <c r="L31" s="11"/>
    </row>
    <row r="32" spans="1:13" x14ac:dyDescent="0.25">
      <c r="A32" s="22" t="s">
        <v>22</v>
      </c>
      <c r="B32" s="23">
        <v>1</v>
      </c>
      <c r="C32" s="24">
        <f>C35*$M$32+C27</f>
        <v>0</v>
      </c>
      <c r="D32" s="30">
        <f t="shared" ref="D32:K32" si="1">D35*$M$32+D27</f>
        <v>-1</v>
      </c>
      <c r="E32" s="24">
        <f t="shared" si="1"/>
        <v>0</v>
      </c>
      <c r="F32" s="24">
        <f t="shared" si="1"/>
        <v>0</v>
      </c>
      <c r="G32" s="24">
        <f t="shared" si="1"/>
        <v>0</v>
      </c>
      <c r="H32" s="24">
        <f t="shared" si="1"/>
        <v>1</v>
      </c>
      <c r="I32" s="24">
        <f t="shared" si="1"/>
        <v>1</v>
      </c>
      <c r="J32" s="24">
        <f t="shared" si="1"/>
        <v>0</v>
      </c>
      <c r="K32" s="25">
        <f t="shared" si="1"/>
        <v>-10</v>
      </c>
      <c r="M32">
        <f>C27*-1</f>
        <v>1</v>
      </c>
    </row>
    <row r="33" spans="1:13" x14ac:dyDescent="0.25">
      <c r="A33" s="9" t="s">
        <v>23</v>
      </c>
      <c r="B33" s="21">
        <v>0</v>
      </c>
      <c r="C33" s="26">
        <f>C35*$M$33+C28</f>
        <v>0</v>
      </c>
      <c r="D33" s="31">
        <f t="shared" ref="D33:K33" si="2">D35*$M$33+D28</f>
        <v>3</v>
      </c>
      <c r="E33" s="26">
        <f t="shared" si="2"/>
        <v>1</v>
      </c>
      <c r="F33" s="26">
        <f t="shared" si="2"/>
        <v>0</v>
      </c>
      <c r="G33" s="26">
        <f t="shared" si="2"/>
        <v>1</v>
      </c>
      <c r="H33" s="26">
        <f t="shared" si="2"/>
        <v>-1</v>
      </c>
      <c r="I33" s="26">
        <f t="shared" si="2"/>
        <v>0</v>
      </c>
      <c r="J33" s="26">
        <f t="shared" si="2"/>
        <v>0</v>
      </c>
      <c r="K33" s="27">
        <f t="shared" si="2"/>
        <v>180</v>
      </c>
      <c r="L33" s="29">
        <f>K33/D33</f>
        <v>60</v>
      </c>
      <c r="M33">
        <f t="shared" ref="M33:M36" si="3">C28*-1</f>
        <v>-1</v>
      </c>
    </row>
    <row r="34" spans="1:13" x14ac:dyDescent="0.25">
      <c r="A34" s="9" t="s">
        <v>24</v>
      </c>
      <c r="B34" s="21">
        <v>0</v>
      </c>
      <c r="C34" s="26">
        <f>C35*$M$34+C29</f>
        <v>0</v>
      </c>
      <c r="D34" s="31">
        <f t="shared" ref="D34:K34" si="4">D35*$M$34+D29</f>
        <v>1</v>
      </c>
      <c r="E34" s="26">
        <f t="shared" si="4"/>
        <v>0</v>
      </c>
      <c r="F34" s="26">
        <f t="shared" si="4"/>
        <v>1</v>
      </c>
      <c r="G34" s="26">
        <f t="shared" si="4"/>
        <v>1</v>
      </c>
      <c r="H34" s="26">
        <f t="shared" si="4"/>
        <v>-1</v>
      </c>
      <c r="I34" s="26">
        <f t="shared" si="4"/>
        <v>0</v>
      </c>
      <c r="J34" s="26">
        <f t="shared" si="4"/>
        <v>0</v>
      </c>
      <c r="K34" s="27">
        <f t="shared" si="4"/>
        <v>80</v>
      </c>
      <c r="L34" s="29">
        <f t="shared" ref="L34:L36" si="5">K34/D34</f>
        <v>80</v>
      </c>
      <c r="M34">
        <f t="shared" si="3"/>
        <v>-1</v>
      </c>
    </row>
    <row r="35" spans="1:13" x14ac:dyDescent="0.25">
      <c r="A35" s="17" t="s">
        <v>13</v>
      </c>
      <c r="B35" s="21">
        <v>0</v>
      </c>
      <c r="C35" s="26">
        <f>C30/$M$35</f>
        <v>1</v>
      </c>
      <c r="D35" s="31">
        <f t="shared" ref="D35:K35" si="6">D30/$M$35</f>
        <v>0</v>
      </c>
      <c r="E35" s="26">
        <f t="shared" si="6"/>
        <v>0</v>
      </c>
      <c r="F35" s="26">
        <f t="shared" si="6"/>
        <v>0</v>
      </c>
      <c r="G35" s="26">
        <f t="shared" si="6"/>
        <v>-1</v>
      </c>
      <c r="H35" s="26">
        <f t="shared" si="6"/>
        <v>1</v>
      </c>
      <c r="I35" s="26">
        <f t="shared" si="6"/>
        <v>0</v>
      </c>
      <c r="J35" s="26">
        <f t="shared" si="6"/>
        <v>0</v>
      </c>
      <c r="K35" s="27">
        <f t="shared" si="6"/>
        <v>20</v>
      </c>
      <c r="L35" s="29"/>
      <c r="M35">
        <f>C30</f>
        <v>1</v>
      </c>
    </row>
    <row r="36" spans="1:13" ht="15.75" thickBot="1" x14ac:dyDescent="0.3">
      <c r="A36" s="32" t="s">
        <v>18</v>
      </c>
      <c r="B36" s="33">
        <v>0</v>
      </c>
      <c r="C36" s="34">
        <f>C35*$M$36+C31</f>
        <v>0</v>
      </c>
      <c r="D36" s="36">
        <f t="shared" ref="D36:K36" si="7">D35*$M$36+D31</f>
        <v>1</v>
      </c>
      <c r="E36" s="34">
        <f t="shared" si="7"/>
        <v>0</v>
      </c>
      <c r="F36" s="34">
        <f t="shared" si="7"/>
        <v>0</v>
      </c>
      <c r="G36" s="34">
        <f t="shared" si="7"/>
        <v>0</v>
      </c>
      <c r="H36" s="34">
        <f t="shared" si="7"/>
        <v>0</v>
      </c>
      <c r="I36" s="34">
        <f t="shared" si="7"/>
        <v>-1</v>
      </c>
      <c r="J36" s="34">
        <f t="shared" si="7"/>
        <v>1</v>
      </c>
      <c r="K36" s="35">
        <f t="shared" si="7"/>
        <v>10</v>
      </c>
      <c r="L36" s="29">
        <f t="shared" si="5"/>
        <v>10</v>
      </c>
      <c r="M36">
        <f t="shared" si="3"/>
        <v>0</v>
      </c>
    </row>
    <row r="37" spans="1:13" x14ac:dyDescent="0.25">
      <c r="A37" s="22" t="s">
        <v>22</v>
      </c>
      <c r="B37" s="24">
        <f t="shared" ref="B37:C37" si="8">B41*$M$37+B32</f>
        <v>1</v>
      </c>
      <c r="C37" s="24">
        <f t="shared" si="8"/>
        <v>0</v>
      </c>
      <c r="D37" s="24">
        <f>D41*$M$37+D32</f>
        <v>0</v>
      </c>
      <c r="E37" s="24">
        <f t="shared" ref="E37:K37" si="9">E41*$M$37+E32</f>
        <v>0</v>
      </c>
      <c r="F37" s="24">
        <f t="shared" si="9"/>
        <v>0</v>
      </c>
      <c r="G37" s="24">
        <f t="shared" si="9"/>
        <v>0</v>
      </c>
      <c r="H37" s="40">
        <f t="shared" si="9"/>
        <v>1</v>
      </c>
      <c r="I37" s="24">
        <f t="shared" si="9"/>
        <v>0</v>
      </c>
      <c r="J37" s="40">
        <f t="shared" si="9"/>
        <v>1</v>
      </c>
      <c r="K37" s="25">
        <f t="shared" si="9"/>
        <v>0</v>
      </c>
      <c r="M37">
        <f>D32*-1</f>
        <v>1</v>
      </c>
    </row>
    <row r="38" spans="1:13" x14ac:dyDescent="0.25">
      <c r="A38" s="9" t="s">
        <v>23</v>
      </c>
      <c r="B38" s="26">
        <f t="shared" ref="B38:C38" si="10">B41*$M$38+B33</f>
        <v>0</v>
      </c>
      <c r="C38" s="26">
        <f t="shared" si="10"/>
        <v>0</v>
      </c>
      <c r="D38" s="26">
        <f>D41*$M$38+D33</f>
        <v>0</v>
      </c>
      <c r="E38" s="26">
        <f t="shared" ref="E38:K38" si="11">E41*$M$38+E33</f>
        <v>1</v>
      </c>
      <c r="F38" s="26">
        <f t="shared" si="11"/>
        <v>0</v>
      </c>
      <c r="G38" s="26">
        <f t="shared" si="11"/>
        <v>1</v>
      </c>
      <c r="H38" s="41">
        <f t="shared" si="11"/>
        <v>-1</v>
      </c>
      <c r="I38" s="26">
        <f t="shared" si="11"/>
        <v>3</v>
      </c>
      <c r="J38" s="41">
        <f t="shared" si="11"/>
        <v>-3</v>
      </c>
      <c r="K38" s="37">
        <f t="shared" si="11"/>
        <v>150</v>
      </c>
      <c r="M38">
        <f t="shared" ref="M38:M40" si="12">D33*-1</f>
        <v>-3</v>
      </c>
    </row>
    <row r="39" spans="1:13" x14ac:dyDescent="0.25">
      <c r="A39" s="9" t="s">
        <v>24</v>
      </c>
      <c r="B39" s="26">
        <f t="shared" ref="B39:C39" si="13">B41*$M$39+B34</f>
        <v>0</v>
      </c>
      <c r="C39" s="26">
        <f t="shared" si="13"/>
        <v>0</v>
      </c>
      <c r="D39" s="26">
        <f>D41*$M$39+D34</f>
        <v>0</v>
      </c>
      <c r="E39" s="26">
        <f t="shared" ref="E39:K39" si="14">E41*$M$39+E34</f>
        <v>0</v>
      </c>
      <c r="F39" s="26">
        <f t="shared" si="14"/>
        <v>1</v>
      </c>
      <c r="G39" s="26">
        <f t="shared" si="14"/>
        <v>1</v>
      </c>
      <c r="H39" s="41">
        <f t="shared" si="14"/>
        <v>-1</v>
      </c>
      <c r="I39" s="26">
        <f t="shared" si="14"/>
        <v>1</v>
      </c>
      <c r="J39" s="41">
        <f t="shared" si="14"/>
        <v>-1</v>
      </c>
      <c r="K39" s="38">
        <f t="shared" si="14"/>
        <v>70</v>
      </c>
      <c r="M39">
        <f t="shared" si="12"/>
        <v>-1</v>
      </c>
    </row>
    <row r="40" spans="1:13" x14ac:dyDescent="0.25">
      <c r="A40" s="17" t="s">
        <v>13</v>
      </c>
      <c r="B40" s="26">
        <f t="shared" ref="B40:C40" si="15">B41*$M$40+B35</f>
        <v>0</v>
      </c>
      <c r="C40" s="26">
        <f t="shared" si="15"/>
        <v>1</v>
      </c>
      <c r="D40" s="26">
        <f>D41*$M$40+D35</f>
        <v>0</v>
      </c>
      <c r="E40" s="26">
        <f t="shared" ref="E40:K40" si="16">E41*$M$40+E35</f>
        <v>0</v>
      </c>
      <c r="F40" s="26">
        <f t="shared" si="16"/>
        <v>0</v>
      </c>
      <c r="G40" s="26">
        <f t="shared" si="16"/>
        <v>-1</v>
      </c>
      <c r="H40" s="41">
        <f t="shared" si="16"/>
        <v>1</v>
      </c>
      <c r="I40" s="26">
        <f t="shared" si="16"/>
        <v>0</v>
      </c>
      <c r="J40" s="41">
        <f t="shared" si="16"/>
        <v>0</v>
      </c>
      <c r="K40" s="38">
        <f t="shared" si="16"/>
        <v>20</v>
      </c>
      <c r="M40">
        <f t="shared" si="12"/>
        <v>0</v>
      </c>
    </row>
    <row r="41" spans="1:13" ht="15.75" thickBot="1" x14ac:dyDescent="0.3">
      <c r="A41" s="32" t="s">
        <v>18</v>
      </c>
      <c r="B41" s="28">
        <f t="shared" ref="B41:C41" si="17">B36/$M$41</f>
        <v>0</v>
      </c>
      <c r="C41" s="28">
        <f t="shared" si="17"/>
        <v>0</v>
      </c>
      <c r="D41" s="28">
        <f>D36/$M$41</f>
        <v>1</v>
      </c>
      <c r="E41" s="28">
        <f t="shared" ref="E41:K41" si="18">E36/$M$41</f>
        <v>0</v>
      </c>
      <c r="F41" s="28">
        <f t="shared" si="18"/>
        <v>0</v>
      </c>
      <c r="G41" s="28">
        <f t="shared" si="18"/>
        <v>0</v>
      </c>
      <c r="H41" s="42">
        <f t="shared" si="18"/>
        <v>0</v>
      </c>
      <c r="I41" s="28">
        <f t="shared" si="18"/>
        <v>-1</v>
      </c>
      <c r="J41" s="42">
        <f t="shared" si="18"/>
        <v>1</v>
      </c>
      <c r="K41" s="39">
        <f t="shared" si="18"/>
        <v>10</v>
      </c>
      <c r="M41">
        <f>D36</f>
        <v>1</v>
      </c>
    </row>
    <row r="42" spans="1:13" x14ac:dyDescent="0.25">
      <c r="A42" s="2"/>
      <c r="B42" s="7" t="s">
        <v>22</v>
      </c>
      <c r="C42" s="14" t="s">
        <v>13</v>
      </c>
      <c r="D42" s="7" t="s">
        <v>14</v>
      </c>
      <c r="E42" s="7" t="s">
        <v>23</v>
      </c>
      <c r="F42" s="7" t="s">
        <v>24</v>
      </c>
      <c r="G42" s="7" t="s">
        <v>25</v>
      </c>
      <c r="H42" s="7" t="s">
        <v>16</v>
      </c>
      <c r="I42" s="7" t="s">
        <v>19</v>
      </c>
      <c r="J42" s="7"/>
    </row>
    <row r="43" spans="1:13" x14ac:dyDescent="0.25">
      <c r="A43" s="2" t="s">
        <v>22</v>
      </c>
      <c r="B43" s="2">
        <v>1</v>
      </c>
      <c r="C43" s="2">
        <v>-30</v>
      </c>
      <c r="D43" s="2">
        <f>-50</f>
        <v>-50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50</v>
      </c>
      <c r="K43" s="122" t="s">
        <v>33</v>
      </c>
      <c r="L43" s="122"/>
      <c r="M43" s="122"/>
    </row>
    <row r="44" spans="1:13" x14ac:dyDescent="0.25">
      <c r="A44" s="2" t="s">
        <v>23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1</v>
      </c>
      <c r="H44" s="2">
        <v>3</v>
      </c>
      <c r="I44" s="2">
        <v>150</v>
      </c>
    </row>
    <row r="45" spans="1:13" x14ac:dyDescent="0.25">
      <c r="A45" s="2" t="s">
        <v>24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70</v>
      </c>
    </row>
    <row r="46" spans="1:13" x14ac:dyDescent="0.25">
      <c r="A46" s="2" t="s">
        <v>13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-1</v>
      </c>
      <c r="H46" s="2">
        <v>0</v>
      </c>
      <c r="I46" s="2">
        <v>20</v>
      </c>
    </row>
    <row r="47" spans="1:13" x14ac:dyDescent="0.25">
      <c r="A47" s="2" t="s">
        <v>14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-1</v>
      </c>
      <c r="I47" s="2">
        <v>10</v>
      </c>
    </row>
    <row r="49" spans="1:20" ht="15.75" thickBot="1" x14ac:dyDescent="0.3">
      <c r="L49" s="123" t="s">
        <v>34</v>
      </c>
      <c r="M49" s="123"/>
    </row>
    <row r="50" spans="1:20" x14ac:dyDescent="0.25">
      <c r="A50" s="6"/>
      <c r="B50" s="7" t="s">
        <v>22</v>
      </c>
      <c r="C50" s="14" t="s">
        <v>13</v>
      </c>
      <c r="D50" s="7" t="s">
        <v>14</v>
      </c>
      <c r="E50" s="7" t="s">
        <v>23</v>
      </c>
      <c r="F50" s="7" t="s">
        <v>24</v>
      </c>
      <c r="G50" s="7" t="s">
        <v>25</v>
      </c>
      <c r="H50" s="7" t="s">
        <v>16</v>
      </c>
      <c r="I50" s="53" t="s">
        <v>19</v>
      </c>
      <c r="K50" s="2" t="s">
        <v>22</v>
      </c>
      <c r="L50" s="56" t="s">
        <v>13</v>
      </c>
      <c r="M50" s="2" t="s">
        <v>14</v>
      </c>
      <c r="N50" s="2" t="s">
        <v>23</v>
      </c>
      <c r="O50" s="2" t="s">
        <v>24</v>
      </c>
      <c r="P50" s="2" t="s">
        <v>25</v>
      </c>
      <c r="Q50" s="2" t="s">
        <v>16</v>
      </c>
      <c r="R50" s="2" t="s">
        <v>19</v>
      </c>
    </row>
    <row r="51" spans="1:20" x14ac:dyDescent="0.25">
      <c r="A51" s="49" t="s">
        <v>22</v>
      </c>
      <c r="B51" s="58">
        <v>1</v>
      </c>
      <c r="C51" s="58">
        <f>C54*30+C43</f>
        <v>0</v>
      </c>
      <c r="D51" s="58">
        <f t="shared" ref="D51:I51" si="19">D54*30+D43</f>
        <v>-50</v>
      </c>
      <c r="E51" s="58">
        <f t="shared" si="19"/>
        <v>0</v>
      </c>
      <c r="F51" s="58">
        <f t="shared" si="19"/>
        <v>0</v>
      </c>
      <c r="G51" s="58">
        <f t="shared" si="19"/>
        <v>-30</v>
      </c>
      <c r="H51" s="58">
        <f t="shared" si="19"/>
        <v>0</v>
      </c>
      <c r="I51" s="59">
        <f t="shared" si="19"/>
        <v>600</v>
      </c>
      <c r="K51" s="57">
        <v>1</v>
      </c>
      <c r="L51" s="57">
        <f>L55*50+C51</f>
        <v>0</v>
      </c>
      <c r="M51" s="57">
        <f>M55*50+D51</f>
        <v>0</v>
      </c>
      <c r="N51" s="57">
        <f t="shared" ref="N51:R51" si="20">N55*50+E51</f>
        <v>0</v>
      </c>
      <c r="O51" s="57">
        <f t="shared" si="20"/>
        <v>0</v>
      </c>
      <c r="P51" s="57">
        <f t="shared" si="20"/>
        <v>-30</v>
      </c>
      <c r="Q51" s="57">
        <f t="shared" si="20"/>
        <v>-50</v>
      </c>
      <c r="R51" s="57">
        <f t="shared" si="20"/>
        <v>1100</v>
      </c>
    </row>
    <row r="52" spans="1:20" x14ac:dyDescent="0.25">
      <c r="A52" s="49" t="s">
        <v>23</v>
      </c>
      <c r="B52" s="54">
        <v>0</v>
      </c>
      <c r="C52" s="54">
        <v>0</v>
      </c>
      <c r="D52" s="54">
        <v>0</v>
      </c>
      <c r="E52" s="54">
        <v>1</v>
      </c>
      <c r="F52" s="54">
        <v>0</v>
      </c>
      <c r="G52" s="54">
        <v>1</v>
      </c>
      <c r="H52" s="54">
        <v>3</v>
      </c>
      <c r="I52" s="54">
        <v>150</v>
      </c>
      <c r="J52" s="26"/>
      <c r="K52" s="54">
        <v>0</v>
      </c>
      <c r="L52" s="54">
        <v>0</v>
      </c>
      <c r="M52" s="54">
        <v>0</v>
      </c>
      <c r="N52" s="54">
        <v>1</v>
      </c>
      <c r="O52" s="54">
        <v>0</v>
      </c>
      <c r="P52" s="54">
        <v>1</v>
      </c>
      <c r="Q52" s="54">
        <v>3</v>
      </c>
      <c r="R52" s="54">
        <v>150</v>
      </c>
      <c r="S52" s="54"/>
      <c r="T52" s="26"/>
    </row>
    <row r="53" spans="1:20" x14ac:dyDescent="0.25">
      <c r="A53" s="49" t="s">
        <v>24</v>
      </c>
      <c r="B53" s="54">
        <v>0</v>
      </c>
      <c r="C53" s="54">
        <v>0</v>
      </c>
      <c r="D53" s="54">
        <v>0</v>
      </c>
      <c r="E53" s="54">
        <v>0</v>
      </c>
      <c r="F53" s="54">
        <v>1</v>
      </c>
      <c r="G53" s="54">
        <v>1</v>
      </c>
      <c r="H53" s="54">
        <v>1</v>
      </c>
      <c r="I53" s="54">
        <v>70</v>
      </c>
      <c r="J53" s="26"/>
      <c r="K53" s="54">
        <v>0</v>
      </c>
      <c r="L53" s="54">
        <v>0</v>
      </c>
      <c r="M53" s="54">
        <v>0</v>
      </c>
      <c r="N53" s="54">
        <v>0</v>
      </c>
      <c r="O53" s="54">
        <v>1</v>
      </c>
      <c r="P53" s="54">
        <v>1</v>
      </c>
      <c r="Q53" s="54">
        <v>1</v>
      </c>
      <c r="R53" s="54">
        <v>70</v>
      </c>
      <c r="S53" s="54"/>
      <c r="T53" s="26"/>
    </row>
    <row r="54" spans="1:20" x14ac:dyDescent="0.25">
      <c r="A54" s="49" t="s">
        <v>13</v>
      </c>
      <c r="B54" s="54">
        <v>0</v>
      </c>
      <c r="C54" s="54">
        <v>1</v>
      </c>
      <c r="D54" s="54">
        <v>0</v>
      </c>
      <c r="E54" s="54">
        <v>0</v>
      </c>
      <c r="F54" s="54">
        <v>0</v>
      </c>
      <c r="G54" s="54">
        <v>-1</v>
      </c>
      <c r="H54" s="54">
        <v>0</v>
      </c>
      <c r="I54" s="54">
        <v>20</v>
      </c>
      <c r="J54" s="26"/>
      <c r="K54" s="54">
        <v>0</v>
      </c>
      <c r="L54" s="54">
        <v>1</v>
      </c>
      <c r="M54" s="54">
        <v>0</v>
      </c>
      <c r="N54" s="54">
        <v>0</v>
      </c>
      <c r="O54" s="54">
        <v>0</v>
      </c>
      <c r="P54" s="54">
        <v>-1</v>
      </c>
      <c r="Q54" s="54">
        <v>0</v>
      </c>
      <c r="R54" s="54">
        <v>20</v>
      </c>
      <c r="S54" s="54"/>
      <c r="T54" s="26"/>
    </row>
    <row r="55" spans="1:20" ht="15.75" thickBot="1" x14ac:dyDescent="0.3">
      <c r="A55" s="51" t="s">
        <v>14</v>
      </c>
      <c r="B55" s="55">
        <v>0</v>
      </c>
      <c r="C55" s="55">
        <v>0</v>
      </c>
      <c r="D55" s="55">
        <v>1</v>
      </c>
      <c r="E55" s="55">
        <v>0</v>
      </c>
      <c r="F55" s="55">
        <v>0</v>
      </c>
      <c r="G55" s="55">
        <v>0</v>
      </c>
      <c r="H55" s="55">
        <v>-1</v>
      </c>
      <c r="I55" s="55">
        <v>10</v>
      </c>
      <c r="J55" s="26"/>
      <c r="K55" s="54">
        <v>0</v>
      </c>
      <c r="L55" s="54">
        <v>0</v>
      </c>
      <c r="M55" s="54">
        <v>1</v>
      </c>
      <c r="N55" s="54">
        <v>0</v>
      </c>
      <c r="O55" s="54">
        <v>0</v>
      </c>
      <c r="P55" s="54">
        <v>0</v>
      </c>
      <c r="Q55" s="54">
        <v>-1</v>
      </c>
      <c r="R55" s="54">
        <v>10</v>
      </c>
      <c r="S55" s="54"/>
      <c r="T55" s="26"/>
    </row>
    <row r="56" spans="1:20" ht="15.75" thickBot="1" x14ac:dyDescent="0.3"/>
    <row r="57" spans="1:20" x14ac:dyDescent="0.25">
      <c r="A57" s="2"/>
      <c r="B57" s="7" t="s">
        <v>22</v>
      </c>
      <c r="C57" s="14" t="s">
        <v>13</v>
      </c>
      <c r="D57" s="7" t="s">
        <v>14</v>
      </c>
      <c r="E57" s="7" t="s">
        <v>23</v>
      </c>
      <c r="F57" s="7" t="s">
        <v>24</v>
      </c>
      <c r="G57" s="7" t="s">
        <v>25</v>
      </c>
      <c r="H57" s="7" t="s">
        <v>16</v>
      </c>
      <c r="I57" s="7" t="s">
        <v>19</v>
      </c>
    </row>
    <row r="58" spans="1:20" x14ac:dyDescent="0.25">
      <c r="A58" s="2" t="s">
        <v>22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-30</v>
      </c>
      <c r="H58" s="2">
        <v>-50</v>
      </c>
      <c r="I58" s="2">
        <v>1100</v>
      </c>
    </row>
    <row r="59" spans="1:20" x14ac:dyDescent="0.25">
      <c r="A59" s="2" t="s">
        <v>23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1</v>
      </c>
      <c r="H59" s="43">
        <v>3</v>
      </c>
      <c r="I59" s="2">
        <v>150</v>
      </c>
      <c r="J59">
        <f>I59/H59</f>
        <v>50</v>
      </c>
    </row>
    <row r="60" spans="1:20" x14ac:dyDescent="0.25">
      <c r="A60" s="2" t="s">
        <v>24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1</v>
      </c>
      <c r="I60" s="2">
        <v>70</v>
      </c>
      <c r="J60">
        <f t="shared" ref="J60:J62" si="21">I60/H60</f>
        <v>70</v>
      </c>
    </row>
    <row r="61" spans="1:20" x14ac:dyDescent="0.25">
      <c r="A61" s="2" t="s">
        <v>13</v>
      </c>
      <c r="B61" s="2">
        <v>0</v>
      </c>
      <c r="C61" s="2">
        <v>1</v>
      </c>
      <c r="D61" s="2">
        <v>0</v>
      </c>
      <c r="E61" s="2">
        <v>0</v>
      </c>
      <c r="F61" s="2">
        <v>0</v>
      </c>
      <c r="G61" s="2">
        <v>-1</v>
      </c>
      <c r="H61" s="2">
        <v>0</v>
      </c>
      <c r="I61" s="2">
        <v>20</v>
      </c>
    </row>
    <row r="62" spans="1:20" x14ac:dyDescent="0.25">
      <c r="A62" s="2" t="s">
        <v>14</v>
      </c>
      <c r="B62" s="2">
        <v>0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-1</v>
      </c>
      <c r="I62" s="2">
        <v>10</v>
      </c>
      <c r="J62">
        <f t="shared" si="21"/>
        <v>-10</v>
      </c>
    </row>
    <row r="63" spans="1:20" x14ac:dyDescent="0.25">
      <c r="A63" s="2" t="s">
        <v>22</v>
      </c>
      <c r="B63">
        <f>B64*$J$63+B58</f>
        <v>1</v>
      </c>
      <c r="C63">
        <f t="shared" ref="C63:G63" si="22">C64*$J$63+C58</f>
        <v>0</v>
      </c>
      <c r="D63">
        <f t="shared" si="22"/>
        <v>0</v>
      </c>
      <c r="E63" s="44">
        <f t="shared" si="22"/>
        <v>16.666666666666664</v>
      </c>
      <c r="F63">
        <f t="shared" si="22"/>
        <v>0</v>
      </c>
      <c r="G63" s="44">
        <f t="shared" si="22"/>
        <v>-13.333333333333336</v>
      </c>
      <c r="H63">
        <f>H64*$J$63+H58</f>
        <v>0</v>
      </c>
      <c r="I63">
        <f>I64*$J$63+I58</f>
        <v>3600</v>
      </c>
      <c r="J63">
        <f>H58*-1</f>
        <v>50</v>
      </c>
    </row>
    <row r="64" spans="1:20" x14ac:dyDescent="0.25">
      <c r="A64" s="2" t="s">
        <v>23</v>
      </c>
      <c r="B64">
        <f>B59/$J$64</f>
        <v>0</v>
      </c>
      <c r="C64">
        <f t="shared" ref="C64:G64" si="23">C59/$J$64</f>
        <v>0</v>
      </c>
      <c r="D64">
        <f t="shared" si="23"/>
        <v>0</v>
      </c>
      <c r="E64" s="44">
        <f t="shared" si="23"/>
        <v>0.33333333333333331</v>
      </c>
      <c r="F64">
        <f t="shared" si="23"/>
        <v>0</v>
      </c>
      <c r="G64" s="44">
        <f t="shared" si="23"/>
        <v>0.33333333333333331</v>
      </c>
      <c r="H64">
        <f>H59/$J$64</f>
        <v>1</v>
      </c>
      <c r="I64">
        <f>I59/$J$64</f>
        <v>50</v>
      </c>
      <c r="J64">
        <f>H59</f>
        <v>3</v>
      </c>
    </row>
    <row r="65" spans="1:13" x14ac:dyDescent="0.25">
      <c r="A65" s="2" t="s">
        <v>24</v>
      </c>
      <c r="B65">
        <f>B64*$J$65+B60</f>
        <v>0</v>
      </c>
      <c r="C65">
        <f t="shared" ref="C65:G65" si="24">C64*$J$65+C60</f>
        <v>0</v>
      </c>
      <c r="D65">
        <f t="shared" si="24"/>
        <v>0</v>
      </c>
      <c r="E65" s="44">
        <f t="shared" si="24"/>
        <v>-0.33333333333333331</v>
      </c>
      <c r="F65">
        <f t="shared" si="24"/>
        <v>1</v>
      </c>
      <c r="G65" s="45">
        <f t="shared" si="24"/>
        <v>0.66666666666666674</v>
      </c>
      <c r="H65">
        <f>H64*$J$65+H60</f>
        <v>0</v>
      </c>
      <c r="I65">
        <f>I64*$J$65+I60</f>
        <v>20</v>
      </c>
      <c r="J65">
        <f>H60*-1</f>
        <v>-1</v>
      </c>
    </row>
    <row r="66" spans="1:13" x14ac:dyDescent="0.25">
      <c r="A66" s="2" t="s">
        <v>13</v>
      </c>
      <c r="B66">
        <f>B64*$J$66+B61</f>
        <v>0</v>
      </c>
      <c r="C66">
        <f t="shared" ref="C66:G66" si="25">C64*$J$66+C61</f>
        <v>1</v>
      </c>
      <c r="D66">
        <f t="shared" si="25"/>
        <v>0</v>
      </c>
      <c r="E66" s="44">
        <f t="shared" si="25"/>
        <v>0</v>
      </c>
      <c r="F66">
        <f t="shared" si="25"/>
        <v>0</v>
      </c>
      <c r="G66">
        <f t="shared" si="25"/>
        <v>-1</v>
      </c>
      <c r="H66">
        <f>H64*$J$66+H61</f>
        <v>0</v>
      </c>
      <c r="I66">
        <f>I64*$J$66+I61</f>
        <v>20</v>
      </c>
      <c r="J66">
        <f>H61*-1</f>
        <v>0</v>
      </c>
    </row>
    <row r="67" spans="1:13" ht="15.75" thickBot="1" x14ac:dyDescent="0.3">
      <c r="A67" s="2" t="s">
        <v>14</v>
      </c>
      <c r="B67">
        <f>B64*$J$67+B62</f>
        <v>0</v>
      </c>
      <c r="C67">
        <f t="shared" ref="C67:G67" si="26">C64*$J$67+C62</f>
        <v>0</v>
      </c>
      <c r="D67">
        <f t="shared" si="26"/>
        <v>1</v>
      </c>
      <c r="E67" s="44">
        <f t="shared" si="26"/>
        <v>0.33333333333333331</v>
      </c>
      <c r="F67">
        <f t="shared" si="26"/>
        <v>0</v>
      </c>
      <c r="G67" s="44">
        <f t="shared" si="26"/>
        <v>0.33333333333333331</v>
      </c>
      <c r="H67">
        <f>H64*$J$67+H62</f>
        <v>0</v>
      </c>
      <c r="I67">
        <f>I64*$J$67+I62</f>
        <v>60</v>
      </c>
      <c r="J67">
        <f>H62*-1</f>
        <v>1</v>
      </c>
    </row>
    <row r="68" spans="1:13" x14ac:dyDescent="0.25">
      <c r="A68" s="6" t="s">
        <v>22</v>
      </c>
      <c r="B68" s="24">
        <f t="shared" ref="B68:F68" si="27">B70*$J$68+B63</f>
        <v>1</v>
      </c>
      <c r="C68" s="24">
        <f t="shared" si="27"/>
        <v>0</v>
      </c>
      <c r="D68" s="24">
        <f t="shared" si="27"/>
        <v>0</v>
      </c>
      <c r="E68" s="24">
        <f t="shared" si="27"/>
        <v>9.9999999999999982</v>
      </c>
      <c r="F68" s="24">
        <f t="shared" si="27"/>
        <v>20</v>
      </c>
      <c r="G68" s="24">
        <f>G70*$J$68+G63</f>
        <v>0</v>
      </c>
      <c r="H68" s="24">
        <f t="shared" ref="H68:I68" si="28">H70*$J$68+H63</f>
        <v>0</v>
      </c>
      <c r="I68" s="47">
        <f t="shared" si="28"/>
        <v>4000</v>
      </c>
      <c r="J68" s="48">
        <f>G63*-1</f>
        <v>13.333333333333336</v>
      </c>
      <c r="L68" s="127" t="s">
        <v>31</v>
      </c>
      <c r="M68" s="128"/>
    </row>
    <row r="69" spans="1:13" x14ac:dyDescent="0.25">
      <c r="A69" s="49" t="s">
        <v>23</v>
      </c>
      <c r="B69" s="26">
        <f t="shared" ref="B69:F69" si="29">B70*$J$69+B64</f>
        <v>0</v>
      </c>
      <c r="C69" s="26">
        <f t="shared" si="29"/>
        <v>0</v>
      </c>
      <c r="D69" s="26">
        <f t="shared" si="29"/>
        <v>0</v>
      </c>
      <c r="E69" s="26">
        <f t="shared" si="29"/>
        <v>0.49999999999999994</v>
      </c>
      <c r="F69" s="26">
        <f t="shared" si="29"/>
        <v>-0.49999999999999989</v>
      </c>
      <c r="G69" s="26">
        <f>G70*$J$69+G64</f>
        <v>0</v>
      </c>
      <c r="H69" s="26">
        <f t="shared" ref="H69" si="30">H70*$J$69+H64</f>
        <v>1</v>
      </c>
      <c r="I69" s="26">
        <f t="shared" ref="I69" si="31">I70*$J$69+I64</f>
        <v>40</v>
      </c>
      <c r="J69" s="50">
        <f t="shared" ref="J69:J72" si="32">G64*-1</f>
        <v>-0.33333333333333331</v>
      </c>
      <c r="L69" s="129"/>
      <c r="M69" s="130"/>
    </row>
    <row r="70" spans="1:13" x14ac:dyDescent="0.25">
      <c r="A70" s="49" t="s">
        <v>24</v>
      </c>
      <c r="B70" s="26">
        <f t="shared" ref="B70:F70" si="33">B65/$J$70</f>
        <v>0</v>
      </c>
      <c r="C70" s="26">
        <f t="shared" si="33"/>
        <v>0</v>
      </c>
      <c r="D70" s="26">
        <f t="shared" si="33"/>
        <v>0</v>
      </c>
      <c r="E70" s="26">
        <f t="shared" si="33"/>
        <v>-0.49999999999999989</v>
      </c>
      <c r="F70" s="26">
        <f t="shared" si="33"/>
        <v>1.4999999999999998</v>
      </c>
      <c r="G70" s="26">
        <f>G65/$J$70</f>
        <v>1</v>
      </c>
      <c r="H70" s="26">
        <f t="shared" ref="H70:I70" si="34">H65/$J$70</f>
        <v>0</v>
      </c>
      <c r="I70" s="26">
        <f t="shared" si="34"/>
        <v>29.999999999999996</v>
      </c>
      <c r="J70" s="50">
        <f>G65</f>
        <v>0.66666666666666674</v>
      </c>
      <c r="L70" s="129"/>
      <c r="M70" s="130"/>
    </row>
    <row r="71" spans="1:13" x14ac:dyDescent="0.25">
      <c r="A71" s="49" t="s">
        <v>13</v>
      </c>
      <c r="B71" s="26">
        <f t="shared" ref="B71:F71" si="35">B70*$J$71+B66</f>
        <v>0</v>
      </c>
      <c r="C71" s="26">
        <f t="shared" si="35"/>
        <v>1</v>
      </c>
      <c r="D71" s="26">
        <f t="shared" si="35"/>
        <v>0</v>
      </c>
      <c r="E71" s="26">
        <f t="shared" si="35"/>
        <v>-0.49999999999999989</v>
      </c>
      <c r="F71" s="26">
        <f t="shared" si="35"/>
        <v>1.4999999999999998</v>
      </c>
      <c r="G71" s="26">
        <f>G70*$J$71+G66</f>
        <v>0</v>
      </c>
      <c r="H71" s="26">
        <f t="shared" ref="H71" si="36">H70*$J$71+H66</f>
        <v>0</v>
      </c>
      <c r="I71" s="41">
        <f t="shared" ref="I71" si="37">I70*$J$71+I66</f>
        <v>50</v>
      </c>
      <c r="J71" s="50">
        <f t="shared" si="32"/>
        <v>1</v>
      </c>
      <c r="L71" s="129"/>
      <c r="M71" s="130"/>
    </row>
    <row r="72" spans="1:13" ht="15.75" thickBot="1" x14ac:dyDescent="0.3">
      <c r="A72" s="51" t="s">
        <v>14</v>
      </c>
      <c r="B72" s="28">
        <f t="shared" ref="B72:F72" si="38">B70*$J$72+B67</f>
        <v>0</v>
      </c>
      <c r="C72" s="28">
        <f t="shared" si="38"/>
        <v>0</v>
      </c>
      <c r="D72" s="28">
        <f t="shared" si="38"/>
        <v>1</v>
      </c>
      <c r="E72" s="28">
        <f t="shared" si="38"/>
        <v>0.49999999999999994</v>
      </c>
      <c r="F72" s="28">
        <f t="shared" si="38"/>
        <v>-0.49999999999999989</v>
      </c>
      <c r="G72" s="28">
        <f>G70*$J$72+G67</f>
        <v>0</v>
      </c>
      <c r="H72" s="28">
        <f t="shared" ref="H72:I72" si="39">H70*$J$72+H67</f>
        <v>0</v>
      </c>
      <c r="I72" s="42">
        <f t="shared" si="39"/>
        <v>50</v>
      </c>
      <c r="J72" s="52">
        <f t="shared" si="32"/>
        <v>-0.33333333333333331</v>
      </c>
      <c r="L72" s="131"/>
      <c r="M72" s="132"/>
    </row>
    <row r="74" spans="1:13" x14ac:dyDescent="0.25">
      <c r="B74" s="123" t="s">
        <v>28</v>
      </c>
      <c r="C74" s="123"/>
      <c r="D74" s="123"/>
      <c r="E74" s="123"/>
    </row>
    <row r="75" spans="1:13" x14ac:dyDescent="0.25">
      <c r="B75" t="s">
        <v>29</v>
      </c>
      <c r="C75">
        <v>4000</v>
      </c>
    </row>
    <row r="76" spans="1:13" x14ac:dyDescent="0.25">
      <c r="B76" t="s">
        <v>30</v>
      </c>
      <c r="C76">
        <v>50</v>
      </c>
    </row>
    <row r="77" spans="1:13" x14ac:dyDescent="0.25">
      <c r="B77" t="s">
        <v>32</v>
      </c>
      <c r="C77">
        <v>50</v>
      </c>
    </row>
  </sheetData>
  <mergeCells count="17">
    <mergeCell ref="G19:J19"/>
    <mergeCell ref="B74:E74"/>
    <mergeCell ref="L68:M72"/>
    <mergeCell ref="K43:M43"/>
    <mergeCell ref="L49:M49"/>
    <mergeCell ref="G13:I13"/>
    <mergeCell ref="G14:I14"/>
    <mergeCell ref="G15:I15"/>
    <mergeCell ref="G6:I6"/>
    <mergeCell ref="K6:M6"/>
    <mergeCell ref="K7:L7"/>
    <mergeCell ref="G9:I9"/>
    <mergeCell ref="E1:K2"/>
    <mergeCell ref="B4:K4"/>
    <mergeCell ref="G10:I10"/>
    <mergeCell ref="G11:I11"/>
    <mergeCell ref="G12:I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3E9B-E9A6-41C6-BB90-53E270BFFDFA}">
  <dimension ref="D2:Q56"/>
  <sheetViews>
    <sheetView tabSelected="1" zoomScale="70" zoomScaleNormal="70" workbookViewId="0">
      <selection activeCell="P45" sqref="P45"/>
    </sheetView>
  </sheetViews>
  <sheetFormatPr baseColWidth="10" defaultRowHeight="15" x14ac:dyDescent="0.25"/>
  <cols>
    <col min="7" max="14" width="16.7109375" customWidth="1"/>
  </cols>
  <sheetData>
    <row r="2" spans="7:15" x14ac:dyDescent="0.25">
      <c r="H2" s="123" t="s">
        <v>78</v>
      </c>
      <c r="I2" s="123"/>
      <c r="J2" s="123"/>
      <c r="K2" s="123"/>
      <c r="L2" s="123"/>
    </row>
    <row r="4" spans="7:15" x14ac:dyDescent="0.25">
      <c r="G4" s="123"/>
      <c r="H4" s="123"/>
      <c r="I4" s="123"/>
      <c r="J4" s="123"/>
      <c r="K4" s="123"/>
    </row>
    <row r="5" spans="7:15" x14ac:dyDescent="0.25">
      <c r="G5" s="123" t="s">
        <v>79</v>
      </c>
      <c r="H5" s="123"/>
      <c r="I5" s="123"/>
      <c r="J5" s="123"/>
      <c r="K5" s="123"/>
      <c r="L5" s="123" t="s">
        <v>84</v>
      </c>
      <c r="M5" s="123"/>
      <c r="N5" s="123"/>
      <c r="O5" s="123"/>
    </row>
    <row r="6" spans="7:15" x14ac:dyDescent="0.25">
      <c r="G6" s="123" t="s">
        <v>80</v>
      </c>
      <c r="H6" s="123"/>
      <c r="I6" s="123"/>
      <c r="J6" s="123"/>
      <c r="K6" s="123"/>
    </row>
    <row r="7" spans="7:15" x14ac:dyDescent="0.25">
      <c r="G7" s="123" t="s">
        <v>81</v>
      </c>
      <c r="H7" s="123"/>
      <c r="I7" s="123"/>
      <c r="J7" s="123"/>
      <c r="K7" s="123"/>
    </row>
    <row r="8" spans="7:15" x14ac:dyDescent="0.25">
      <c r="G8" s="166" t="s">
        <v>82</v>
      </c>
      <c r="H8" s="166"/>
      <c r="I8" s="166"/>
      <c r="J8" s="166"/>
      <c r="K8" s="166"/>
    </row>
    <row r="9" spans="7:15" x14ac:dyDescent="0.25">
      <c r="G9" s="166" t="s">
        <v>83</v>
      </c>
      <c r="H9" s="166"/>
      <c r="I9" s="166"/>
      <c r="J9" s="166"/>
      <c r="K9" s="166"/>
    </row>
    <row r="10" spans="7:15" ht="15.75" thickBot="1" x14ac:dyDescent="0.3">
      <c r="H10" s="123" t="s">
        <v>85</v>
      </c>
      <c r="I10" s="123"/>
      <c r="J10" s="123"/>
      <c r="K10" s="123"/>
    </row>
    <row r="11" spans="7:15" x14ac:dyDescent="0.25">
      <c r="G11" s="78"/>
      <c r="H11" s="79" t="s">
        <v>13</v>
      </c>
      <c r="I11" s="79" t="s">
        <v>14</v>
      </c>
      <c r="J11" s="79" t="s">
        <v>15</v>
      </c>
      <c r="K11" s="79" t="s">
        <v>16</v>
      </c>
      <c r="L11" s="167" t="s">
        <v>17</v>
      </c>
      <c r="M11" s="167" t="s">
        <v>18</v>
      </c>
      <c r="N11" s="80" t="s">
        <v>19</v>
      </c>
    </row>
    <row r="12" spans="7:15" x14ac:dyDescent="0.25">
      <c r="G12" s="81" t="s">
        <v>7</v>
      </c>
      <c r="H12" s="82">
        <v>-30</v>
      </c>
      <c r="I12" s="82">
        <v>-50</v>
      </c>
      <c r="J12" s="82">
        <v>0</v>
      </c>
      <c r="K12" s="82">
        <v>0</v>
      </c>
      <c r="L12" s="168" t="s">
        <v>87</v>
      </c>
      <c r="M12" s="168" t="s">
        <v>87</v>
      </c>
      <c r="N12" s="83">
        <v>0</v>
      </c>
    </row>
    <row r="13" spans="7:15" ht="15.75" thickBot="1" x14ac:dyDescent="0.3">
      <c r="G13" s="163" t="s">
        <v>86</v>
      </c>
      <c r="H13" s="164">
        <v>1</v>
      </c>
      <c r="I13" s="164">
        <v>1</v>
      </c>
      <c r="J13" s="164">
        <v>-1</v>
      </c>
      <c r="K13" s="164">
        <v>-1</v>
      </c>
      <c r="L13" s="169">
        <v>1</v>
      </c>
      <c r="M13" s="169">
        <v>1</v>
      </c>
      <c r="N13" s="165">
        <v>30</v>
      </c>
      <c r="O13" t="s">
        <v>88</v>
      </c>
    </row>
    <row r="14" spans="7:15" x14ac:dyDescent="0.25">
      <c r="G14" s="78"/>
      <c r="H14" s="79" t="s">
        <v>13</v>
      </c>
      <c r="I14" s="79" t="s">
        <v>14</v>
      </c>
      <c r="J14" s="79" t="s">
        <v>15</v>
      </c>
      <c r="K14" s="79" t="s">
        <v>16</v>
      </c>
      <c r="L14" s="167" t="s">
        <v>17</v>
      </c>
      <c r="M14" s="167" t="s">
        <v>18</v>
      </c>
      <c r="N14" s="80" t="s">
        <v>19</v>
      </c>
    </row>
    <row r="15" spans="7:15" x14ac:dyDescent="0.25">
      <c r="G15" s="81" t="s">
        <v>7</v>
      </c>
      <c r="H15" s="82">
        <v>-30</v>
      </c>
      <c r="I15" s="82">
        <v>-50</v>
      </c>
      <c r="J15" s="82">
        <v>0</v>
      </c>
      <c r="K15" s="82">
        <v>0</v>
      </c>
      <c r="L15" s="168" t="s">
        <v>87</v>
      </c>
      <c r="M15" s="168" t="s">
        <v>87</v>
      </c>
      <c r="N15" s="83">
        <v>0</v>
      </c>
    </row>
    <row r="16" spans="7:15" ht="15.75" thickBot="1" x14ac:dyDescent="0.3">
      <c r="G16" s="163" t="s">
        <v>86</v>
      </c>
      <c r="H16" s="164" t="s">
        <v>89</v>
      </c>
      <c r="I16" s="164" t="s">
        <v>89</v>
      </c>
      <c r="J16" s="164" t="s">
        <v>87</v>
      </c>
      <c r="K16" s="164" t="s">
        <v>87</v>
      </c>
      <c r="L16" s="169" t="s">
        <v>89</v>
      </c>
      <c r="M16" s="169" t="s">
        <v>89</v>
      </c>
      <c r="N16" s="165" t="s">
        <v>90</v>
      </c>
    </row>
    <row r="17" spans="4:17" x14ac:dyDescent="0.25">
      <c r="H17" s="173" t="s">
        <v>91</v>
      </c>
      <c r="I17" s="174" t="s">
        <v>92</v>
      </c>
      <c r="J17" s="174" t="s">
        <v>87</v>
      </c>
      <c r="K17" s="174" t="s">
        <v>87</v>
      </c>
      <c r="L17" s="174">
        <v>0</v>
      </c>
      <c r="M17" s="174">
        <v>0</v>
      </c>
      <c r="N17" s="175" t="s">
        <v>90</v>
      </c>
    </row>
    <row r="18" spans="4:17" ht="15.75" thickBot="1" x14ac:dyDescent="0.3"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4:17" ht="15.75" thickBot="1" x14ac:dyDescent="0.3">
      <c r="D19" s="26"/>
      <c r="E19" s="54"/>
      <c r="F19" s="181" t="s">
        <v>45</v>
      </c>
      <c r="G19" s="182" t="s">
        <v>13</v>
      </c>
      <c r="H19" s="182" t="s">
        <v>14</v>
      </c>
      <c r="I19" s="182" t="s">
        <v>23</v>
      </c>
      <c r="J19" s="182" t="s">
        <v>24</v>
      </c>
      <c r="K19" s="182" t="s">
        <v>15</v>
      </c>
      <c r="L19" s="182" t="s">
        <v>16</v>
      </c>
      <c r="M19" s="182" t="s">
        <v>17</v>
      </c>
      <c r="N19" s="182" t="s">
        <v>18</v>
      </c>
      <c r="O19" s="183" t="s">
        <v>19</v>
      </c>
      <c r="P19" s="176" t="s">
        <v>26</v>
      </c>
    </row>
    <row r="20" spans="4:17" x14ac:dyDescent="0.25">
      <c r="D20" s="26"/>
      <c r="E20" s="178" t="s">
        <v>45</v>
      </c>
      <c r="F20" s="177">
        <v>1</v>
      </c>
      <c r="G20" s="173" t="s">
        <v>91</v>
      </c>
      <c r="H20" s="185" t="s">
        <v>92</v>
      </c>
      <c r="I20" s="171">
        <v>0</v>
      </c>
      <c r="J20" s="171">
        <v>0</v>
      </c>
      <c r="K20" s="174" t="s">
        <v>87</v>
      </c>
      <c r="L20" s="174" t="s">
        <v>87</v>
      </c>
      <c r="M20" s="174">
        <v>0</v>
      </c>
      <c r="N20" s="174">
        <v>0</v>
      </c>
      <c r="O20" s="53" t="s">
        <v>90</v>
      </c>
      <c r="P20" s="26"/>
    </row>
    <row r="21" spans="4:17" x14ac:dyDescent="0.25">
      <c r="D21" s="26"/>
      <c r="E21" s="179" t="s">
        <v>23</v>
      </c>
      <c r="F21" s="49">
        <v>0</v>
      </c>
      <c r="G21" s="54">
        <v>1</v>
      </c>
      <c r="H21" s="186">
        <v>3</v>
      </c>
      <c r="I21" s="54">
        <v>1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8">
        <v>200</v>
      </c>
      <c r="P21" s="26">
        <f>O21/H21</f>
        <v>66.666666666666671</v>
      </c>
    </row>
    <row r="22" spans="4:17" x14ac:dyDescent="0.25">
      <c r="D22" s="26"/>
      <c r="E22" s="179" t="s">
        <v>24</v>
      </c>
      <c r="F22" s="49">
        <v>0</v>
      </c>
      <c r="G22" s="54">
        <v>1</v>
      </c>
      <c r="H22" s="186">
        <v>1</v>
      </c>
      <c r="I22" s="54">
        <v>0</v>
      </c>
      <c r="J22" s="54">
        <v>1</v>
      </c>
      <c r="K22" s="54">
        <v>0</v>
      </c>
      <c r="L22" s="54">
        <v>0</v>
      </c>
      <c r="M22" s="54">
        <v>0</v>
      </c>
      <c r="N22" s="54">
        <v>0</v>
      </c>
      <c r="O22" s="38">
        <v>100</v>
      </c>
      <c r="P22" s="26">
        <f t="shared" ref="P22:P24" si="0">O22/H22</f>
        <v>100</v>
      </c>
    </row>
    <row r="23" spans="4:17" x14ac:dyDescent="0.25">
      <c r="D23" s="26"/>
      <c r="E23" s="179" t="s">
        <v>17</v>
      </c>
      <c r="F23" s="49">
        <v>0</v>
      </c>
      <c r="G23" s="54">
        <v>1</v>
      </c>
      <c r="H23" s="186">
        <v>0</v>
      </c>
      <c r="I23" s="54">
        <v>0</v>
      </c>
      <c r="J23" s="54">
        <v>0</v>
      </c>
      <c r="K23" s="54">
        <v>-1</v>
      </c>
      <c r="L23" s="54">
        <v>0</v>
      </c>
      <c r="M23" s="54">
        <v>1</v>
      </c>
      <c r="N23" s="54">
        <v>0</v>
      </c>
      <c r="O23" s="38">
        <v>20</v>
      </c>
      <c r="P23" s="26" t="e">
        <f t="shared" si="0"/>
        <v>#DIV/0!</v>
      </c>
    </row>
    <row r="24" spans="4:17" ht="15.75" thickBot="1" x14ac:dyDescent="0.3">
      <c r="D24" s="26"/>
      <c r="E24" s="180" t="s">
        <v>18</v>
      </c>
      <c r="F24" s="113">
        <v>0</v>
      </c>
      <c r="G24" s="184">
        <v>0</v>
      </c>
      <c r="H24" s="187">
        <v>1</v>
      </c>
      <c r="I24" s="184">
        <v>0</v>
      </c>
      <c r="J24" s="184">
        <v>0</v>
      </c>
      <c r="K24" s="184">
        <v>0</v>
      </c>
      <c r="L24" s="184">
        <v>-1</v>
      </c>
      <c r="M24" s="184">
        <v>0</v>
      </c>
      <c r="N24" s="184">
        <v>1</v>
      </c>
      <c r="O24" s="114">
        <v>10</v>
      </c>
      <c r="P24" s="26">
        <f t="shared" si="0"/>
        <v>10</v>
      </c>
    </row>
    <row r="25" spans="4:17" x14ac:dyDescent="0.25">
      <c r="D25" s="26"/>
      <c r="E25" s="178" t="s">
        <v>45</v>
      </c>
      <c r="F25" s="115">
        <v>1</v>
      </c>
      <c r="G25" s="115" t="s">
        <v>94</v>
      </c>
      <c r="H25" s="115">
        <v>0</v>
      </c>
      <c r="I25" s="115">
        <v>0</v>
      </c>
      <c r="J25" s="115">
        <v>0</v>
      </c>
      <c r="K25" s="115" t="s">
        <v>87</v>
      </c>
      <c r="L25" s="115" t="s">
        <v>95</v>
      </c>
      <c r="M25" s="115">
        <v>0</v>
      </c>
      <c r="N25" s="115" t="s">
        <v>93</v>
      </c>
      <c r="O25" s="115" t="s">
        <v>96</v>
      </c>
      <c r="P25" s="26"/>
      <c r="Q25">
        <f>H21*-1</f>
        <v>-3</v>
      </c>
    </row>
    <row r="26" spans="4:17" x14ac:dyDescent="0.25">
      <c r="D26" s="26"/>
      <c r="E26" s="179" t="s">
        <v>23</v>
      </c>
      <c r="F26" s="21">
        <v>0</v>
      </c>
      <c r="G26" s="21">
        <v>1</v>
      </c>
      <c r="H26" s="21">
        <v>0</v>
      </c>
      <c r="I26" s="21">
        <v>1</v>
      </c>
      <c r="J26" s="21">
        <v>0</v>
      </c>
      <c r="K26" s="21">
        <v>0</v>
      </c>
      <c r="L26" s="21">
        <v>3</v>
      </c>
      <c r="M26" s="21">
        <v>0</v>
      </c>
      <c r="N26" s="21">
        <v>-3</v>
      </c>
      <c r="O26" s="21">
        <v>170</v>
      </c>
      <c r="P26" s="29">
        <f>O26/G26</f>
        <v>170</v>
      </c>
      <c r="Q26">
        <f t="shared" ref="Q26:Q28" si="1">H22*-1</f>
        <v>-1</v>
      </c>
    </row>
    <row r="27" spans="4:17" x14ac:dyDescent="0.25">
      <c r="D27" s="26"/>
      <c r="E27" s="179" t="s">
        <v>24</v>
      </c>
      <c r="F27" s="192">
        <v>0</v>
      </c>
      <c r="G27" s="192">
        <v>1</v>
      </c>
      <c r="H27" s="192">
        <v>0</v>
      </c>
      <c r="I27" s="192">
        <v>0</v>
      </c>
      <c r="J27" s="192">
        <v>1</v>
      </c>
      <c r="K27" s="192">
        <v>0</v>
      </c>
      <c r="L27" s="192">
        <v>1</v>
      </c>
      <c r="M27" s="192">
        <v>0</v>
      </c>
      <c r="N27" s="192">
        <v>-1</v>
      </c>
      <c r="O27" s="192">
        <v>90</v>
      </c>
      <c r="P27" s="29">
        <f t="shared" ref="P27:P29" si="2">O27/G27</f>
        <v>90</v>
      </c>
      <c r="Q27">
        <f t="shared" si="1"/>
        <v>0</v>
      </c>
    </row>
    <row r="28" spans="4:17" x14ac:dyDescent="0.25">
      <c r="E28" s="179" t="s">
        <v>17</v>
      </c>
      <c r="F28" s="194">
        <v>0</v>
      </c>
      <c r="G28" s="195">
        <v>1</v>
      </c>
      <c r="H28" s="196">
        <v>0</v>
      </c>
      <c r="I28" s="196">
        <v>0</v>
      </c>
      <c r="J28" s="196">
        <v>0</v>
      </c>
      <c r="K28" s="196">
        <v>-1</v>
      </c>
      <c r="L28" s="196">
        <v>0</v>
      </c>
      <c r="M28" s="196">
        <v>1</v>
      </c>
      <c r="N28" s="196">
        <v>0</v>
      </c>
      <c r="O28" s="197">
        <v>20</v>
      </c>
      <c r="P28" s="29">
        <f t="shared" si="2"/>
        <v>20</v>
      </c>
      <c r="Q28">
        <f>H24*-1</f>
        <v>-1</v>
      </c>
    </row>
    <row r="29" spans="4:17" ht="16.5" thickBot="1" x14ac:dyDescent="0.3">
      <c r="E29" s="180" t="s">
        <v>14</v>
      </c>
      <c r="F29" s="198">
        <v>0</v>
      </c>
      <c r="G29" s="199">
        <v>0</v>
      </c>
      <c r="H29" s="193">
        <v>1</v>
      </c>
      <c r="I29" s="199">
        <v>0</v>
      </c>
      <c r="J29" s="199">
        <v>0</v>
      </c>
      <c r="K29" s="199">
        <v>0</v>
      </c>
      <c r="L29" s="199">
        <v>-1</v>
      </c>
      <c r="M29" s="199">
        <v>0</v>
      </c>
      <c r="N29" s="199">
        <v>1</v>
      </c>
      <c r="O29" s="200">
        <v>10</v>
      </c>
      <c r="P29" s="29" t="e">
        <f t="shared" si="2"/>
        <v>#DIV/0!</v>
      </c>
      <c r="Q29" s="190">
        <v>1</v>
      </c>
    </row>
    <row r="30" spans="4:17" x14ac:dyDescent="0.25">
      <c r="E30" s="178" t="s">
        <v>45</v>
      </c>
      <c r="F30" s="191">
        <v>1</v>
      </c>
      <c r="G30" s="191">
        <v>0</v>
      </c>
      <c r="H30" s="191">
        <v>0</v>
      </c>
      <c r="I30" s="191">
        <v>0</v>
      </c>
      <c r="J30" s="191">
        <v>0</v>
      </c>
      <c r="K30" s="191">
        <v>-30</v>
      </c>
      <c r="L30" s="210">
        <v>-50</v>
      </c>
      <c r="M30" s="170" t="s">
        <v>97</v>
      </c>
      <c r="N30" s="191" t="s">
        <v>93</v>
      </c>
      <c r="O30" s="191" t="s">
        <v>98</v>
      </c>
    </row>
    <row r="31" spans="4:17" x14ac:dyDescent="0.25">
      <c r="E31" s="179" t="s">
        <v>23</v>
      </c>
      <c r="F31" s="188">
        <v>0</v>
      </c>
      <c r="G31" s="56">
        <v>0</v>
      </c>
      <c r="H31" s="29">
        <v>0</v>
      </c>
      <c r="I31" s="56">
        <v>1</v>
      </c>
      <c r="J31" s="56">
        <v>0</v>
      </c>
      <c r="K31" s="56">
        <v>1</v>
      </c>
      <c r="L31" s="213">
        <v>3</v>
      </c>
      <c r="M31" s="56">
        <v>-1</v>
      </c>
      <c r="N31" s="56">
        <v>-3</v>
      </c>
      <c r="O31" s="201">
        <v>150</v>
      </c>
      <c r="P31">
        <f>O31/L31</f>
        <v>50</v>
      </c>
    </row>
    <row r="32" spans="4:17" x14ac:dyDescent="0.25">
      <c r="E32" s="179" t="s">
        <v>24</v>
      </c>
      <c r="F32" s="189">
        <v>0</v>
      </c>
      <c r="G32" s="170">
        <v>0</v>
      </c>
      <c r="H32" s="170">
        <v>0</v>
      </c>
      <c r="I32" s="170">
        <v>0</v>
      </c>
      <c r="J32" s="170">
        <v>1</v>
      </c>
      <c r="K32" s="170">
        <v>1</v>
      </c>
      <c r="L32" s="211">
        <v>1</v>
      </c>
      <c r="M32" s="170">
        <v>-1</v>
      </c>
      <c r="N32" s="170">
        <v>-1</v>
      </c>
      <c r="O32" s="202">
        <v>70</v>
      </c>
      <c r="P32">
        <f t="shared" ref="P32:P34" si="3">O32/L32</f>
        <v>70</v>
      </c>
    </row>
    <row r="33" spans="4:17" x14ac:dyDescent="0.25">
      <c r="E33" s="179" t="s">
        <v>13</v>
      </c>
      <c r="F33" s="206">
        <v>0</v>
      </c>
      <c r="G33" s="207">
        <v>1</v>
      </c>
      <c r="H33" s="208">
        <v>0</v>
      </c>
      <c r="I33" s="208">
        <v>0</v>
      </c>
      <c r="J33" s="208">
        <v>0</v>
      </c>
      <c r="K33" s="208">
        <v>-1</v>
      </c>
      <c r="L33" s="211">
        <v>0</v>
      </c>
      <c r="M33" s="208">
        <v>1</v>
      </c>
      <c r="N33" s="208">
        <v>0</v>
      </c>
      <c r="O33" s="209">
        <v>20</v>
      </c>
      <c r="P33" t="e">
        <f t="shared" si="3"/>
        <v>#DIV/0!</v>
      </c>
    </row>
    <row r="34" spans="4:17" ht="15.75" thickBot="1" x14ac:dyDescent="0.3">
      <c r="D34" s="29"/>
      <c r="E34" s="180" t="s">
        <v>14</v>
      </c>
      <c r="F34" s="203">
        <v>0</v>
      </c>
      <c r="G34" s="204">
        <v>0</v>
      </c>
      <c r="H34" s="204">
        <v>1</v>
      </c>
      <c r="I34" s="204">
        <v>0</v>
      </c>
      <c r="J34" s="204">
        <v>0</v>
      </c>
      <c r="K34" s="204">
        <v>0</v>
      </c>
      <c r="L34" s="212">
        <v>-1</v>
      </c>
      <c r="M34" s="204">
        <v>0</v>
      </c>
      <c r="N34" s="204">
        <v>1</v>
      </c>
      <c r="O34" s="205">
        <v>10</v>
      </c>
      <c r="P34">
        <f t="shared" si="3"/>
        <v>-10</v>
      </c>
    </row>
    <row r="35" spans="4:17" x14ac:dyDescent="0.25">
      <c r="D35" s="29"/>
      <c r="E35" s="178" t="s">
        <v>45</v>
      </c>
      <c r="F35" s="78">
        <v>1</v>
      </c>
      <c r="G35" s="79">
        <v>0</v>
      </c>
      <c r="H35" s="79">
        <v>0</v>
      </c>
      <c r="I35" s="79" t="s">
        <v>102</v>
      </c>
      <c r="J35" s="79">
        <v>0</v>
      </c>
      <c r="K35" s="79" t="s">
        <v>103</v>
      </c>
      <c r="L35" s="79">
        <v>0</v>
      </c>
      <c r="M35" s="79" t="s">
        <v>104</v>
      </c>
      <c r="N35" s="79" t="s">
        <v>87</v>
      </c>
      <c r="O35" s="80">
        <v>3600</v>
      </c>
      <c r="P35" s="26"/>
    </row>
    <row r="36" spans="4:17" x14ac:dyDescent="0.25">
      <c r="D36" s="29"/>
      <c r="E36" s="179" t="s">
        <v>101</v>
      </c>
      <c r="F36" s="217">
        <v>0</v>
      </c>
      <c r="G36" s="214">
        <v>0</v>
      </c>
      <c r="H36" s="214">
        <v>0</v>
      </c>
      <c r="I36" s="215" t="s">
        <v>99</v>
      </c>
      <c r="J36" s="214">
        <v>0</v>
      </c>
      <c r="K36" s="215" t="s">
        <v>99</v>
      </c>
      <c r="L36" s="216">
        <v>1</v>
      </c>
      <c r="M36" s="214" t="s">
        <v>100</v>
      </c>
      <c r="N36" s="214">
        <v>-1</v>
      </c>
      <c r="O36" s="218">
        <v>50</v>
      </c>
      <c r="P36" s="222">
        <v>150</v>
      </c>
    </row>
    <row r="37" spans="4:17" x14ac:dyDescent="0.25">
      <c r="D37" s="29"/>
      <c r="E37" s="179" t="s">
        <v>24</v>
      </c>
      <c r="F37" s="191">
        <v>0</v>
      </c>
      <c r="G37" s="191">
        <v>0</v>
      </c>
      <c r="H37" s="191">
        <v>0</v>
      </c>
      <c r="I37" s="191" t="s">
        <v>100</v>
      </c>
      <c r="J37" s="191">
        <v>1</v>
      </c>
      <c r="K37" s="223" t="s">
        <v>105</v>
      </c>
      <c r="L37" s="191">
        <v>0</v>
      </c>
      <c r="M37" s="219" t="s">
        <v>106</v>
      </c>
      <c r="N37" s="191">
        <v>0</v>
      </c>
      <c r="O37" s="219" t="s">
        <v>107</v>
      </c>
      <c r="P37" s="26">
        <v>30</v>
      </c>
    </row>
    <row r="38" spans="4:17" x14ac:dyDescent="0.25">
      <c r="D38" s="29"/>
      <c r="E38" s="179" t="s">
        <v>13</v>
      </c>
      <c r="F38" s="189">
        <v>0</v>
      </c>
      <c r="G38" s="170">
        <v>1</v>
      </c>
      <c r="H38" s="170">
        <v>0</v>
      </c>
      <c r="I38" s="170">
        <v>0</v>
      </c>
      <c r="J38" s="170">
        <v>0</v>
      </c>
      <c r="K38" s="170">
        <v>-1</v>
      </c>
      <c r="L38" s="170">
        <v>0</v>
      </c>
      <c r="M38" s="170">
        <v>1</v>
      </c>
      <c r="N38" s="170">
        <v>0</v>
      </c>
      <c r="O38" s="202">
        <v>20</v>
      </c>
      <c r="P38" s="170">
        <v>-20</v>
      </c>
    </row>
    <row r="39" spans="4:17" ht="15.75" thickBot="1" x14ac:dyDescent="0.3">
      <c r="D39" s="29"/>
      <c r="E39" s="180" t="s">
        <v>14</v>
      </c>
      <c r="F39" s="203">
        <v>0</v>
      </c>
      <c r="G39" s="204">
        <v>0</v>
      </c>
      <c r="H39" s="204">
        <v>1</v>
      </c>
      <c r="I39" s="204" t="s">
        <v>99</v>
      </c>
      <c r="J39" s="204" t="s">
        <v>108</v>
      </c>
      <c r="K39" s="204" t="s">
        <v>99</v>
      </c>
      <c r="L39" s="204" t="s">
        <v>108</v>
      </c>
      <c r="M39" s="204" t="s">
        <v>100</v>
      </c>
      <c r="N39" s="204" t="s">
        <v>108</v>
      </c>
      <c r="O39" s="205">
        <v>60</v>
      </c>
      <c r="P39" s="29">
        <v>180</v>
      </c>
    </row>
    <row r="40" spans="4:17" x14ac:dyDescent="0.25">
      <c r="D40" s="29"/>
      <c r="E40" s="178" t="s">
        <v>45</v>
      </c>
      <c r="F40" s="78">
        <v>1</v>
      </c>
      <c r="G40" s="79">
        <v>0</v>
      </c>
      <c r="H40" s="79">
        <v>0</v>
      </c>
      <c r="I40" s="79">
        <v>10</v>
      </c>
      <c r="J40" s="79">
        <v>20</v>
      </c>
      <c r="K40" s="79">
        <v>0</v>
      </c>
      <c r="L40" s="79">
        <v>0</v>
      </c>
      <c r="M40" s="79" t="s">
        <v>87</v>
      </c>
      <c r="N40" s="79" t="s">
        <v>87</v>
      </c>
      <c r="O40" s="80">
        <v>4000</v>
      </c>
      <c r="P40" s="115"/>
    </row>
    <row r="41" spans="4:17" x14ac:dyDescent="0.25">
      <c r="E41" s="179" t="s">
        <v>101</v>
      </c>
      <c r="F41" s="231">
        <v>0</v>
      </c>
      <c r="G41" s="232">
        <v>0</v>
      </c>
      <c r="H41" s="232">
        <v>0</v>
      </c>
      <c r="I41" s="232">
        <v>0.5</v>
      </c>
      <c r="J41" s="232">
        <v>-0.5</v>
      </c>
      <c r="K41" s="232">
        <v>0</v>
      </c>
      <c r="L41" s="232">
        <v>1</v>
      </c>
      <c r="M41" s="232">
        <v>0</v>
      </c>
      <c r="N41" s="232">
        <v>-1</v>
      </c>
      <c r="O41" s="233">
        <v>60</v>
      </c>
      <c r="P41" s="29"/>
    </row>
    <row r="42" spans="4:17" x14ac:dyDescent="0.25">
      <c r="E42" s="179" t="s">
        <v>68</v>
      </c>
      <c r="F42" s="229">
        <v>0</v>
      </c>
      <c r="G42" s="224">
        <v>0</v>
      </c>
      <c r="H42" s="224">
        <v>0</v>
      </c>
      <c r="I42" s="224">
        <f>-1/2</f>
        <v>-0.5</v>
      </c>
      <c r="J42" s="234">
        <v>1.5</v>
      </c>
      <c r="K42" s="224">
        <v>1</v>
      </c>
      <c r="L42" s="224">
        <v>0</v>
      </c>
      <c r="M42" s="224">
        <v>-1</v>
      </c>
      <c r="N42" s="224">
        <v>0</v>
      </c>
      <c r="O42" s="230">
        <v>30</v>
      </c>
      <c r="P42" s="29"/>
    </row>
    <row r="43" spans="4:17" x14ac:dyDescent="0.25">
      <c r="E43" s="179" t="s">
        <v>13</v>
      </c>
      <c r="F43" s="189">
        <v>0</v>
      </c>
      <c r="G43" s="170">
        <v>1</v>
      </c>
      <c r="H43" s="170">
        <v>0</v>
      </c>
      <c r="I43" s="170">
        <v>-0.5</v>
      </c>
      <c r="J43" s="170">
        <v>1.5</v>
      </c>
      <c r="K43" s="170">
        <v>0</v>
      </c>
      <c r="L43" s="170">
        <v>0</v>
      </c>
      <c r="M43" s="170">
        <v>0</v>
      </c>
      <c r="N43" s="170">
        <v>0</v>
      </c>
      <c r="O43" s="202">
        <v>50</v>
      </c>
      <c r="P43" s="29"/>
    </row>
    <row r="44" spans="4:17" ht="15.75" thickBot="1" x14ac:dyDescent="0.3">
      <c r="E44" s="179" t="s">
        <v>14</v>
      </c>
      <c r="F44" s="163">
        <v>0</v>
      </c>
      <c r="G44" s="164">
        <v>0</v>
      </c>
      <c r="H44" s="164">
        <v>1</v>
      </c>
      <c r="I44" s="235">
        <v>0.5</v>
      </c>
      <c r="J44" s="235">
        <v>-0.5</v>
      </c>
      <c r="K44" s="235">
        <v>0</v>
      </c>
      <c r="L44" s="235">
        <v>0</v>
      </c>
      <c r="M44" s="235">
        <v>0</v>
      </c>
      <c r="N44" s="235">
        <v>0</v>
      </c>
      <c r="O44" s="236">
        <v>50</v>
      </c>
      <c r="P44" s="170"/>
    </row>
    <row r="45" spans="4:17" x14ac:dyDescent="0.25">
      <c r="E45" s="29"/>
      <c r="F45" s="29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29"/>
    </row>
    <row r="46" spans="4:17" x14ac:dyDescent="0.25">
      <c r="E46" s="29"/>
      <c r="F46" s="29"/>
      <c r="G46" s="29"/>
      <c r="H46" s="29" t="s">
        <v>109</v>
      </c>
      <c r="I46" s="29"/>
      <c r="J46" s="29"/>
      <c r="K46" s="29"/>
      <c r="L46" s="29"/>
      <c r="M46" s="29"/>
      <c r="N46" s="29"/>
      <c r="O46" s="29"/>
      <c r="P46" s="29"/>
      <c r="Q46" s="29"/>
    </row>
    <row r="47" spans="4:17" x14ac:dyDescent="0.25">
      <c r="E47" s="29"/>
      <c r="F47" s="228"/>
      <c r="G47" s="29"/>
      <c r="H47" s="29" t="s">
        <v>110</v>
      </c>
      <c r="I47" s="170"/>
      <c r="J47" s="220"/>
      <c r="K47" s="225"/>
      <c r="L47" s="225"/>
      <c r="M47" s="221"/>
      <c r="N47" s="170"/>
      <c r="O47" s="221"/>
      <c r="P47" s="29"/>
      <c r="Q47" s="29"/>
    </row>
    <row r="48" spans="4:17" x14ac:dyDescent="0.25">
      <c r="E48" s="29"/>
      <c r="F48" s="29"/>
      <c r="G48" s="226"/>
      <c r="H48" s="226" t="s">
        <v>111</v>
      </c>
      <c r="I48" s="226"/>
      <c r="J48" s="226"/>
      <c r="K48" s="227"/>
      <c r="L48" s="227"/>
      <c r="M48" s="226"/>
      <c r="N48" s="226"/>
      <c r="O48" s="226"/>
      <c r="P48" s="226"/>
      <c r="Q48" s="226"/>
    </row>
    <row r="49" spans="5:17" x14ac:dyDescent="0.25">
      <c r="E49" s="29"/>
      <c r="F49" s="29"/>
      <c r="G49" s="170"/>
      <c r="H49" s="170"/>
      <c r="I49" s="170"/>
      <c r="J49" s="220"/>
      <c r="K49" s="170"/>
      <c r="L49" s="220"/>
      <c r="M49" s="172"/>
      <c r="N49" s="170"/>
      <c r="O49" s="170"/>
      <c r="P49" s="170"/>
      <c r="Q49" s="29"/>
    </row>
    <row r="50" spans="5:17" x14ac:dyDescent="0.25">
      <c r="E50" s="29"/>
      <c r="F50" s="29"/>
      <c r="G50" s="237"/>
      <c r="H50" s="237"/>
      <c r="I50" s="237"/>
      <c r="J50" s="238"/>
      <c r="K50" s="239"/>
      <c r="L50" s="237"/>
      <c r="M50" s="237"/>
      <c r="N50" s="237"/>
      <c r="O50" s="237"/>
      <c r="P50" s="240"/>
      <c r="Q50" s="29"/>
    </row>
    <row r="51" spans="5:17" x14ac:dyDescent="0.25">
      <c r="E51" s="29"/>
      <c r="F51" s="29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29"/>
    </row>
    <row r="52" spans="5:17" x14ac:dyDescent="0.25">
      <c r="E52" s="29"/>
      <c r="F52" s="226"/>
      <c r="G52" s="170"/>
      <c r="H52" s="170"/>
      <c r="I52" s="170"/>
      <c r="J52" s="228"/>
      <c r="K52" s="228"/>
      <c r="L52" s="228"/>
      <c r="M52" s="228"/>
      <c r="N52" s="228"/>
      <c r="O52" s="228"/>
      <c r="P52" s="228"/>
      <c r="Q52" s="29"/>
    </row>
    <row r="53" spans="5:17" x14ac:dyDescent="0.25">
      <c r="E53" s="29"/>
      <c r="F53" s="29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29"/>
    </row>
    <row r="54" spans="5:17" x14ac:dyDescent="0.25"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5:17" x14ac:dyDescent="0.25">
      <c r="E55" s="29"/>
      <c r="F55" s="29"/>
      <c r="G55" s="29"/>
      <c r="H55" s="29"/>
      <c r="I55" s="29"/>
      <c r="J55" s="226"/>
      <c r="K55" s="226"/>
      <c r="L55" s="226"/>
      <c r="M55" s="226"/>
      <c r="N55" s="226"/>
      <c r="O55" s="226"/>
      <c r="P55" s="226"/>
      <c r="Q55" s="29"/>
    </row>
    <row r="56" spans="5:17" x14ac:dyDescent="0.25"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</sheetData>
  <mergeCells count="9">
    <mergeCell ref="G9:K9"/>
    <mergeCell ref="L5:O5"/>
    <mergeCell ref="H10:K10"/>
    <mergeCell ref="H2:L2"/>
    <mergeCell ref="G4:K4"/>
    <mergeCell ref="G5:K5"/>
    <mergeCell ref="G6:K6"/>
    <mergeCell ref="G7:K7"/>
    <mergeCell ref="G8:K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4FAB-EFFC-4169-A10C-1D9B0E2E0BA7}">
  <dimension ref="A1:N52"/>
  <sheetViews>
    <sheetView topLeftCell="A42" zoomScale="130" zoomScaleNormal="130" workbookViewId="0">
      <selection activeCell="F45" sqref="F45"/>
    </sheetView>
  </sheetViews>
  <sheetFormatPr baseColWidth="10" defaultRowHeight="15" x14ac:dyDescent="0.25"/>
  <sheetData>
    <row r="1" spans="2:14" x14ac:dyDescent="0.25">
      <c r="B1" s="123" t="s">
        <v>35</v>
      </c>
      <c r="C1" s="123"/>
      <c r="D1" s="123"/>
      <c r="E1" s="123"/>
      <c r="F1" s="123"/>
    </row>
    <row r="3" spans="2:14" x14ac:dyDescent="0.25">
      <c r="G3" s="123"/>
      <c r="H3" s="123"/>
      <c r="I3" s="123"/>
      <c r="J3" s="60" t="s">
        <v>39</v>
      </c>
      <c r="K3" s="145" t="s">
        <v>41</v>
      </c>
      <c r="L3" s="145"/>
      <c r="M3" s="145"/>
      <c r="N3" s="145"/>
    </row>
    <row r="4" spans="2:14" x14ac:dyDescent="0.25">
      <c r="G4" s="123" t="s">
        <v>38</v>
      </c>
      <c r="H4" s="123"/>
      <c r="I4" s="123"/>
      <c r="J4" s="60" t="s">
        <v>40</v>
      </c>
      <c r="K4" s="145" t="s">
        <v>42</v>
      </c>
      <c r="L4" s="145"/>
      <c r="M4" s="145"/>
      <c r="N4" s="145"/>
    </row>
    <row r="5" spans="2:14" x14ac:dyDescent="0.25">
      <c r="G5" s="123" t="s">
        <v>37</v>
      </c>
      <c r="H5" s="123"/>
      <c r="I5" s="123"/>
    </row>
    <row r="6" spans="2:14" x14ac:dyDescent="0.25">
      <c r="G6" s="123" t="s">
        <v>36</v>
      </c>
      <c r="H6" s="123"/>
      <c r="I6" s="123"/>
    </row>
    <row r="7" spans="2:14" x14ac:dyDescent="0.25">
      <c r="G7" s="123"/>
      <c r="H7" s="123"/>
      <c r="I7" s="123"/>
    </row>
    <row r="8" spans="2:14" x14ac:dyDescent="0.25">
      <c r="G8" s="123"/>
      <c r="H8" s="123"/>
      <c r="I8" s="123"/>
    </row>
    <row r="18" spans="2:12" x14ac:dyDescent="0.25">
      <c r="C18" t="s">
        <v>13</v>
      </c>
      <c r="D18" t="s">
        <v>14</v>
      </c>
      <c r="E18" t="s">
        <v>15</v>
      </c>
      <c r="F18" t="s">
        <v>17</v>
      </c>
      <c r="G18" t="s">
        <v>19</v>
      </c>
    </row>
    <row r="19" spans="2:12" x14ac:dyDescent="0.25">
      <c r="B19" t="s">
        <v>43</v>
      </c>
      <c r="C19">
        <v>0</v>
      </c>
      <c r="D19">
        <v>0</v>
      </c>
      <c r="E19">
        <v>0</v>
      </c>
      <c r="F19">
        <v>-1</v>
      </c>
      <c r="G19">
        <v>0</v>
      </c>
    </row>
    <row r="20" spans="2:12" x14ac:dyDescent="0.25">
      <c r="B20" t="s">
        <v>44</v>
      </c>
      <c r="C20">
        <v>1</v>
      </c>
      <c r="D20">
        <v>1</v>
      </c>
      <c r="E20">
        <v>-1</v>
      </c>
      <c r="F20">
        <v>1</v>
      </c>
      <c r="G20">
        <v>2000</v>
      </c>
    </row>
    <row r="21" spans="2:12" x14ac:dyDescent="0.25">
      <c r="C21">
        <v>1</v>
      </c>
      <c r="D21">
        <v>1</v>
      </c>
      <c r="E21">
        <v>-1</v>
      </c>
      <c r="F21">
        <v>0</v>
      </c>
      <c r="G21">
        <v>2000</v>
      </c>
    </row>
    <row r="22" spans="2:12" ht="15.75" thickBot="1" x14ac:dyDescent="0.3"/>
    <row r="23" spans="2:12" x14ac:dyDescent="0.25">
      <c r="C23" s="6"/>
      <c r="D23" s="7" t="s">
        <v>45</v>
      </c>
      <c r="E23" s="7" t="s">
        <v>13</v>
      </c>
      <c r="F23" s="7" t="s">
        <v>14</v>
      </c>
      <c r="G23" s="7" t="s">
        <v>15</v>
      </c>
      <c r="H23" s="7" t="s">
        <v>17</v>
      </c>
      <c r="I23" s="7" t="s">
        <v>23</v>
      </c>
      <c r="J23" s="53" t="s">
        <v>19</v>
      </c>
      <c r="K23" s="5" t="s">
        <v>26</v>
      </c>
    </row>
    <row r="24" spans="2:12" x14ac:dyDescent="0.25">
      <c r="C24" s="49" t="s">
        <v>45</v>
      </c>
      <c r="D24" s="54">
        <v>1</v>
      </c>
      <c r="E24" s="54">
        <v>1</v>
      </c>
      <c r="F24" s="54">
        <v>1</v>
      </c>
      <c r="G24" s="54">
        <v>-1</v>
      </c>
      <c r="H24" s="54">
        <v>0</v>
      </c>
      <c r="I24" s="54">
        <v>0</v>
      </c>
      <c r="J24" s="38">
        <v>2000</v>
      </c>
    </row>
    <row r="25" spans="2:12" x14ac:dyDescent="0.25">
      <c r="C25" s="49" t="s">
        <v>17</v>
      </c>
      <c r="D25" s="54">
        <v>0</v>
      </c>
      <c r="E25" s="54">
        <v>1</v>
      </c>
      <c r="F25" s="54">
        <v>1</v>
      </c>
      <c r="G25" s="54">
        <v>-1</v>
      </c>
      <c r="H25" s="54">
        <v>1</v>
      </c>
      <c r="I25" s="54">
        <v>0</v>
      </c>
      <c r="J25" s="38">
        <v>2000</v>
      </c>
      <c r="K25">
        <f>J25/E25</f>
        <v>2000</v>
      </c>
    </row>
    <row r="26" spans="2:12" ht="15.75" thickBot="1" x14ac:dyDescent="0.3">
      <c r="C26" s="51" t="s">
        <v>23</v>
      </c>
      <c r="D26" s="55">
        <v>0</v>
      </c>
      <c r="E26" s="55">
        <v>0.5</v>
      </c>
      <c r="F26" s="55">
        <v>0.2</v>
      </c>
      <c r="G26" s="55">
        <v>0</v>
      </c>
      <c r="H26" s="55">
        <v>0</v>
      </c>
      <c r="I26" s="55">
        <v>1</v>
      </c>
      <c r="J26" s="39">
        <v>9000</v>
      </c>
      <c r="K26">
        <f>J26/E26</f>
        <v>18000</v>
      </c>
    </row>
    <row r="27" spans="2:12" x14ac:dyDescent="0.25">
      <c r="C27" s="49" t="s">
        <v>45</v>
      </c>
      <c r="D27" s="56">
        <v>1</v>
      </c>
      <c r="E27">
        <f>E28*$L$27+E24</f>
        <v>0</v>
      </c>
      <c r="F27">
        <f t="shared" ref="F27:J27" si="0">F28*$L$27+F24</f>
        <v>0</v>
      </c>
      <c r="G27">
        <f t="shared" si="0"/>
        <v>0</v>
      </c>
      <c r="H27">
        <f t="shared" si="0"/>
        <v>-1</v>
      </c>
      <c r="I27">
        <f t="shared" si="0"/>
        <v>0</v>
      </c>
      <c r="J27">
        <f t="shared" si="0"/>
        <v>0</v>
      </c>
      <c r="L27">
        <f>E24*-1</f>
        <v>-1</v>
      </c>
    </row>
    <row r="28" spans="2:12" x14ac:dyDescent="0.25">
      <c r="C28" s="49" t="s">
        <v>17</v>
      </c>
      <c r="D28" s="56">
        <v>0</v>
      </c>
      <c r="E28">
        <f>E25/$L$28</f>
        <v>1</v>
      </c>
      <c r="F28">
        <f t="shared" ref="F28:J28" si="1">F25/$L$28</f>
        <v>1</v>
      </c>
      <c r="G28">
        <f t="shared" si="1"/>
        <v>-1</v>
      </c>
      <c r="H28">
        <f t="shared" si="1"/>
        <v>1</v>
      </c>
      <c r="I28">
        <f t="shared" si="1"/>
        <v>0</v>
      </c>
      <c r="J28" s="46">
        <f t="shared" si="1"/>
        <v>2000</v>
      </c>
      <c r="L28">
        <f>E25</f>
        <v>1</v>
      </c>
    </row>
    <row r="29" spans="2:12" ht="15.75" thickBot="1" x14ac:dyDescent="0.3">
      <c r="C29" s="51" t="s">
        <v>23</v>
      </c>
      <c r="D29" s="56">
        <v>0</v>
      </c>
      <c r="E29">
        <f>E28*$L$29+E26</f>
        <v>0</v>
      </c>
      <c r="F29">
        <f t="shared" ref="F29:J29" si="2">F28*$L$29+F26</f>
        <v>-0.3</v>
      </c>
      <c r="G29">
        <f t="shared" si="2"/>
        <v>0.5</v>
      </c>
      <c r="H29">
        <f t="shared" si="2"/>
        <v>-0.5</v>
      </c>
      <c r="I29">
        <f t="shared" si="2"/>
        <v>1</v>
      </c>
      <c r="J29" s="46">
        <f t="shared" si="2"/>
        <v>8000</v>
      </c>
      <c r="L29">
        <f t="shared" ref="L29" si="3">E26*-1</f>
        <v>-0.5</v>
      </c>
    </row>
    <row r="31" spans="2:12" x14ac:dyDescent="0.25">
      <c r="C31" s="136" t="s">
        <v>46</v>
      </c>
      <c r="D31" s="136"/>
      <c r="E31" s="136"/>
      <c r="F31" s="136"/>
      <c r="G31" s="136"/>
    </row>
    <row r="33" spans="1:12" x14ac:dyDescent="0.25">
      <c r="J33" t="s">
        <v>47</v>
      </c>
    </row>
    <row r="34" spans="1:12" ht="15.75" thickBot="1" x14ac:dyDescent="0.3">
      <c r="C34" s="2" t="s">
        <v>45</v>
      </c>
      <c r="D34" t="s">
        <v>13</v>
      </c>
      <c r="E34" t="s">
        <v>14</v>
      </c>
      <c r="F34" t="s">
        <v>15</v>
      </c>
      <c r="G34" t="s">
        <v>23</v>
      </c>
      <c r="H34" t="s">
        <v>19</v>
      </c>
    </row>
    <row r="35" spans="1:12" x14ac:dyDescent="0.25">
      <c r="A35" s="133" t="s">
        <v>54</v>
      </c>
      <c r="B35" s="7" t="s">
        <v>45</v>
      </c>
      <c r="C35" s="7">
        <v>1</v>
      </c>
      <c r="D35" s="61">
        <v>-30</v>
      </c>
      <c r="E35" s="61">
        <v>-20</v>
      </c>
      <c r="F35" s="7">
        <v>0</v>
      </c>
      <c r="G35" s="7">
        <v>0</v>
      </c>
      <c r="H35" s="53">
        <v>0</v>
      </c>
    </row>
    <row r="36" spans="1:12" ht="15" customHeight="1" x14ac:dyDescent="0.25">
      <c r="A36" s="134"/>
      <c r="B36" s="75" t="s">
        <v>13</v>
      </c>
      <c r="C36" s="54">
        <v>0</v>
      </c>
      <c r="D36" s="54">
        <v>1</v>
      </c>
      <c r="E36" s="54">
        <v>1</v>
      </c>
      <c r="F36" s="54">
        <v>-1</v>
      </c>
      <c r="G36" s="54">
        <v>0</v>
      </c>
      <c r="H36" s="38">
        <v>2000</v>
      </c>
    </row>
    <row r="37" spans="1:12" ht="15.75" thickBot="1" x14ac:dyDescent="0.3">
      <c r="A37" s="134"/>
      <c r="B37" s="55" t="s">
        <v>23</v>
      </c>
      <c r="C37" s="55">
        <v>0</v>
      </c>
      <c r="D37" s="55">
        <v>0</v>
      </c>
      <c r="E37" s="55">
        <v>-0.3</v>
      </c>
      <c r="F37" s="55">
        <v>0.5</v>
      </c>
      <c r="G37" s="55">
        <v>1</v>
      </c>
      <c r="H37" s="39">
        <v>8000</v>
      </c>
    </row>
    <row r="38" spans="1:12" x14ac:dyDescent="0.25">
      <c r="A38" s="134"/>
    </row>
    <row r="39" spans="1:12" ht="15.75" thickBot="1" x14ac:dyDescent="0.3">
      <c r="A39" s="134"/>
      <c r="C39" s="2" t="s">
        <v>45</v>
      </c>
      <c r="D39" t="s">
        <v>13</v>
      </c>
      <c r="E39" t="s">
        <v>14</v>
      </c>
      <c r="F39" t="s">
        <v>15</v>
      </c>
      <c r="G39" t="s">
        <v>23</v>
      </c>
      <c r="H39" t="s">
        <v>19</v>
      </c>
      <c r="I39">
        <v>30</v>
      </c>
      <c r="J39" s="123" t="s">
        <v>48</v>
      </c>
      <c r="K39" s="123"/>
      <c r="L39" s="123"/>
    </row>
    <row r="40" spans="1:12" ht="15.75" thickBot="1" x14ac:dyDescent="0.3">
      <c r="A40" s="135"/>
      <c r="B40" s="7" t="s">
        <v>45</v>
      </c>
      <c r="C40" s="61">
        <f>C41*$I$39+C35</f>
        <v>1</v>
      </c>
      <c r="D40" s="61">
        <f>D41*$I$39+D35</f>
        <v>0</v>
      </c>
      <c r="E40" s="62">
        <f>E41*$I$39+E35</f>
        <v>10</v>
      </c>
      <c r="F40" s="61">
        <f t="shared" ref="F40:H40" si="4">F41*$I$39+F35</f>
        <v>-30</v>
      </c>
      <c r="G40" s="61">
        <f t="shared" si="4"/>
        <v>0</v>
      </c>
      <c r="H40" s="61">
        <f t="shared" si="4"/>
        <v>60000</v>
      </c>
    </row>
    <row r="41" spans="1:12" x14ac:dyDescent="0.25">
      <c r="B41" s="49" t="s">
        <v>13</v>
      </c>
      <c r="C41" s="54">
        <v>0</v>
      </c>
      <c r="D41" s="54">
        <v>1</v>
      </c>
      <c r="E41" s="64">
        <v>1</v>
      </c>
      <c r="F41" s="54">
        <v>-1</v>
      </c>
      <c r="G41" s="54">
        <v>0</v>
      </c>
      <c r="H41" s="38">
        <v>2000</v>
      </c>
    </row>
    <row r="42" spans="1:12" ht="15.75" thickBot="1" x14ac:dyDescent="0.3">
      <c r="B42" s="51" t="s">
        <v>23</v>
      </c>
      <c r="C42" s="55">
        <v>0</v>
      </c>
      <c r="D42" s="55">
        <v>0</v>
      </c>
      <c r="E42" s="63">
        <v>-0.3</v>
      </c>
      <c r="F42" s="55">
        <v>0.5</v>
      </c>
      <c r="G42" s="55">
        <v>1</v>
      </c>
      <c r="H42" s="39">
        <v>8000</v>
      </c>
    </row>
    <row r="43" spans="1:12" ht="15.75" thickBot="1" x14ac:dyDescent="0.3">
      <c r="K43" s="139" t="s">
        <v>52</v>
      </c>
      <c r="L43" s="140"/>
    </row>
    <row r="44" spans="1:12" x14ac:dyDescent="0.25">
      <c r="B44" s="65" t="s">
        <v>45</v>
      </c>
      <c r="C44" s="66">
        <v>1</v>
      </c>
      <c r="D44" s="66">
        <f t="shared" ref="D44:H44" si="5">D45*$I$44+D40</f>
        <v>-10</v>
      </c>
      <c r="E44" s="66">
        <f>E45*$I$44+E40</f>
        <v>0</v>
      </c>
      <c r="F44" s="66">
        <f t="shared" si="5"/>
        <v>-20</v>
      </c>
      <c r="G44" s="66">
        <f t="shared" si="5"/>
        <v>0</v>
      </c>
      <c r="H44" s="72">
        <f t="shared" si="5"/>
        <v>40000</v>
      </c>
      <c r="I44">
        <f>E40*-1</f>
        <v>-10</v>
      </c>
      <c r="K44" s="141"/>
      <c r="L44" s="142"/>
    </row>
    <row r="45" spans="1:12" x14ac:dyDescent="0.25">
      <c r="B45" s="67" t="s">
        <v>14</v>
      </c>
      <c r="C45" s="68">
        <v>0</v>
      </c>
      <c r="D45" s="68">
        <f t="shared" ref="D45" si="6">D41/$I$45</f>
        <v>1</v>
      </c>
      <c r="E45" s="68">
        <f>E41/$I$45</f>
        <v>1</v>
      </c>
      <c r="F45" s="68">
        <f t="shared" ref="F45:H45" si="7">F41/$I$45</f>
        <v>-1</v>
      </c>
      <c r="G45" s="68">
        <f t="shared" si="7"/>
        <v>0</v>
      </c>
      <c r="H45" s="73">
        <f t="shared" si="7"/>
        <v>2000</v>
      </c>
      <c r="I45">
        <f>E41</f>
        <v>1</v>
      </c>
      <c r="K45" s="141"/>
      <c r="L45" s="142"/>
    </row>
    <row r="46" spans="1:12" ht="15.75" thickBot="1" x14ac:dyDescent="0.3">
      <c r="B46" s="69" t="s">
        <v>23</v>
      </c>
      <c r="C46" s="70">
        <v>0</v>
      </c>
      <c r="D46" s="70">
        <f t="shared" ref="D46:H46" si="8">D45*$I$46+D42</f>
        <v>0.3</v>
      </c>
      <c r="E46" s="70">
        <f>E45*$I$46+E42</f>
        <v>0</v>
      </c>
      <c r="F46" s="70">
        <f t="shared" si="8"/>
        <v>0.2</v>
      </c>
      <c r="G46" s="70">
        <f t="shared" si="8"/>
        <v>1</v>
      </c>
      <c r="H46" s="71">
        <f t="shared" si="8"/>
        <v>8600</v>
      </c>
      <c r="I46">
        <f t="shared" ref="I46" si="9">E42*-1</f>
        <v>0.3</v>
      </c>
      <c r="K46" s="141"/>
      <c r="L46" s="142"/>
    </row>
    <row r="47" spans="1:12" x14ac:dyDescent="0.25">
      <c r="K47" s="141"/>
      <c r="L47" s="142"/>
    </row>
    <row r="48" spans="1:12" x14ac:dyDescent="0.25">
      <c r="B48" s="123" t="s">
        <v>49</v>
      </c>
      <c r="C48" s="123"/>
      <c r="D48" s="123"/>
      <c r="E48" s="123"/>
      <c r="F48" s="1"/>
      <c r="G48" s="1"/>
      <c r="H48" s="1"/>
      <c r="I48" s="1"/>
      <c r="K48" s="141"/>
      <c r="L48" s="142"/>
    </row>
    <row r="49" spans="2:12" x14ac:dyDescent="0.25">
      <c r="B49" s="74" t="s">
        <v>29</v>
      </c>
      <c r="C49" s="74">
        <v>4000</v>
      </c>
      <c r="E49" s="138" t="s">
        <v>53</v>
      </c>
      <c r="F49" s="138"/>
      <c r="G49" s="138"/>
      <c r="H49" s="138"/>
      <c r="I49" s="1"/>
      <c r="K49" s="141"/>
      <c r="L49" s="142"/>
    </row>
    <row r="50" spans="2:12" x14ac:dyDescent="0.25">
      <c r="B50" s="74" t="s">
        <v>50</v>
      </c>
      <c r="C50" s="74">
        <v>0</v>
      </c>
      <c r="E50" s="138"/>
      <c r="F50" s="138"/>
      <c r="G50" s="138"/>
      <c r="H50" s="138"/>
      <c r="I50" s="1"/>
      <c r="K50" s="141"/>
      <c r="L50" s="142"/>
    </row>
    <row r="51" spans="2:12" x14ac:dyDescent="0.25">
      <c r="B51" s="74" t="s">
        <v>32</v>
      </c>
      <c r="C51" s="74">
        <v>20000</v>
      </c>
      <c r="F51" s="1"/>
      <c r="G51" s="1"/>
      <c r="H51" s="1"/>
      <c r="I51" s="1"/>
      <c r="K51" s="141"/>
      <c r="L51" s="142"/>
    </row>
    <row r="52" spans="2:12" ht="46.5" customHeight="1" thickBot="1" x14ac:dyDescent="0.3">
      <c r="B52" s="137" t="s">
        <v>51</v>
      </c>
      <c r="C52" s="137"/>
      <c r="D52" s="137"/>
      <c r="E52" s="137"/>
      <c r="K52" s="143"/>
      <c r="L52" s="144"/>
    </row>
  </sheetData>
  <mergeCells count="16">
    <mergeCell ref="B52:E52"/>
    <mergeCell ref="E49:H50"/>
    <mergeCell ref="K43:L52"/>
    <mergeCell ref="K3:N3"/>
    <mergeCell ref="K4:N4"/>
    <mergeCell ref="A35:A40"/>
    <mergeCell ref="J39:L39"/>
    <mergeCell ref="B48:E48"/>
    <mergeCell ref="C31:G31"/>
    <mergeCell ref="B1:F1"/>
    <mergeCell ref="G5:I5"/>
    <mergeCell ref="G6:I6"/>
    <mergeCell ref="G7:I7"/>
    <mergeCell ref="G8:I8"/>
    <mergeCell ref="G4:I4"/>
    <mergeCell ref="G3:I3"/>
  </mergeCells>
  <phoneticPr fontId="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12A5-844B-4D1B-8042-70B31DFEAC9D}">
  <dimension ref="A1:N56"/>
  <sheetViews>
    <sheetView topLeftCell="A31" zoomScale="130" zoomScaleNormal="130" workbookViewId="0">
      <selection activeCell="E42" sqref="E42"/>
    </sheetView>
  </sheetViews>
  <sheetFormatPr baseColWidth="10" defaultRowHeight="15" x14ac:dyDescent="0.25"/>
  <cols>
    <col min="1" max="11" width="7.42578125" customWidth="1"/>
  </cols>
  <sheetData>
    <row r="1" spans="1:14" ht="15.75" thickBot="1" x14ac:dyDescent="0.3"/>
    <row r="2" spans="1:14" ht="24.75" customHeight="1" thickBot="1" x14ac:dyDescent="0.3">
      <c r="B2" s="146" t="s">
        <v>55</v>
      </c>
      <c r="C2" s="147"/>
      <c r="D2" s="147"/>
      <c r="E2" s="147"/>
      <c r="F2" s="147"/>
      <c r="G2" s="147"/>
      <c r="H2" s="147"/>
      <c r="I2" s="147"/>
      <c r="J2" s="147"/>
      <c r="K2" s="148"/>
    </row>
    <row r="4" spans="1:14" x14ac:dyDescent="0.25">
      <c r="E4" s="123" t="s">
        <v>59</v>
      </c>
      <c r="F4" s="123"/>
      <c r="G4" s="123"/>
      <c r="H4" s="76" t="s">
        <v>39</v>
      </c>
      <c r="I4" s="150" t="s">
        <v>61</v>
      </c>
      <c r="J4" s="150"/>
      <c r="K4" s="150"/>
    </row>
    <row r="5" spans="1:14" x14ac:dyDescent="0.25">
      <c r="E5" s="123" t="s">
        <v>58</v>
      </c>
      <c r="F5" s="123"/>
      <c r="G5" s="123"/>
      <c r="H5" s="77" t="s">
        <v>62</v>
      </c>
      <c r="I5" s="151" t="s">
        <v>63</v>
      </c>
      <c r="J5" s="151"/>
      <c r="K5" s="151"/>
    </row>
    <row r="6" spans="1:14" x14ac:dyDescent="0.25">
      <c r="E6" s="123" t="s">
        <v>56</v>
      </c>
      <c r="F6" s="123"/>
      <c r="G6" s="123"/>
    </row>
    <row r="7" spans="1:14" x14ac:dyDescent="0.25">
      <c r="E7" s="123"/>
      <c r="F7" s="123"/>
      <c r="G7" s="123"/>
      <c r="I7" s="149" t="s">
        <v>57</v>
      </c>
      <c r="J7" s="149"/>
    </row>
    <row r="8" spans="1:14" x14ac:dyDescent="0.25">
      <c r="I8" s="149"/>
      <c r="J8" s="149"/>
    </row>
    <row r="9" spans="1:14" x14ac:dyDescent="0.25">
      <c r="I9" s="149"/>
      <c r="J9" s="149"/>
    </row>
    <row r="12" spans="1:14" ht="15.75" thickBot="1" x14ac:dyDescent="0.3">
      <c r="B12" s="123" t="s">
        <v>64</v>
      </c>
      <c r="C12" s="123"/>
      <c r="D12" s="123"/>
      <c r="E12" s="123"/>
      <c r="F12" s="123"/>
      <c r="G12" s="123"/>
    </row>
    <row r="13" spans="1:14" x14ac:dyDescent="0.25">
      <c r="A13" s="78"/>
      <c r="B13" s="79" t="s">
        <v>13</v>
      </c>
      <c r="C13" s="79" t="s">
        <v>14</v>
      </c>
      <c r="D13" s="79" t="s">
        <v>60</v>
      </c>
      <c r="E13" s="79" t="s">
        <v>15</v>
      </c>
      <c r="F13" s="79" t="s">
        <v>17</v>
      </c>
      <c r="G13" s="80" t="s">
        <v>19</v>
      </c>
    </row>
    <row r="14" spans="1:14" x14ac:dyDescent="0.25">
      <c r="A14" s="81" t="s">
        <v>7</v>
      </c>
      <c r="B14" s="82">
        <v>0</v>
      </c>
      <c r="C14" s="82">
        <v>0</v>
      </c>
      <c r="D14" s="82">
        <v>0</v>
      </c>
      <c r="E14" s="82">
        <v>0</v>
      </c>
      <c r="F14" s="82">
        <v>-1</v>
      </c>
      <c r="G14" s="83">
        <v>0</v>
      </c>
    </row>
    <row r="15" spans="1:14" x14ac:dyDescent="0.25">
      <c r="A15" s="9" t="s">
        <v>65</v>
      </c>
      <c r="B15" s="10">
        <v>2</v>
      </c>
      <c r="C15" s="10">
        <v>3</v>
      </c>
      <c r="D15" s="10">
        <v>1</v>
      </c>
      <c r="E15" s="10">
        <v>0</v>
      </c>
      <c r="F15" s="10">
        <v>0</v>
      </c>
      <c r="G15" s="11">
        <v>15</v>
      </c>
      <c r="I15" s="151" t="s">
        <v>66</v>
      </c>
      <c r="J15" s="151"/>
      <c r="K15" s="151"/>
      <c r="L15" s="151"/>
      <c r="M15" s="151"/>
      <c r="N15" s="151"/>
    </row>
    <row r="16" spans="1:14" ht="15.75" thickBot="1" x14ac:dyDescent="0.3">
      <c r="A16" s="12" t="s">
        <v>67</v>
      </c>
      <c r="B16" s="13">
        <v>2</v>
      </c>
      <c r="C16" s="13">
        <v>3</v>
      </c>
      <c r="D16" s="13">
        <v>1</v>
      </c>
      <c r="E16" s="13">
        <v>0</v>
      </c>
      <c r="F16" s="13">
        <v>-1</v>
      </c>
      <c r="G16" s="84">
        <v>15</v>
      </c>
    </row>
    <row r="18" spans="2:12" ht="15.75" thickBot="1" x14ac:dyDescent="0.3"/>
    <row r="19" spans="2:12" x14ac:dyDescent="0.25">
      <c r="G19" s="157" t="s">
        <v>69</v>
      </c>
      <c r="H19" s="158"/>
      <c r="I19" s="158"/>
      <c r="J19" s="158"/>
      <c r="K19" s="158"/>
      <c r="L19" s="159"/>
    </row>
    <row r="20" spans="2:12" ht="15.75" thickBot="1" x14ac:dyDescent="0.3">
      <c r="G20" s="160"/>
      <c r="H20" s="161"/>
      <c r="I20" s="161"/>
      <c r="J20" s="161"/>
      <c r="K20" s="161"/>
      <c r="L20" s="162"/>
    </row>
    <row r="22" spans="2:12" x14ac:dyDescent="0.25">
      <c r="B22" s="54"/>
      <c r="C22" s="85" t="s">
        <v>22</v>
      </c>
      <c r="D22" s="85" t="s">
        <v>13</v>
      </c>
      <c r="E22" s="85" t="s">
        <v>14</v>
      </c>
      <c r="F22" s="85" t="s">
        <v>60</v>
      </c>
      <c r="G22" s="85" t="s">
        <v>68</v>
      </c>
      <c r="H22" s="85" t="s">
        <v>17</v>
      </c>
      <c r="I22" s="85" t="s">
        <v>23</v>
      </c>
      <c r="J22" s="85" t="s">
        <v>19</v>
      </c>
      <c r="K22" s="86" t="s">
        <v>26</v>
      </c>
    </row>
    <row r="23" spans="2:12" x14ac:dyDescent="0.25">
      <c r="B23" s="87" t="s">
        <v>22</v>
      </c>
      <c r="C23" s="54">
        <v>1</v>
      </c>
      <c r="D23" s="54">
        <v>2</v>
      </c>
      <c r="E23" s="54">
        <v>2</v>
      </c>
      <c r="F23" s="88">
        <v>3</v>
      </c>
      <c r="G23" s="54">
        <v>-1</v>
      </c>
      <c r="H23" s="54">
        <v>0</v>
      </c>
      <c r="I23" s="54">
        <v>0</v>
      </c>
      <c r="J23" s="38">
        <v>15</v>
      </c>
      <c r="K23" s="54"/>
    </row>
    <row r="24" spans="2:12" ht="15.75" x14ac:dyDescent="0.25">
      <c r="B24" s="87" t="s">
        <v>17</v>
      </c>
      <c r="C24" s="88">
        <v>0</v>
      </c>
      <c r="D24" s="88">
        <v>2</v>
      </c>
      <c r="E24" s="88">
        <v>2</v>
      </c>
      <c r="F24" s="90">
        <v>3</v>
      </c>
      <c r="G24" s="88">
        <v>-1</v>
      </c>
      <c r="H24" s="88">
        <v>1</v>
      </c>
      <c r="I24" s="88">
        <v>0</v>
      </c>
      <c r="J24" s="89">
        <v>15</v>
      </c>
      <c r="K24" s="54">
        <f>J24/F24</f>
        <v>5</v>
      </c>
    </row>
    <row r="25" spans="2:12" ht="15.75" thickBot="1" x14ac:dyDescent="0.3">
      <c r="B25" s="87" t="s">
        <v>23</v>
      </c>
      <c r="C25" s="55">
        <v>0</v>
      </c>
      <c r="D25" s="55">
        <v>2</v>
      </c>
      <c r="E25" s="55">
        <v>3</v>
      </c>
      <c r="F25" s="63">
        <v>1</v>
      </c>
      <c r="G25" s="55">
        <v>0</v>
      </c>
      <c r="H25" s="55">
        <v>0</v>
      </c>
      <c r="I25" s="55">
        <v>1</v>
      </c>
      <c r="J25" s="39">
        <v>12</v>
      </c>
      <c r="K25" s="54">
        <f>J25/F25</f>
        <v>12</v>
      </c>
    </row>
    <row r="26" spans="2:12" x14ac:dyDescent="0.25">
      <c r="B26" s="91" t="s">
        <v>22</v>
      </c>
      <c r="C26" s="6">
        <f t="shared" ref="C26:E26" si="0">C27*$L$26+C23</f>
        <v>1</v>
      </c>
      <c r="D26" s="7">
        <f t="shared" si="0"/>
        <v>0</v>
      </c>
      <c r="E26" s="7">
        <f t="shared" si="0"/>
        <v>0</v>
      </c>
      <c r="F26" s="7">
        <f>F27*$L$26+F23</f>
        <v>0</v>
      </c>
      <c r="G26" s="7">
        <f t="shared" ref="G26" si="1">G27*$L$26+G23</f>
        <v>0</v>
      </c>
      <c r="H26" s="95">
        <f t="shared" ref="H26" si="2">H27*$L$26+H23</f>
        <v>-1</v>
      </c>
      <c r="I26" s="7">
        <f t="shared" ref="I26" si="3">I27*$L$26+I23</f>
        <v>0</v>
      </c>
      <c r="J26" s="53">
        <f>J27*$L$26+J23</f>
        <v>0</v>
      </c>
      <c r="L26">
        <f>F23*-1</f>
        <v>-3</v>
      </c>
    </row>
    <row r="27" spans="2:12" x14ac:dyDescent="0.25">
      <c r="B27" s="91" t="s">
        <v>60</v>
      </c>
      <c r="C27" s="49">
        <f t="shared" ref="C27:E27" si="4">C24/$L$27</f>
        <v>0</v>
      </c>
      <c r="D27" s="98">
        <f t="shared" si="4"/>
        <v>0.66666666666666663</v>
      </c>
      <c r="E27" s="92">
        <f t="shared" si="4"/>
        <v>0.66666666666666663</v>
      </c>
      <c r="F27" s="54">
        <f>F24/$L$27</f>
        <v>1</v>
      </c>
      <c r="G27" s="92">
        <f t="shared" ref="G27:I27" si="5">G24/$L$27</f>
        <v>-0.33333333333333331</v>
      </c>
      <c r="H27" s="96">
        <f t="shared" si="5"/>
        <v>0.33333333333333331</v>
      </c>
      <c r="I27" s="54">
        <f t="shared" si="5"/>
        <v>0</v>
      </c>
      <c r="J27" s="38">
        <f>J24/$L$27</f>
        <v>5</v>
      </c>
      <c r="L27">
        <f>F24</f>
        <v>3</v>
      </c>
    </row>
    <row r="28" spans="2:12" ht="15.75" thickBot="1" x14ac:dyDescent="0.3">
      <c r="B28" s="94" t="s">
        <v>23</v>
      </c>
      <c r="C28" s="51">
        <f t="shared" ref="C28:E28" si="6">C27*$L$28+C25</f>
        <v>0</v>
      </c>
      <c r="D28" s="93">
        <f t="shared" si="6"/>
        <v>1.3333333333333335</v>
      </c>
      <c r="E28" s="93">
        <f t="shared" si="6"/>
        <v>2.3333333333333335</v>
      </c>
      <c r="F28" s="55">
        <f>F27*$L$28+F25</f>
        <v>0</v>
      </c>
      <c r="G28" s="93">
        <f t="shared" ref="G28" si="7">G27*$L$28+G25</f>
        <v>0.33333333333333331</v>
      </c>
      <c r="H28" s="97">
        <f t="shared" ref="H28" si="8">H27*$L$28+H25</f>
        <v>-0.33333333333333331</v>
      </c>
      <c r="I28" s="55">
        <f t="shared" ref="I28" si="9">I27*$L$28+I25</f>
        <v>1</v>
      </c>
      <c r="J28" s="39">
        <f>J27*$L$28+J25</f>
        <v>7</v>
      </c>
      <c r="L28">
        <f t="shared" ref="L28" si="10">F25*-1</f>
        <v>-1</v>
      </c>
    </row>
    <row r="30" spans="2:12" ht="15.75" thickBot="1" x14ac:dyDescent="0.3">
      <c r="B30" s="123" t="s">
        <v>70</v>
      </c>
      <c r="C30" s="123"/>
      <c r="D30" s="123"/>
      <c r="E30" s="123"/>
      <c r="F30" s="123"/>
      <c r="G30" s="123"/>
      <c r="H30" s="123"/>
      <c r="I30" s="123"/>
      <c r="J30" s="123"/>
    </row>
    <row r="31" spans="2:12" ht="15.75" thickBot="1" x14ac:dyDescent="0.3">
      <c r="D31" s="154" t="s">
        <v>72</v>
      </c>
      <c r="E31" s="155"/>
      <c r="F31" s="155"/>
      <c r="G31" s="156"/>
    </row>
    <row r="32" spans="2:12" ht="15.75" thickBot="1" x14ac:dyDescent="0.3">
      <c r="C32" s="85" t="s">
        <v>22</v>
      </c>
      <c r="D32" s="100" t="s">
        <v>13</v>
      </c>
      <c r="E32" s="100" t="s">
        <v>14</v>
      </c>
      <c r="F32" s="100" t="s">
        <v>60</v>
      </c>
      <c r="G32" s="100" t="s">
        <v>68</v>
      </c>
      <c r="H32" s="85" t="s">
        <v>23</v>
      </c>
      <c r="I32" s="85" t="s">
        <v>19</v>
      </c>
    </row>
    <row r="33" spans="2:11" x14ac:dyDescent="0.25">
      <c r="B33" s="91" t="s">
        <v>22</v>
      </c>
      <c r="C33" s="6">
        <v>1</v>
      </c>
      <c r="D33" s="61">
        <v>-3</v>
      </c>
      <c r="E33" s="61">
        <v>-2</v>
      </c>
      <c r="F33" s="61">
        <v>-4</v>
      </c>
      <c r="G33" s="7">
        <v>0</v>
      </c>
      <c r="H33" s="7">
        <v>0</v>
      </c>
      <c r="I33" s="53">
        <v>0</v>
      </c>
    </row>
    <row r="34" spans="2:11" x14ac:dyDescent="0.25">
      <c r="B34" s="91" t="s">
        <v>60</v>
      </c>
      <c r="C34" s="49">
        <v>0</v>
      </c>
      <c r="D34" s="98">
        <v>0.66666666666666663</v>
      </c>
      <c r="E34" s="98">
        <v>0.66666666666666663</v>
      </c>
      <c r="F34" s="54">
        <v>1</v>
      </c>
      <c r="G34" s="98">
        <v>-0.33333333333333331</v>
      </c>
      <c r="H34" s="54">
        <v>0</v>
      </c>
      <c r="I34" s="38">
        <v>5</v>
      </c>
    </row>
    <row r="35" spans="2:11" ht="15.75" thickBot="1" x14ac:dyDescent="0.3">
      <c r="B35" s="94" t="s">
        <v>23</v>
      </c>
      <c r="C35" s="51">
        <v>0</v>
      </c>
      <c r="D35" s="99">
        <v>1.3333333333333335</v>
      </c>
      <c r="E35" s="99">
        <v>2.3333333333333335</v>
      </c>
      <c r="F35" s="55">
        <v>0</v>
      </c>
      <c r="G35" s="99">
        <v>0.33333333333333331</v>
      </c>
      <c r="H35" s="55">
        <v>1</v>
      </c>
      <c r="I35" s="39">
        <v>7</v>
      </c>
    </row>
    <row r="37" spans="2:11" x14ac:dyDescent="0.25">
      <c r="D37" s="152" t="s">
        <v>63</v>
      </c>
      <c r="E37" s="152"/>
      <c r="F37" s="152"/>
      <c r="G37" s="152"/>
      <c r="H37" s="153" t="s">
        <v>71</v>
      </c>
      <c r="I37" s="153"/>
      <c r="J37" s="153"/>
      <c r="K37" s="153"/>
    </row>
    <row r="39" spans="2:11" ht="15.75" thickBot="1" x14ac:dyDescent="0.3">
      <c r="C39" s="85" t="s">
        <v>22</v>
      </c>
      <c r="D39" s="100" t="s">
        <v>13</v>
      </c>
      <c r="E39" s="100" t="s">
        <v>14</v>
      </c>
      <c r="F39" s="100" t="s">
        <v>60</v>
      </c>
      <c r="G39" s="100" t="s">
        <v>68</v>
      </c>
      <c r="H39" s="85" t="s">
        <v>23</v>
      </c>
      <c r="I39" s="85" t="s">
        <v>19</v>
      </c>
      <c r="J39" s="103" t="s">
        <v>26</v>
      </c>
      <c r="K39">
        <v>4</v>
      </c>
    </row>
    <row r="40" spans="2:11" x14ac:dyDescent="0.25">
      <c r="B40" s="91" t="s">
        <v>22</v>
      </c>
      <c r="C40" s="101">
        <f t="shared" ref="C40" si="11">C41*$K$39+C33</f>
        <v>1</v>
      </c>
      <c r="D40" s="61">
        <f t="shared" ref="D40" si="12">D41*$K$39+D33</f>
        <v>-0.33333333333333348</v>
      </c>
      <c r="E40" s="61">
        <f>E41*$K$39+E33</f>
        <v>0.66666666666666652</v>
      </c>
      <c r="F40" s="61">
        <f>F41*$K$39+F33</f>
        <v>0</v>
      </c>
      <c r="G40" s="61">
        <f t="shared" ref="G40:I40" si="13">G41*$K$39+G33</f>
        <v>-1.3333333333333333</v>
      </c>
      <c r="H40" s="61">
        <f t="shared" si="13"/>
        <v>0</v>
      </c>
      <c r="I40" s="102">
        <f t="shared" si="13"/>
        <v>20</v>
      </c>
      <c r="J40" s="104"/>
    </row>
    <row r="41" spans="2:11" x14ac:dyDescent="0.25">
      <c r="B41" s="91" t="s">
        <v>60</v>
      </c>
      <c r="C41" s="49">
        <v>0</v>
      </c>
      <c r="D41" s="98">
        <v>0.66666666666666663</v>
      </c>
      <c r="E41" s="98">
        <v>0.66666666666666663</v>
      </c>
      <c r="F41" s="54">
        <v>1</v>
      </c>
      <c r="G41" s="98">
        <v>-0.33333333333333331</v>
      </c>
      <c r="H41" s="54">
        <v>0</v>
      </c>
      <c r="I41" s="38">
        <v>5</v>
      </c>
      <c r="J41" s="104">
        <f t="shared" ref="J41:J42" si="14">I41/E41</f>
        <v>7.5</v>
      </c>
    </row>
    <row r="42" spans="2:11" ht="15.75" thickBot="1" x14ac:dyDescent="0.3">
      <c r="B42" s="94" t="s">
        <v>23</v>
      </c>
      <c r="C42" s="51">
        <v>0</v>
      </c>
      <c r="D42" s="99">
        <v>1.3333333333333335</v>
      </c>
      <c r="E42" s="105">
        <v>2.3333333333333335</v>
      </c>
      <c r="F42" s="55">
        <v>0</v>
      </c>
      <c r="G42" s="99">
        <v>0.33333333333333331</v>
      </c>
      <c r="H42" s="55">
        <v>1</v>
      </c>
      <c r="I42" s="39">
        <v>7</v>
      </c>
      <c r="J42" s="104">
        <f t="shared" si="14"/>
        <v>3</v>
      </c>
    </row>
    <row r="44" spans="2:11" ht="15.75" thickBot="1" x14ac:dyDescent="0.3">
      <c r="B44" s="2"/>
      <c r="C44" s="57" t="s">
        <v>22</v>
      </c>
      <c r="D44" s="57" t="s">
        <v>13</v>
      </c>
      <c r="E44" s="57" t="s">
        <v>14</v>
      </c>
      <c r="F44" s="57" t="s">
        <v>60</v>
      </c>
      <c r="G44" s="57" t="s">
        <v>68</v>
      </c>
      <c r="H44" s="57" t="s">
        <v>23</v>
      </c>
      <c r="I44" s="57" t="s">
        <v>19</v>
      </c>
    </row>
    <row r="45" spans="2:11" x14ac:dyDescent="0.25">
      <c r="B45" s="106" t="s">
        <v>22</v>
      </c>
      <c r="C45" s="6">
        <v>1</v>
      </c>
      <c r="D45" s="7">
        <v>-0.33333333333333348</v>
      </c>
      <c r="E45" s="7">
        <v>0.66666666666666652</v>
      </c>
      <c r="F45" s="7">
        <v>0</v>
      </c>
      <c r="G45" s="7">
        <v>-1.3333333333333333</v>
      </c>
      <c r="H45" s="7">
        <v>0</v>
      </c>
      <c r="I45" s="53">
        <v>20</v>
      </c>
    </row>
    <row r="46" spans="2:11" x14ac:dyDescent="0.25">
      <c r="B46" s="107" t="s">
        <v>60</v>
      </c>
      <c r="C46" s="49">
        <v>0</v>
      </c>
      <c r="D46" s="54">
        <v>0.66666666666666663</v>
      </c>
      <c r="E46" s="54">
        <v>0.66666666666666663</v>
      </c>
      <c r="F46" s="54">
        <v>1</v>
      </c>
      <c r="G46" s="54">
        <v>-0.33333333333333331</v>
      </c>
      <c r="H46" s="54">
        <v>0</v>
      </c>
      <c r="I46" s="38">
        <v>5</v>
      </c>
    </row>
    <row r="47" spans="2:11" ht="15.75" thickBot="1" x14ac:dyDescent="0.3">
      <c r="B47" s="108" t="s">
        <v>23</v>
      </c>
      <c r="C47" s="51">
        <v>0</v>
      </c>
      <c r="D47" s="55">
        <v>1.3333333333333335</v>
      </c>
      <c r="E47" s="109">
        <v>2.3333333333333335</v>
      </c>
      <c r="F47" s="55">
        <v>0</v>
      </c>
      <c r="G47" s="55">
        <v>0.33333333333333331</v>
      </c>
      <c r="H47" s="55">
        <v>1</v>
      </c>
      <c r="I47" s="39">
        <v>7</v>
      </c>
    </row>
    <row r="48" spans="2:11" x14ac:dyDescent="0.25">
      <c r="B48" s="106" t="s">
        <v>22</v>
      </c>
      <c r="C48" s="6">
        <f t="shared" ref="C48:D48" si="15">C50*$K$48+C45</f>
        <v>1</v>
      </c>
      <c r="D48" s="7">
        <f t="shared" si="15"/>
        <v>-0.71428571428571441</v>
      </c>
      <c r="E48" s="7">
        <f>E50*$K$48+E45</f>
        <v>0</v>
      </c>
      <c r="F48" s="7">
        <f t="shared" ref="F48:I48" si="16">F50*$K$48+F45</f>
        <v>0</v>
      </c>
      <c r="G48" s="7">
        <f t="shared" si="16"/>
        <v>-1.4285714285714284</v>
      </c>
      <c r="H48" s="7">
        <f t="shared" si="16"/>
        <v>-0.28571428571428564</v>
      </c>
      <c r="I48" s="53">
        <f t="shared" si="16"/>
        <v>18</v>
      </c>
      <c r="K48">
        <f>E45*-1</f>
        <v>-0.66666666666666652</v>
      </c>
    </row>
    <row r="49" spans="2:11" x14ac:dyDescent="0.25">
      <c r="B49" s="107" t="s">
        <v>60</v>
      </c>
      <c r="C49" s="49">
        <f t="shared" ref="C49" si="17">C50*$K$49+C46</f>
        <v>0</v>
      </c>
      <c r="D49" s="54">
        <f t="shared" ref="D49" si="18">D50*$K$49+D46</f>
        <v>0.28571428571428564</v>
      </c>
      <c r="E49" s="54">
        <f>E50*$K$49+E46</f>
        <v>0</v>
      </c>
      <c r="F49" s="54">
        <f t="shared" ref="F49:I49" si="19">F50*$K$49+F46</f>
        <v>1</v>
      </c>
      <c r="G49" s="54">
        <f t="shared" si="19"/>
        <v>-0.42857142857142855</v>
      </c>
      <c r="H49" s="54">
        <f t="shared" si="19"/>
        <v>-0.2857142857142857</v>
      </c>
      <c r="I49" s="38">
        <f t="shared" si="19"/>
        <v>3</v>
      </c>
      <c r="K49">
        <f t="shared" ref="K49" si="20">E46*-1</f>
        <v>-0.66666666666666663</v>
      </c>
    </row>
    <row r="50" spans="2:11" ht="15.75" thickBot="1" x14ac:dyDescent="0.3">
      <c r="B50" s="108" t="s">
        <v>14</v>
      </c>
      <c r="C50" s="51">
        <f t="shared" ref="C50:D50" si="21">C47/$K$50</f>
        <v>0</v>
      </c>
      <c r="D50" s="55">
        <f t="shared" si="21"/>
        <v>0.57142857142857151</v>
      </c>
      <c r="E50" s="55">
        <f>E47/$K$50</f>
        <v>1</v>
      </c>
      <c r="F50" s="55">
        <f t="shared" ref="F50:I50" si="22">F47/$K$50</f>
        <v>0</v>
      </c>
      <c r="G50" s="55">
        <f t="shared" si="22"/>
        <v>0.14285714285714285</v>
      </c>
      <c r="H50" s="55">
        <f t="shared" si="22"/>
        <v>0.42857142857142855</v>
      </c>
      <c r="I50" s="39">
        <f t="shared" si="22"/>
        <v>3</v>
      </c>
      <c r="K50">
        <f>E47</f>
        <v>2.3333333333333335</v>
      </c>
    </row>
    <row r="52" spans="2:11" ht="15.75" thickBot="1" x14ac:dyDescent="0.3">
      <c r="C52" s="123" t="s">
        <v>73</v>
      </c>
      <c r="D52" s="123"/>
      <c r="E52" s="123"/>
      <c r="F52" s="123"/>
      <c r="G52" s="123"/>
      <c r="H52" s="123"/>
      <c r="I52" s="123"/>
    </row>
    <row r="53" spans="2:11" x14ac:dyDescent="0.25">
      <c r="D53" s="110" t="s">
        <v>74</v>
      </c>
      <c r="E53" s="111">
        <v>18</v>
      </c>
    </row>
    <row r="54" spans="2:11" x14ac:dyDescent="0.25">
      <c r="D54" s="112" t="s">
        <v>75</v>
      </c>
      <c r="E54" s="59">
        <v>3</v>
      </c>
    </row>
    <row r="55" spans="2:11" x14ac:dyDescent="0.25">
      <c r="D55" s="112" t="s">
        <v>76</v>
      </c>
      <c r="E55" s="59">
        <v>3</v>
      </c>
    </row>
    <row r="56" spans="2:11" ht="15.75" thickBot="1" x14ac:dyDescent="0.3">
      <c r="D56" s="113" t="s">
        <v>77</v>
      </c>
      <c r="E56" s="114">
        <v>0</v>
      </c>
    </row>
  </sheetData>
  <mergeCells count="16">
    <mergeCell ref="D37:G37"/>
    <mergeCell ref="H37:K37"/>
    <mergeCell ref="D31:G31"/>
    <mergeCell ref="C52:I52"/>
    <mergeCell ref="B12:G12"/>
    <mergeCell ref="I15:N15"/>
    <mergeCell ref="G19:L20"/>
    <mergeCell ref="B30:J30"/>
    <mergeCell ref="B2:K2"/>
    <mergeCell ref="E4:G4"/>
    <mergeCell ref="E5:G5"/>
    <mergeCell ref="E6:G6"/>
    <mergeCell ref="E7:G7"/>
    <mergeCell ref="I7:J9"/>
    <mergeCell ref="I4:K4"/>
    <mergeCell ref="I5:K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 </vt:lpstr>
      <vt:lpstr>Hoja1</vt:lpstr>
      <vt:lpstr>EJERCICIO 02 </vt:lpstr>
      <vt:lpstr>EJER VARIOS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2022-08-22T06:01:48Z</dcterms:created>
  <dcterms:modified xsi:type="dcterms:W3CDTF">2022-08-28T23:44:26Z</dcterms:modified>
</cp:coreProperties>
</file>