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[IV SEMESTRE]\INVESTIGACION OPERATIVA I\PRIMER PARCIAL\TAREA # 3  IO SIMPLEX Y GRAFICO\"/>
    </mc:Choice>
  </mc:AlternateContent>
  <xr:revisionPtr revIDLastSave="0" documentId="13_ncr:1_{6723F835-4A0C-431A-B9F8-ADBAC98801F8}" xr6:coauthVersionLast="47" xr6:coauthVersionMax="47" xr10:uidLastSave="{00000000-0000-0000-0000-000000000000}"/>
  <bookViews>
    <workbookView minimized="1" xWindow="10110" yWindow="1890" windowWidth="10380" windowHeight="9030" xr2:uid="{E128B68C-A6C0-4949-B20F-9EF6FC9892C3}"/>
  </bookViews>
  <sheets>
    <sheet name="EJERCICIO1 (2)" sheetId="4" r:id="rId1"/>
    <sheet name="EJERCICIO1" sheetId="1" r:id="rId2"/>
    <sheet name="EJERCICIO2" sheetId="2" r:id="rId3"/>
    <sheet name="EJERCICIO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4" l="1"/>
  <c r="J38" i="4"/>
  <c r="J39" i="4"/>
  <c r="J40" i="4"/>
  <c r="O39" i="4"/>
  <c r="O37" i="4"/>
  <c r="O36" i="4"/>
  <c r="M36" i="4"/>
  <c r="N36" i="4" s="1"/>
  <c r="L36" i="4"/>
  <c r="L37" i="4" s="1"/>
  <c r="K36" i="4"/>
  <c r="K37" i="4" s="1"/>
  <c r="J36" i="4"/>
  <c r="I36" i="4"/>
  <c r="I37" i="4" s="1"/>
  <c r="H36" i="4"/>
  <c r="H37" i="4" s="1"/>
  <c r="O35" i="4"/>
  <c r="M35" i="4"/>
  <c r="N35" i="4" s="1"/>
  <c r="L35" i="4"/>
  <c r="K35" i="4"/>
  <c r="J35" i="4"/>
  <c r="O38" i="4" s="1"/>
  <c r="H35" i="4"/>
  <c r="N34" i="4"/>
  <c r="N33" i="4"/>
  <c r="O40" i="4" l="1"/>
  <c r="I40" i="4" s="1"/>
  <c r="I35" i="4"/>
  <c r="M37" i="4"/>
  <c r="H33" i="2"/>
  <c r="H28" i="2" s="1"/>
  <c r="I33" i="2"/>
  <c r="I28" i="2" s="1"/>
  <c r="K33" i="2"/>
  <c r="K28" i="2" s="1"/>
  <c r="L33" i="2"/>
  <c r="L28" i="2" s="1"/>
  <c r="M33" i="2"/>
  <c r="M32" i="2" s="1"/>
  <c r="N33" i="2"/>
  <c r="N28" i="2" s="1"/>
  <c r="O33" i="2"/>
  <c r="O28" i="2" s="1"/>
  <c r="P33" i="2"/>
  <c r="P28" i="2" s="1"/>
  <c r="Q33" i="2"/>
  <c r="Q28" i="2" s="1"/>
  <c r="R33" i="2"/>
  <c r="R28" i="2" s="1"/>
  <c r="K34" i="2"/>
  <c r="L34" i="2"/>
  <c r="M34" i="2"/>
  <c r="N34" i="2"/>
  <c r="O34" i="2"/>
  <c r="P34" i="2"/>
  <c r="Q34" i="2"/>
  <c r="R34" i="2"/>
  <c r="J29" i="2"/>
  <c r="J28" i="2"/>
  <c r="J30" i="2"/>
  <c r="J31" i="2"/>
  <c r="J34" i="2"/>
  <c r="J32" i="2"/>
  <c r="J33" i="2"/>
  <c r="T33" i="2"/>
  <c r="T29" i="2"/>
  <c r="T30" i="2"/>
  <c r="T31" i="2"/>
  <c r="T32" i="2"/>
  <c r="T34" i="2"/>
  <c r="T28" i="2"/>
  <c r="S23" i="2"/>
  <c r="S24" i="2"/>
  <c r="S26" i="2"/>
  <c r="S27" i="2"/>
  <c r="S22" i="2"/>
  <c r="L22" i="2"/>
  <c r="P22" i="2"/>
  <c r="L23" i="2"/>
  <c r="M23" i="2"/>
  <c r="P23" i="2"/>
  <c r="Q23" i="2"/>
  <c r="L24" i="2"/>
  <c r="M24" i="2"/>
  <c r="N24" i="2"/>
  <c r="P24" i="2"/>
  <c r="Q24" i="2"/>
  <c r="R24" i="2"/>
  <c r="L25" i="2"/>
  <c r="L21" i="2" s="1"/>
  <c r="M25" i="2"/>
  <c r="M22" i="2" s="1"/>
  <c r="N25" i="2"/>
  <c r="N23" i="2" s="1"/>
  <c r="O25" i="2"/>
  <c r="O24" i="2" s="1"/>
  <c r="P25" i="2"/>
  <c r="P21" i="2" s="1"/>
  <c r="Q25" i="2"/>
  <c r="Q22" i="2" s="1"/>
  <c r="R25" i="2"/>
  <c r="R23" i="2" s="1"/>
  <c r="L26" i="2"/>
  <c r="P26" i="2"/>
  <c r="L27" i="2"/>
  <c r="M27" i="2"/>
  <c r="P27" i="2"/>
  <c r="Q27" i="2"/>
  <c r="H22" i="2"/>
  <c r="H23" i="2"/>
  <c r="I23" i="2"/>
  <c r="I24" i="2"/>
  <c r="J24" i="2"/>
  <c r="H25" i="2"/>
  <c r="H21" i="2" s="1"/>
  <c r="I25" i="2"/>
  <c r="I22" i="2" s="1"/>
  <c r="J25" i="2"/>
  <c r="J23" i="2" s="1"/>
  <c r="H26" i="2"/>
  <c r="I26" i="2"/>
  <c r="H27" i="2"/>
  <c r="I27" i="2"/>
  <c r="K21" i="2"/>
  <c r="K22" i="2"/>
  <c r="K23" i="2"/>
  <c r="K27" i="2"/>
  <c r="K26" i="2"/>
  <c r="K24" i="2"/>
  <c r="K25" i="2"/>
  <c r="T25" i="2"/>
  <c r="T22" i="2"/>
  <c r="T23" i="2"/>
  <c r="T24" i="2"/>
  <c r="T26" i="2"/>
  <c r="T27" i="2"/>
  <c r="T21" i="2"/>
  <c r="S16" i="2"/>
  <c r="S18" i="2"/>
  <c r="S19" i="2"/>
  <c r="S20" i="2"/>
  <c r="S15" i="2"/>
  <c r="M14" i="2"/>
  <c r="Q14" i="2"/>
  <c r="J15" i="2"/>
  <c r="J14" i="2" s="1"/>
  <c r="K15" i="2"/>
  <c r="K17" i="2" s="1"/>
  <c r="L15" i="2"/>
  <c r="L16" i="2" s="1"/>
  <c r="M15" i="2"/>
  <c r="N15" i="2"/>
  <c r="N14" i="2" s="1"/>
  <c r="O15" i="2"/>
  <c r="O17" i="2" s="1"/>
  <c r="P15" i="2"/>
  <c r="P16" i="2" s="1"/>
  <c r="Q15" i="2"/>
  <c r="R15" i="2"/>
  <c r="R14" i="2" s="1"/>
  <c r="J16" i="2"/>
  <c r="K16" i="2"/>
  <c r="M16" i="2"/>
  <c r="N16" i="2"/>
  <c r="O16" i="2"/>
  <c r="Q16" i="2"/>
  <c r="R16" i="2"/>
  <c r="J17" i="2"/>
  <c r="M17" i="2"/>
  <c r="N17" i="2"/>
  <c r="Q17" i="2"/>
  <c r="R17" i="2"/>
  <c r="J18" i="2"/>
  <c r="M18" i="2"/>
  <c r="N18" i="2"/>
  <c r="Q18" i="2"/>
  <c r="R18" i="2"/>
  <c r="J19" i="2"/>
  <c r="K19" i="2"/>
  <c r="L19" i="2"/>
  <c r="M19" i="2"/>
  <c r="N19" i="2"/>
  <c r="O19" i="2"/>
  <c r="P19" i="2"/>
  <c r="Q19" i="2"/>
  <c r="R19" i="2"/>
  <c r="J20" i="2"/>
  <c r="K20" i="2"/>
  <c r="M20" i="2"/>
  <c r="N20" i="2"/>
  <c r="O20" i="2"/>
  <c r="Q20" i="2"/>
  <c r="R20" i="2"/>
  <c r="H15" i="2"/>
  <c r="H14" i="2" s="1"/>
  <c r="H16" i="2"/>
  <c r="H17" i="2"/>
  <c r="H19" i="2"/>
  <c r="H20" i="2"/>
  <c r="I15" i="2"/>
  <c r="I16" i="2" s="1"/>
  <c r="T15" i="2"/>
  <c r="I20" i="2"/>
  <c r="I17" i="2"/>
  <c r="T16" i="2"/>
  <c r="T14" i="2"/>
  <c r="T17" i="2"/>
  <c r="T18" i="2"/>
  <c r="T19" i="2"/>
  <c r="T20" i="2"/>
  <c r="S9" i="2"/>
  <c r="S12" i="2"/>
  <c r="S13" i="2"/>
  <c r="S8" i="2"/>
  <c r="L8" i="3"/>
  <c r="L9" i="3"/>
  <c r="M9" i="3"/>
  <c r="M8" i="3" s="1"/>
  <c r="N9" i="3"/>
  <c r="N8" i="3" s="1"/>
  <c r="O9" i="3"/>
  <c r="O8" i="3" s="1"/>
  <c r="L10" i="3"/>
  <c r="M10" i="3"/>
  <c r="N10" i="3"/>
  <c r="O10" i="3"/>
  <c r="L11" i="3"/>
  <c r="M11" i="3"/>
  <c r="N11" i="3"/>
  <c r="O11" i="3"/>
  <c r="H9" i="3"/>
  <c r="H8" i="3" s="1"/>
  <c r="I9" i="3"/>
  <c r="I8" i="3" s="1"/>
  <c r="J9" i="3"/>
  <c r="J10" i="3" s="1"/>
  <c r="I10" i="3"/>
  <c r="I11" i="3"/>
  <c r="J11" i="3"/>
  <c r="K8" i="3"/>
  <c r="K11" i="3"/>
  <c r="K10" i="3"/>
  <c r="K9" i="3"/>
  <c r="Q9" i="3"/>
  <c r="Q10" i="3"/>
  <c r="Q11" i="3"/>
  <c r="Q8" i="3"/>
  <c r="P6" i="3"/>
  <c r="P7" i="3"/>
  <c r="P5" i="3"/>
  <c r="I39" i="4" l="1"/>
  <c r="I38" i="4"/>
  <c r="L40" i="4"/>
  <c r="K40" i="4"/>
  <c r="M40" i="4"/>
  <c r="N37" i="4"/>
  <c r="H40" i="4"/>
  <c r="I31" i="2"/>
  <c r="I29" i="2"/>
  <c r="H31" i="2"/>
  <c r="H29" i="2"/>
  <c r="I34" i="2"/>
  <c r="I32" i="2"/>
  <c r="I30" i="2"/>
  <c r="H34" i="2"/>
  <c r="H32" i="2"/>
  <c r="H30" i="2"/>
  <c r="R32" i="2"/>
  <c r="R31" i="2"/>
  <c r="R30" i="2"/>
  <c r="R29" i="2"/>
  <c r="Q32" i="2"/>
  <c r="Q31" i="2"/>
  <c r="M31" i="2"/>
  <c r="M30" i="2"/>
  <c r="M29" i="2"/>
  <c r="M28" i="2"/>
  <c r="P32" i="2"/>
  <c r="L32" i="2"/>
  <c r="P31" i="2"/>
  <c r="L31" i="2"/>
  <c r="P30" i="2"/>
  <c r="L30" i="2"/>
  <c r="P29" i="2"/>
  <c r="L29" i="2"/>
  <c r="N32" i="2"/>
  <c r="N31" i="2"/>
  <c r="N30" i="2"/>
  <c r="N29" i="2"/>
  <c r="Q30" i="2"/>
  <c r="Q29" i="2"/>
  <c r="O32" i="2"/>
  <c r="K32" i="2"/>
  <c r="O31" i="2"/>
  <c r="K31" i="2"/>
  <c r="O30" i="2"/>
  <c r="K30" i="2"/>
  <c r="O29" i="2"/>
  <c r="K29" i="2"/>
  <c r="O21" i="2"/>
  <c r="O26" i="2"/>
  <c r="O22" i="2"/>
  <c r="R21" i="2"/>
  <c r="N21" i="2"/>
  <c r="O27" i="2"/>
  <c r="R26" i="2"/>
  <c r="N26" i="2"/>
  <c r="O23" i="2"/>
  <c r="R22" i="2"/>
  <c r="N22" i="2"/>
  <c r="Q21" i="2"/>
  <c r="M21" i="2"/>
  <c r="R27" i="2"/>
  <c r="N27" i="2"/>
  <c r="Q26" i="2"/>
  <c r="M26" i="2"/>
  <c r="J21" i="2"/>
  <c r="J26" i="2"/>
  <c r="H24" i="2"/>
  <c r="J22" i="2"/>
  <c r="I21" i="2"/>
  <c r="J27" i="2"/>
  <c r="L14" i="2"/>
  <c r="O18" i="2"/>
  <c r="K18" i="2"/>
  <c r="P17" i="2"/>
  <c r="L17" i="2"/>
  <c r="O14" i="2"/>
  <c r="K14" i="2"/>
  <c r="P18" i="2"/>
  <c r="L18" i="2"/>
  <c r="P14" i="2"/>
  <c r="P20" i="2"/>
  <c r="L20" i="2"/>
  <c r="H18" i="2"/>
  <c r="I18" i="2"/>
  <c r="I14" i="2"/>
  <c r="I19" i="2"/>
  <c r="J8" i="3"/>
  <c r="H11" i="3"/>
  <c r="H10" i="3"/>
  <c r="O35" i="1"/>
  <c r="O36" i="1"/>
  <c r="L36" i="1" s="1"/>
  <c r="L35" i="1" s="1"/>
  <c r="O37" i="1"/>
  <c r="O38" i="1"/>
  <c r="J36" i="1"/>
  <c r="J35" i="1" s="1"/>
  <c r="K36" i="1"/>
  <c r="K35" i="1" s="1"/>
  <c r="M36" i="1"/>
  <c r="M35" i="1" s="1"/>
  <c r="N35" i="1" s="1"/>
  <c r="H36" i="1"/>
  <c r="H35" i="1" s="1"/>
  <c r="N34" i="1"/>
  <c r="N33" i="1"/>
  <c r="K38" i="4" l="1"/>
  <c r="K39" i="4"/>
  <c r="L38" i="4"/>
  <c r="L39" i="4"/>
  <c r="H38" i="4"/>
  <c r="H39" i="4"/>
  <c r="M39" i="4"/>
  <c r="M38" i="4"/>
  <c r="K37" i="1"/>
  <c r="I36" i="1"/>
  <c r="I35" i="1" s="1"/>
  <c r="O39" i="1"/>
  <c r="I37" i="1"/>
  <c r="J37" i="1"/>
  <c r="H37" i="1"/>
  <c r="N36" i="1"/>
  <c r="M37" i="1"/>
  <c r="L37" i="1"/>
  <c r="O40" i="1" l="1"/>
  <c r="H40" i="1" s="1"/>
  <c r="N37" i="1"/>
  <c r="H38" i="1" l="1"/>
  <c r="H39" i="1"/>
  <c r="M40" i="1"/>
  <c r="M39" i="1" s="1"/>
  <c r="J40" i="1"/>
  <c r="K40" i="1"/>
  <c r="L40" i="1"/>
  <c r="I40" i="1"/>
  <c r="M38" i="1"/>
  <c r="J38" i="1" l="1"/>
  <c r="J39" i="1"/>
  <c r="I38" i="1"/>
  <c r="I39" i="1"/>
  <c r="L39" i="1"/>
  <c r="L38" i="1"/>
  <c r="K39" i="1"/>
  <c r="K38" i="1"/>
</calcChain>
</file>

<file path=xl/sharedStrings.xml><?xml version="1.0" encoding="utf-8"?>
<sst xmlns="http://schemas.openxmlformats.org/spreadsheetml/2006/main" count="202" uniqueCount="73">
  <si>
    <t>PRACTICA # 3 GRUPAL METODO SIMPLEX Y GRAFICO</t>
  </si>
  <si>
    <t>ejercicioi01</t>
  </si>
  <si>
    <t>1,- Variables</t>
  </si>
  <si>
    <t>2.- F.O. max z= 4500x1 + 4500x2</t>
  </si>
  <si>
    <t>s.a</t>
  </si>
  <si>
    <t>5000x1 +4000x2 &lt;= 6000 [$]</t>
  </si>
  <si>
    <t xml:space="preserve">METODO GRAFICO </t>
  </si>
  <si>
    <t xml:space="preserve">soluciono optima y factible </t>
  </si>
  <si>
    <t>z*=</t>
  </si>
  <si>
    <t>x1*=</t>
  </si>
  <si>
    <t>x2*=</t>
  </si>
  <si>
    <t>METODO SIMPLEX</t>
  </si>
  <si>
    <t>Paso 1: Formular el problema en la forma canónica.</t>
  </si>
  <si>
    <t>Paso 2: Luego llevar a la forma estándar</t>
  </si>
  <si>
    <t>5000x1+4000 x2 +h1 = 6000</t>
  </si>
  <si>
    <t>400x1 +500x2 &lt;= 600 [hrs]</t>
  </si>
  <si>
    <t>400 x1 + 500x2 +h2 = 600 [ hrs]</t>
  </si>
  <si>
    <t>Paso 3: Igualar la Función Objetivo a cero.</t>
  </si>
  <si>
    <t>z- 4500x1 - 4500x2=0</t>
  </si>
  <si>
    <t>Paso 4: Llenar la tabla con los valores de los coeficientes de 
todas las variables</t>
  </si>
  <si>
    <t>z</t>
  </si>
  <si>
    <t>x1</t>
  </si>
  <si>
    <t>x2</t>
  </si>
  <si>
    <t>h1</t>
  </si>
  <si>
    <t>h2</t>
  </si>
  <si>
    <t>LD</t>
  </si>
  <si>
    <t>q</t>
  </si>
  <si>
    <t>x</t>
  </si>
  <si>
    <t>1.-Variables</t>
  </si>
  <si>
    <t>X1.-Unidades de publicidad a contratar television</t>
  </si>
  <si>
    <t>X2.-Unidades de publicidad a contratar en Radio</t>
  </si>
  <si>
    <t>X3.-Unidades de publicidad a contratar en Prensa</t>
  </si>
  <si>
    <t>2.-F.O. max z=100000x1+18000x2 +40000x3</t>
  </si>
  <si>
    <t>3.-Restricciones S.A.</t>
  </si>
  <si>
    <t>x1.-Fraccion de la sociedad con proporcion del amigo I</t>
  </si>
  <si>
    <t>x2.-Fraccion de la sociedad con proporcion del Amigo II</t>
  </si>
  <si>
    <t>2000x1 + 300x2 +600x3 &lt;= 18500 [$]</t>
  </si>
  <si>
    <t>x1&lt;=10[Uni. T.V.]</t>
  </si>
  <si>
    <t>x2&lt;=20 [ uni.Radio]</t>
  </si>
  <si>
    <t>x3&lt;=10 [Uni.Prensa]</t>
  </si>
  <si>
    <t>0,5x2-0,5x1-0,5x3&lt;=0 [ uni]</t>
  </si>
  <si>
    <t>0,9x1 -0,1x2-0,1x3 &gt;=0</t>
  </si>
  <si>
    <t>400x1 +500x2 &lt;=600[hrs]</t>
  </si>
  <si>
    <t xml:space="preserve"> 0,1x2+0,1x3-0,9x1 &lt;=0</t>
  </si>
  <si>
    <t>2000x1 + 300x2 +600x3 +h1 = 18500 [$]</t>
  </si>
  <si>
    <t>x1+h2=10[Uni. T.V.]</t>
  </si>
  <si>
    <t>z-100000x1-18000x2 -40000x3=0</t>
  </si>
  <si>
    <t>x3</t>
  </si>
  <si>
    <t>h3</t>
  </si>
  <si>
    <t>h4</t>
  </si>
  <si>
    <t>h5</t>
  </si>
  <si>
    <t xml:space="preserve">x2 +h3 =20 </t>
  </si>
  <si>
    <t>x3+h4=10 [Uni.Prensa]</t>
  </si>
  <si>
    <t>0,5x2-0,5x1-0,5x3 +h5 =0 [ uni]</t>
  </si>
  <si>
    <t xml:space="preserve"> 0,1x2+0,1x3-0,9x1 +h6 =0</t>
  </si>
  <si>
    <t>h6</t>
  </si>
  <si>
    <t>X1 .-Unidad del producto A</t>
  </si>
  <si>
    <t>X2 .-Unidad del producto B</t>
  </si>
  <si>
    <t>X3 .-Unidad del producto C</t>
  </si>
  <si>
    <t>2.-F.O  . Max z= 700 x1 +3500 x2 +7000 x3</t>
  </si>
  <si>
    <t>x1+2x2+3x3 &lt;= 100[hr]</t>
  </si>
  <si>
    <t>2x1+3x2+ x3 &lt;=200</t>
  </si>
  <si>
    <t>3x1 + 2,5x2 +4x3 &lt;=600</t>
  </si>
  <si>
    <t>x1 +2x2 +3x3 +h1 =300</t>
  </si>
  <si>
    <t>2x1+3x2+x3 +h2 =200</t>
  </si>
  <si>
    <t>3x1 +2,5x2+4x3+h3 =600</t>
  </si>
  <si>
    <t xml:space="preserve">z-700x1-3500x2-7000x3 = 0 </t>
  </si>
  <si>
    <t>x2=0</t>
  </si>
  <si>
    <t>x3=0</t>
  </si>
  <si>
    <t>z* = 1067391,3                                           x1*=4,1304348                                            x2*=14,130435                    x3*=10</t>
  </si>
  <si>
    <t>solucion optima y factible</t>
  </si>
  <si>
    <t xml:space="preserve"> </t>
  </si>
  <si>
    <t>victor manuel caceres paco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</si>
</sst>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0" xfId="0" applyBorder="1"/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0" fillId="3" borderId="16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6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3" borderId="16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  <xf numFmtId="0" fontId="0" fillId="3" borderId="19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20" xfId="0" applyFill="1" applyBorder="1" applyAlignment="1">
      <alignment horizontal="center" wrapText="1"/>
    </xf>
    <xf numFmtId="0" fontId="0" fillId="3" borderId="21" xfId="0" applyFill="1" applyBorder="1" applyAlignment="1">
      <alignment horizontal="center" wrapText="1"/>
    </xf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331075</xdr:colOff>
      <xdr:row>11</xdr:row>
      <xdr:rowOff>28903</xdr:rowOff>
    </xdr:from>
    <xdr:ext cx="80265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79DE216-1B79-4EF3-A58B-321B5D24D369}"/>
                </a:ext>
              </a:extLst>
            </xdr:cNvPr>
            <xdr:cNvSpPr txBox="1"/>
          </xdr:nvSpPr>
          <xdr:spPr>
            <a:xfrm>
              <a:off x="1093075" y="2143453"/>
              <a:ext cx="80265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∀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^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79DE216-1B79-4EF3-A58B-321B5D24D369}"/>
                </a:ext>
              </a:extLst>
            </xdr:cNvPr>
            <xdr:cNvSpPr txBox="1"/>
          </xdr:nvSpPr>
          <xdr:spPr>
            <a:xfrm>
              <a:off x="1093075" y="2143453"/>
              <a:ext cx="80265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𝑥_𝑗 〖 ^ 𝑥〗_𝑗∈𝑁</a:t>
              </a:r>
              <a:endParaRPr lang="es-BO" sz="1100"/>
            </a:p>
          </xdr:txBody>
        </xdr:sp>
      </mc:Fallback>
    </mc:AlternateContent>
    <xdr:clientData/>
  </xdr:oneCellAnchor>
  <xdr:twoCellAnchor editAs="oneCell">
    <xdr:from>
      <xdr:col>5</xdr:col>
      <xdr:colOff>243162</xdr:colOff>
      <xdr:row>4</xdr:row>
      <xdr:rowOff>105988</xdr:rowOff>
    </xdr:from>
    <xdr:to>
      <xdr:col>11</xdr:col>
      <xdr:colOff>685159</xdr:colOff>
      <xdr:row>24</xdr:row>
      <xdr:rowOff>57584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A2EC6B7-478B-4FB7-9DE9-AA8F275A4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3162" y="887038"/>
          <a:ext cx="5013997" cy="3809221"/>
        </a:xfrm>
        <a:prstGeom prst="rect">
          <a:avLst/>
        </a:prstGeom>
      </xdr:spPr>
    </xdr:pic>
    <xdr:clientData/>
  </xdr:twoCellAnchor>
  <xdr:twoCellAnchor editAs="oneCell">
    <xdr:from>
      <xdr:col>11</xdr:col>
      <xdr:colOff>747833</xdr:colOff>
      <xdr:row>2</xdr:row>
      <xdr:rowOff>75879</xdr:rowOff>
    </xdr:from>
    <xdr:to>
      <xdr:col>19</xdr:col>
      <xdr:colOff>443841</xdr:colOff>
      <xdr:row>13</xdr:row>
      <xdr:rowOff>44233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676D9F0-7F84-4E49-8704-A28859001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9833" y="456879"/>
          <a:ext cx="5792008" cy="2082904"/>
        </a:xfrm>
        <a:prstGeom prst="rect">
          <a:avLst/>
        </a:prstGeom>
      </xdr:spPr>
    </xdr:pic>
    <xdr:clientData/>
  </xdr:twoCellAnchor>
  <xdr:twoCellAnchor>
    <xdr:from>
      <xdr:col>8</xdr:col>
      <xdr:colOff>591207</xdr:colOff>
      <xdr:row>29</xdr:row>
      <xdr:rowOff>45983</xdr:rowOff>
    </xdr:from>
    <xdr:to>
      <xdr:col>9</xdr:col>
      <xdr:colOff>131379</xdr:colOff>
      <xdr:row>30</xdr:row>
      <xdr:rowOff>98534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DF233DD4-4929-40EC-A806-E1446A34F66B}"/>
            </a:ext>
          </a:extLst>
        </xdr:cNvPr>
        <xdr:cNvCxnSpPr/>
      </xdr:nvCxnSpPr>
      <xdr:spPr>
        <a:xfrm flipH="1">
          <a:off x="6687207" y="5656208"/>
          <a:ext cx="302172" cy="243051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696310</xdr:colOff>
      <xdr:row>31</xdr:row>
      <xdr:rowOff>118241</xdr:rowOff>
    </xdr:from>
    <xdr:to>
      <xdr:col>9</xdr:col>
      <xdr:colOff>696310</xdr:colOff>
      <xdr:row>33</xdr:row>
      <xdr:rowOff>157655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F9C502E-CF16-4714-A3B9-6D10C6F06215}"/>
            </a:ext>
          </a:extLst>
        </xdr:cNvPr>
        <xdr:cNvCxnSpPr/>
      </xdr:nvCxnSpPr>
      <xdr:spPr>
        <a:xfrm>
          <a:off x="7554310" y="6118991"/>
          <a:ext cx="0" cy="420414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331075</xdr:colOff>
      <xdr:row>11</xdr:row>
      <xdr:rowOff>28903</xdr:rowOff>
    </xdr:from>
    <xdr:ext cx="80265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44B93FF-046D-4FCA-9C5E-29E5AB5B9E58}"/>
                </a:ext>
              </a:extLst>
            </xdr:cNvPr>
            <xdr:cNvSpPr txBox="1"/>
          </xdr:nvSpPr>
          <xdr:spPr>
            <a:xfrm>
              <a:off x="1093075" y="2124403"/>
              <a:ext cx="80265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∀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^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44B93FF-046D-4FCA-9C5E-29E5AB5B9E58}"/>
                </a:ext>
              </a:extLst>
            </xdr:cNvPr>
            <xdr:cNvSpPr txBox="1"/>
          </xdr:nvSpPr>
          <xdr:spPr>
            <a:xfrm>
              <a:off x="1093075" y="2124403"/>
              <a:ext cx="80265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𝑥_𝑗 〖 ^ 𝑥〗_𝑗∈𝑁</a:t>
              </a:r>
              <a:endParaRPr lang="es-BO" sz="1100"/>
            </a:p>
          </xdr:txBody>
        </xdr:sp>
      </mc:Fallback>
    </mc:AlternateContent>
    <xdr:clientData/>
  </xdr:oneCellAnchor>
  <xdr:twoCellAnchor editAs="oneCell">
    <xdr:from>
      <xdr:col>5</xdr:col>
      <xdr:colOff>243162</xdr:colOff>
      <xdr:row>4</xdr:row>
      <xdr:rowOff>105988</xdr:rowOff>
    </xdr:from>
    <xdr:to>
      <xdr:col>11</xdr:col>
      <xdr:colOff>685159</xdr:colOff>
      <xdr:row>24</xdr:row>
      <xdr:rowOff>57584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8D58DE-C620-4421-8DE5-0F17CE0D6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3162" y="890400"/>
          <a:ext cx="5013997" cy="3806419"/>
        </a:xfrm>
        <a:prstGeom prst="rect">
          <a:avLst/>
        </a:prstGeom>
      </xdr:spPr>
    </xdr:pic>
    <xdr:clientData/>
  </xdr:twoCellAnchor>
  <xdr:twoCellAnchor editAs="oneCell">
    <xdr:from>
      <xdr:col>11</xdr:col>
      <xdr:colOff>747833</xdr:colOff>
      <xdr:row>2</xdr:row>
      <xdr:rowOff>75879</xdr:rowOff>
    </xdr:from>
    <xdr:to>
      <xdr:col>19</xdr:col>
      <xdr:colOff>443841</xdr:colOff>
      <xdr:row>13</xdr:row>
      <xdr:rowOff>44233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7B130F-58A7-46E6-971A-446A5FBBB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9833" y="456879"/>
          <a:ext cx="5792008" cy="2086266"/>
        </a:xfrm>
        <a:prstGeom prst="rect">
          <a:avLst/>
        </a:prstGeom>
      </xdr:spPr>
    </xdr:pic>
    <xdr:clientData/>
  </xdr:twoCellAnchor>
  <xdr:twoCellAnchor>
    <xdr:from>
      <xdr:col>8</xdr:col>
      <xdr:colOff>591207</xdr:colOff>
      <xdr:row>29</xdr:row>
      <xdr:rowOff>45983</xdr:rowOff>
    </xdr:from>
    <xdr:to>
      <xdr:col>9</xdr:col>
      <xdr:colOff>131379</xdr:colOff>
      <xdr:row>30</xdr:row>
      <xdr:rowOff>98534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9A1D8DC7-F765-401F-A02D-DC447D290E6F}"/>
            </a:ext>
          </a:extLst>
        </xdr:cNvPr>
        <xdr:cNvCxnSpPr/>
      </xdr:nvCxnSpPr>
      <xdr:spPr>
        <a:xfrm flipH="1">
          <a:off x="6687207" y="5616466"/>
          <a:ext cx="302172" cy="243051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696310</xdr:colOff>
      <xdr:row>31</xdr:row>
      <xdr:rowOff>118241</xdr:rowOff>
    </xdr:from>
    <xdr:to>
      <xdr:col>9</xdr:col>
      <xdr:colOff>696310</xdr:colOff>
      <xdr:row>33</xdr:row>
      <xdr:rowOff>157655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8BC87EF6-ECEE-497B-8F87-D695A1A7710C}"/>
            </a:ext>
          </a:extLst>
        </xdr:cNvPr>
        <xdr:cNvCxnSpPr/>
      </xdr:nvCxnSpPr>
      <xdr:spPr>
        <a:xfrm>
          <a:off x="7554310" y="6076293"/>
          <a:ext cx="0" cy="420414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596348</xdr:colOff>
      <xdr:row>14</xdr:row>
      <xdr:rowOff>0</xdr:rowOff>
    </xdr:from>
    <xdr:to>
      <xdr:col>2</xdr:col>
      <xdr:colOff>384428</xdr:colOff>
      <xdr:row>15</xdr:row>
      <xdr:rowOff>82564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D5B081-1C41-461B-9D80-9BB3D9419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348" y="2675283"/>
          <a:ext cx="1312080" cy="273064"/>
        </a:xfrm>
        <a:prstGeom prst="rect">
          <a:avLst/>
        </a:prstGeom>
      </xdr:spPr>
    </xdr:pic>
    <xdr:clientData/>
  </xdr:twoCellAnchor>
  <xdr:twoCellAnchor>
    <xdr:from>
      <xdr:col>19</xdr:col>
      <xdr:colOff>16564</xdr:colOff>
      <xdr:row>5</xdr:row>
      <xdr:rowOff>57979</xdr:rowOff>
    </xdr:from>
    <xdr:to>
      <xdr:col>19</xdr:col>
      <xdr:colOff>463825</xdr:colOff>
      <xdr:row>7</xdr:row>
      <xdr:rowOff>8283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4A93FD30-CD68-48FE-93D6-11C49B8AB7D9}"/>
            </a:ext>
          </a:extLst>
        </xdr:cNvPr>
        <xdr:cNvCxnSpPr/>
      </xdr:nvCxnSpPr>
      <xdr:spPr>
        <a:xfrm flipH="1">
          <a:off x="14494564" y="1027044"/>
          <a:ext cx="447261" cy="33958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695740</xdr:colOff>
      <xdr:row>10</xdr:row>
      <xdr:rowOff>91109</xdr:rowOff>
    </xdr:from>
    <xdr:to>
      <xdr:col>11</xdr:col>
      <xdr:colOff>49697</xdr:colOff>
      <xdr:row>12</xdr:row>
      <xdr:rowOff>115957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50901D32-8C36-45CF-A151-B37C2B1B22C0}"/>
            </a:ext>
          </a:extLst>
        </xdr:cNvPr>
        <xdr:cNvCxnSpPr/>
      </xdr:nvCxnSpPr>
      <xdr:spPr>
        <a:xfrm flipH="1">
          <a:off x="8315740" y="2054087"/>
          <a:ext cx="115957" cy="42241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323850</xdr:colOff>
      <xdr:row>16</xdr:row>
      <xdr:rowOff>414</xdr:rowOff>
    </xdr:from>
    <xdr:to>
      <xdr:col>20</xdr:col>
      <xdr:colOff>9111</xdr:colOff>
      <xdr:row>17</xdr:row>
      <xdr:rowOff>142460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C9C1CB17-8B53-450A-AC7F-74542A15C348}"/>
            </a:ext>
          </a:extLst>
        </xdr:cNvPr>
        <xdr:cNvCxnSpPr/>
      </xdr:nvCxnSpPr>
      <xdr:spPr>
        <a:xfrm flipH="1">
          <a:off x="14954250" y="3096039"/>
          <a:ext cx="447261" cy="33254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131692</xdr:colOff>
      <xdr:row>23</xdr:row>
      <xdr:rowOff>173521</xdr:rowOff>
    </xdr:from>
    <xdr:to>
      <xdr:col>19</xdr:col>
      <xdr:colOff>578953</xdr:colOff>
      <xdr:row>25</xdr:row>
      <xdr:rowOff>140389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5E77AEF8-D39C-47E0-9CAA-4B891A1B9360}"/>
            </a:ext>
          </a:extLst>
        </xdr:cNvPr>
        <xdr:cNvCxnSpPr/>
      </xdr:nvCxnSpPr>
      <xdr:spPr>
        <a:xfrm flipH="1">
          <a:off x="14762092" y="4612171"/>
          <a:ext cx="447261" cy="34786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10</xdr:row>
      <xdr:rowOff>19050</xdr:rowOff>
    </xdr:from>
    <xdr:to>
      <xdr:col>2</xdr:col>
      <xdr:colOff>140505</xdr:colOff>
      <xdr:row>11</xdr:row>
      <xdr:rowOff>93332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8B8E62-07CF-42C4-AB2F-78FD4049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933575"/>
          <a:ext cx="1312080" cy="273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5ABD-964C-4E36-B788-AFE429245A5C}">
  <dimension ref="A1:S50"/>
  <sheetViews>
    <sheetView tabSelected="1" topLeftCell="C37" zoomScale="112" zoomScaleNormal="112" workbookViewId="0">
      <selection activeCell="P42" sqref="P42"/>
    </sheetView>
  </sheetViews>
  <sheetFormatPr baseColWidth="10" defaultRowHeight="15" x14ac:dyDescent="0.25"/>
  <sheetData>
    <row r="1" spans="1:19" x14ac:dyDescent="0.25">
      <c r="E1" s="105" t="s">
        <v>0</v>
      </c>
      <c r="F1" s="105"/>
      <c r="G1" s="105"/>
      <c r="H1" s="105"/>
      <c r="I1" s="105"/>
      <c r="J1" s="105"/>
      <c r="K1" s="105"/>
    </row>
    <row r="2" spans="1:19" x14ac:dyDescent="0.25">
      <c r="E2" s="105"/>
      <c r="F2" s="105"/>
      <c r="G2" s="105"/>
      <c r="H2" s="105"/>
      <c r="I2" s="105"/>
      <c r="J2" s="105"/>
      <c r="K2" s="105"/>
      <c r="M2" s="90" t="s">
        <v>72</v>
      </c>
      <c r="N2" s="90"/>
      <c r="O2" s="90"/>
      <c r="P2" s="90"/>
      <c r="Q2" s="90"/>
      <c r="R2" s="90"/>
      <c r="S2" s="90"/>
    </row>
    <row r="3" spans="1:19" ht="15.75" thickBot="1" x14ac:dyDescent="0.3"/>
    <row r="4" spans="1:19" ht="15.75" thickBot="1" x14ac:dyDescent="0.3">
      <c r="A4" t="s">
        <v>1</v>
      </c>
      <c r="F4" s="100" t="s">
        <v>6</v>
      </c>
      <c r="G4" s="101"/>
      <c r="H4" s="101"/>
      <c r="I4" s="101"/>
      <c r="J4" s="102"/>
    </row>
    <row r="5" spans="1:19" x14ac:dyDescent="0.25">
      <c r="A5" s="91" t="s">
        <v>2</v>
      </c>
      <c r="B5" s="91"/>
      <c r="C5" s="91"/>
      <c r="D5" s="91"/>
    </row>
    <row r="6" spans="1:19" x14ac:dyDescent="0.25">
      <c r="A6" s="91" t="s">
        <v>34</v>
      </c>
      <c r="B6" s="91"/>
      <c r="C6" s="91"/>
      <c r="D6" s="91"/>
      <c r="E6" s="91"/>
    </row>
    <row r="7" spans="1:19" x14ac:dyDescent="0.25">
      <c r="A7" s="3" t="s">
        <v>35</v>
      </c>
      <c r="B7" s="3"/>
      <c r="C7" s="3"/>
      <c r="D7" s="3"/>
    </row>
    <row r="8" spans="1:19" x14ac:dyDescent="0.25">
      <c r="A8" s="91" t="s">
        <v>3</v>
      </c>
      <c r="B8" s="91"/>
      <c r="C8" s="91"/>
      <c r="D8" s="91"/>
    </row>
    <row r="9" spans="1:19" x14ac:dyDescent="0.25">
      <c r="A9" s="91" t="s">
        <v>4</v>
      </c>
      <c r="B9" s="91"/>
      <c r="C9" s="91"/>
      <c r="D9" s="91"/>
    </row>
    <row r="10" spans="1:19" x14ac:dyDescent="0.25">
      <c r="A10" s="90" t="s">
        <v>5</v>
      </c>
      <c r="B10" s="90"/>
      <c r="C10" s="90"/>
      <c r="D10" s="90"/>
    </row>
    <row r="11" spans="1:19" x14ac:dyDescent="0.25">
      <c r="A11" s="90" t="s">
        <v>15</v>
      </c>
      <c r="B11" s="90"/>
      <c r="C11" s="90"/>
      <c r="D11" s="90"/>
    </row>
    <row r="12" spans="1:19" x14ac:dyDescent="0.25">
      <c r="A12" s="90"/>
      <c r="B12" s="90"/>
      <c r="C12" s="90"/>
      <c r="D12" s="90"/>
    </row>
    <row r="13" spans="1:19" x14ac:dyDescent="0.25">
      <c r="A13" s="90"/>
      <c r="B13" s="90"/>
      <c r="C13" s="90"/>
      <c r="D13" s="90"/>
    </row>
    <row r="14" spans="1:19" x14ac:dyDescent="0.25">
      <c r="A14" s="90"/>
      <c r="B14" s="90"/>
      <c r="C14" s="90"/>
      <c r="D14" s="90"/>
    </row>
    <row r="15" spans="1:19" x14ac:dyDescent="0.25">
      <c r="A15" s="90"/>
      <c r="B15" s="90"/>
      <c r="C15" s="90"/>
      <c r="D15" s="90"/>
      <c r="L15" s="3"/>
      <c r="M15" s="3"/>
      <c r="N15" s="3"/>
      <c r="O15" s="90" t="s">
        <v>7</v>
      </c>
      <c r="P15" s="90"/>
      <c r="Q15" s="90"/>
      <c r="R15" s="90"/>
    </row>
    <row r="17" spans="1:16" x14ac:dyDescent="0.25">
      <c r="O17" s="1" t="s">
        <v>8</v>
      </c>
      <c r="P17" s="1">
        <v>6000</v>
      </c>
    </row>
    <row r="18" spans="1:16" x14ac:dyDescent="0.25">
      <c r="O18" s="1" t="s">
        <v>9</v>
      </c>
      <c r="P18" s="1">
        <v>0.66666999999999998</v>
      </c>
    </row>
    <row r="19" spans="1:16" x14ac:dyDescent="0.25">
      <c r="O19" s="1" t="s">
        <v>10</v>
      </c>
      <c r="P19" s="1">
        <v>0.66666999999999998</v>
      </c>
    </row>
    <row r="22" spans="1:16" ht="18.75" x14ac:dyDescent="0.3">
      <c r="L22" s="2"/>
    </row>
    <row r="27" spans="1:16" ht="15.75" thickBot="1" x14ac:dyDescent="0.3"/>
    <row r="28" spans="1:16" ht="15.75" thickBot="1" x14ac:dyDescent="0.3">
      <c r="C28" s="100" t="s">
        <v>11</v>
      </c>
      <c r="D28" s="101"/>
      <c r="E28" s="101"/>
      <c r="F28" s="101"/>
      <c r="G28" s="101"/>
      <c r="H28" s="102"/>
    </row>
    <row r="29" spans="1:16" x14ac:dyDescent="0.25">
      <c r="G29" s="103" t="s">
        <v>19</v>
      </c>
      <c r="H29" s="90"/>
      <c r="I29" s="90"/>
      <c r="J29" s="90"/>
      <c r="K29" s="90"/>
    </row>
    <row r="30" spans="1:16" x14ac:dyDescent="0.25">
      <c r="A30" s="104" t="s">
        <v>12</v>
      </c>
      <c r="B30" s="104"/>
      <c r="C30" s="104"/>
      <c r="D30" s="104"/>
      <c r="E30" s="104"/>
    </row>
    <row r="31" spans="1:16" ht="15.75" thickBot="1" x14ac:dyDescent="0.3">
      <c r="A31" s="92" t="s">
        <v>5</v>
      </c>
      <c r="B31" s="92"/>
      <c r="C31" s="92"/>
      <c r="D31" s="92"/>
      <c r="E31" s="92"/>
      <c r="G31" s="10"/>
      <c r="H31" s="9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4" t="s">
        <v>26</v>
      </c>
    </row>
    <row r="32" spans="1:16" x14ac:dyDescent="0.25">
      <c r="A32" s="92" t="s">
        <v>42</v>
      </c>
      <c r="B32" s="92"/>
      <c r="C32" s="92"/>
      <c r="D32" s="92"/>
      <c r="E32" s="92"/>
      <c r="G32" s="8" t="s">
        <v>20</v>
      </c>
      <c r="H32" s="11">
        <v>1</v>
      </c>
      <c r="I32" s="12">
        <v>-4500</v>
      </c>
      <c r="J32" s="12">
        <v>-4500</v>
      </c>
      <c r="K32" s="12">
        <v>0</v>
      </c>
      <c r="L32" s="12">
        <v>0</v>
      </c>
      <c r="M32" s="13">
        <v>0</v>
      </c>
      <c r="N32" s="6"/>
    </row>
    <row r="33" spans="1:15" x14ac:dyDescent="0.25">
      <c r="A33" s="93" t="s">
        <v>13</v>
      </c>
      <c r="B33" s="93"/>
      <c r="C33" s="93"/>
      <c r="D33" s="93"/>
      <c r="E33" s="93"/>
      <c r="F33" s="22" t="s">
        <v>27</v>
      </c>
      <c r="G33" s="5" t="s">
        <v>23</v>
      </c>
      <c r="H33" s="14">
        <v>0</v>
      </c>
      <c r="I33" s="20">
        <v>5000</v>
      </c>
      <c r="J33" s="10">
        <v>4000</v>
      </c>
      <c r="K33" s="10">
        <v>1</v>
      </c>
      <c r="L33" s="10">
        <v>0</v>
      </c>
      <c r="M33" s="15">
        <v>6000</v>
      </c>
      <c r="N33" s="6">
        <f>M33/I33</f>
        <v>1.2</v>
      </c>
    </row>
    <row r="34" spans="1:15" ht="15.75" thickBot="1" x14ac:dyDescent="0.3">
      <c r="A34" s="94" t="s">
        <v>14</v>
      </c>
      <c r="B34" s="95"/>
      <c r="C34" s="95"/>
      <c r="D34" s="95"/>
      <c r="E34" s="96"/>
      <c r="G34" s="23" t="s">
        <v>24</v>
      </c>
      <c r="H34" s="16">
        <v>0</v>
      </c>
      <c r="I34" s="17">
        <v>400</v>
      </c>
      <c r="J34" s="17">
        <v>500</v>
      </c>
      <c r="K34" s="17">
        <v>0</v>
      </c>
      <c r="L34" s="17">
        <v>1</v>
      </c>
      <c r="M34" s="18">
        <v>600</v>
      </c>
      <c r="N34" s="19">
        <f>M34/I34</f>
        <v>1.5</v>
      </c>
    </row>
    <row r="35" spans="1:15" x14ac:dyDescent="0.25">
      <c r="A35" s="94" t="s">
        <v>16</v>
      </c>
      <c r="B35" s="95"/>
      <c r="C35" s="95"/>
      <c r="D35" s="95"/>
      <c r="E35" s="96"/>
      <c r="G35" s="24" t="s">
        <v>20</v>
      </c>
      <c r="H35" s="11">
        <f>H36*$O$35+H32</f>
        <v>1</v>
      </c>
      <c r="I35" s="12">
        <f>I36*$O$35+I32</f>
        <v>0</v>
      </c>
      <c r="J35" s="12">
        <f t="shared" ref="J35:M35" si="0">J36*$O$35+J32</f>
        <v>-900</v>
      </c>
      <c r="K35" s="12">
        <f t="shared" si="0"/>
        <v>0.9</v>
      </c>
      <c r="L35" s="12">
        <f t="shared" si="0"/>
        <v>0</v>
      </c>
      <c r="M35" s="13">
        <f t="shared" si="0"/>
        <v>5400</v>
      </c>
      <c r="N35" s="28">
        <f>M35/J35</f>
        <v>-6</v>
      </c>
      <c r="O35">
        <f>I32*-1</f>
        <v>4500</v>
      </c>
    </row>
    <row r="36" spans="1:15" x14ac:dyDescent="0.25">
      <c r="A36" s="97" t="s">
        <v>17</v>
      </c>
      <c r="B36" s="98"/>
      <c r="C36" s="98"/>
      <c r="D36" s="98"/>
      <c r="E36" s="99"/>
      <c r="G36" s="25" t="s">
        <v>21</v>
      </c>
      <c r="H36" s="14">
        <f>H33/$O$36</f>
        <v>0</v>
      </c>
      <c r="I36" s="10">
        <f>I33/$O$36</f>
        <v>1</v>
      </c>
      <c r="J36" s="10">
        <f t="shared" ref="J36:M36" si="1">J33/$O$36</f>
        <v>0.8</v>
      </c>
      <c r="K36" s="10">
        <f t="shared" si="1"/>
        <v>2.0000000000000001E-4</v>
      </c>
      <c r="L36" s="10">
        <f t="shared" si="1"/>
        <v>0</v>
      </c>
      <c r="M36" s="15">
        <f t="shared" si="1"/>
        <v>1.2</v>
      </c>
      <c r="N36" s="29">
        <f t="shared" ref="N36:N37" si="2">M36/J36</f>
        <v>1.4999999999999998</v>
      </c>
      <c r="O36">
        <f>I33</f>
        <v>5000</v>
      </c>
    </row>
    <row r="37" spans="1:15" ht="15.75" thickBot="1" x14ac:dyDescent="0.3">
      <c r="A37" s="94" t="s">
        <v>18</v>
      </c>
      <c r="B37" s="95"/>
      <c r="C37" s="95"/>
      <c r="D37" s="95"/>
      <c r="E37" s="96"/>
      <c r="G37" s="26" t="s">
        <v>24</v>
      </c>
      <c r="H37" s="16">
        <f>H36*$O$37+H34</f>
        <v>0</v>
      </c>
      <c r="I37" s="17">
        <f>I36*$O$37+I34</f>
        <v>0</v>
      </c>
      <c r="J37" s="27">
        <f>J36*$O$37+J34</f>
        <v>180</v>
      </c>
      <c r="K37" s="17">
        <f t="shared" ref="J37:M37" si="3">K36*$O$37+K34</f>
        <v>-0.08</v>
      </c>
      <c r="L37" s="17">
        <f t="shared" si="3"/>
        <v>1</v>
      </c>
      <c r="M37" s="18">
        <f t="shared" si="3"/>
        <v>120</v>
      </c>
      <c r="N37" s="30">
        <f t="shared" si="2"/>
        <v>0.66666666666666663</v>
      </c>
      <c r="O37">
        <f t="shared" ref="O37" si="4">I34*-1</f>
        <v>-400</v>
      </c>
    </row>
    <row r="38" spans="1:15" x14ac:dyDescent="0.25">
      <c r="A38" s="90"/>
      <c r="B38" s="90"/>
      <c r="C38" s="90"/>
      <c r="D38" s="90"/>
      <c r="E38" s="90"/>
      <c r="G38" s="31" t="s">
        <v>20</v>
      </c>
      <c r="H38" s="11">
        <f t="shared" ref="H38:I38" si="5">H40*$O$38+H35</f>
        <v>1</v>
      </c>
      <c r="I38" s="12">
        <f t="shared" si="5"/>
        <v>0</v>
      </c>
      <c r="J38" s="12">
        <f>J40*$O$38+J35</f>
        <v>0</v>
      </c>
      <c r="K38" s="12">
        <f t="shared" ref="K38:M38" si="6">K40*$O$38+K35</f>
        <v>0.5</v>
      </c>
      <c r="L38" s="12">
        <f t="shared" si="6"/>
        <v>5</v>
      </c>
      <c r="M38" s="34">
        <f t="shared" si="6"/>
        <v>6000</v>
      </c>
      <c r="N38" s="21"/>
      <c r="O38">
        <f>J35*-1</f>
        <v>900</v>
      </c>
    </row>
    <row r="39" spans="1:15" x14ac:dyDescent="0.25">
      <c r="G39" s="32" t="s">
        <v>21</v>
      </c>
      <c r="H39" s="14">
        <f t="shared" ref="H39:I39" si="7">H40*$O$39+H36</f>
        <v>0</v>
      </c>
      <c r="I39" s="10">
        <f t="shared" si="7"/>
        <v>1</v>
      </c>
      <c r="J39" s="10">
        <f>J40*$O$39+J36</f>
        <v>0</v>
      </c>
      <c r="K39" s="10">
        <f t="shared" ref="K39:M39" si="8">K40*$O$39+K36</f>
        <v>5.5555555555555556E-4</v>
      </c>
      <c r="L39" s="10">
        <f t="shared" si="8"/>
        <v>-4.4444444444444444E-3</v>
      </c>
      <c r="M39" s="35">
        <f t="shared" si="8"/>
        <v>0.66666666666666663</v>
      </c>
      <c r="N39" s="21"/>
      <c r="O39">
        <f t="shared" ref="O39" si="9">J36*-1</f>
        <v>-0.8</v>
      </c>
    </row>
    <row r="40" spans="1:15" ht="15.75" thickBot="1" x14ac:dyDescent="0.3">
      <c r="G40" s="33" t="s">
        <v>22</v>
      </c>
      <c r="H40" s="16">
        <f t="shared" ref="H40:I40" si="10">H37/$O$40</f>
        <v>0</v>
      </c>
      <c r="I40" s="17">
        <f t="shared" si="10"/>
        <v>0</v>
      </c>
      <c r="J40" s="17">
        <f>J37/$O$40</f>
        <v>1</v>
      </c>
      <c r="K40" s="17">
        <f t="shared" ref="K40:M40" si="11">K37/$O$40</f>
        <v>-4.4444444444444447E-4</v>
      </c>
      <c r="L40" s="17">
        <f t="shared" si="11"/>
        <v>5.5555555555555558E-3</v>
      </c>
      <c r="M40" s="36">
        <f t="shared" si="11"/>
        <v>0.66666666666666663</v>
      </c>
      <c r="N40" s="21"/>
      <c r="O40">
        <f>J37</f>
        <v>180</v>
      </c>
    </row>
    <row r="41" spans="1:15" x14ac:dyDescent="0.25">
      <c r="N41" s="21"/>
    </row>
    <row r="42" spans="1:15" x14ac:dyDescent="0.25">
      <c r="G42" s="1" t="s">
        <v>8</v>
      </c>
      <c r="H42" s="1">
        <v>6000</v>
      </c>
      <c r="N42" s="21"/>
    </row>
    <row r="43" spans="1:15" x14ac:dyDescent="0.25">
      <c r="G43" s="1" t="s">
        <v>9</v>
      </c>
      <c r="H43" s="1">
        <v>0.66666999999999998</v>
      </c>
    </row>
    <row r="44" spans="1:15" x14ac:dyDescent="0.25">
      <c r="G44" s="1" t="s">
        <v>10</v>
      </c>
      <c r="H44" s="1">
        <v>0.66666999999999998</v>
      </c>
    </row>
    <row r="46" spans="1:15" x14ac:dyDescent="0.25">
      <c r="B46" s="91" t="s">
        <v>70</v>
      </c>
      <c r="C46" s="91"/>
      <c r="D46" s="91"/>
      <c r="E46" s="91"/>
      <c r="F46" s="91"/>
    </row>
    <row r="48" spans="1:15" x14ac:dyDescent="0.25">
      <c r="B48" s="90" t="s">
        <v>71</v>
      </c>
      <c r="C48" s="90"/>
      <c r="D48" s="90"/>
      <c r="E48" s="90"/>
      <c r="F48" s="90"/>
      <c r="G48" s="90"/>
      <c r="H48" s="90"/>
      <c r="I48" s="90"/>
      <c r="J48" s="90"/>
      <c r="K48" s="90"/>
    </row>
    <row r="49" spans="2:11" x14ac:dyDescent="0.25">
      <c r="B49" s="90"/>
      <c r="C49" s="90"/>
      <c r="D49" s="90"/>
      <c r="E49" s="90"/>
      <c r="F49" s="90"/>
      <c r="G49" s="90"/>
      <c r="H49" s="90"/>
      <c r="I49" s="90"/>
      <c r="J49" s="90"/>
      <c r="K49" s="90"/>
    </row>
    <row r="50" spans="2:11" x14ac:dyDescent="0.25">
      <c r="B50" s="90"/>
      <c r="C50" s="90"/>
      <c r="D50" s="90"/>
      <c r="E50" s="90"/>
      <c r="F50" s="90"/>
      <c r="G50" s="90"/>
      <c r="H50" s="90"/>
      <c r="I50" s="90"/>
      <c r="J50" s="90"/>
      <c r="K50" s="90"/>
    </row>
  </sheetData>
  <mergeCells count="27">
    <mergeCell ref="A8:D8"/>
    <mergeCell ref="E1:K2"/>
    <mergeCell ref="M2:S2"/>
    <mergeCell ref="F4:J4"/>
    <mergeCell ref="A5:D5"/>
    <mergeCell ref="A6:E6"/>
    <mergeCell ref="A31:E31"/>
    <mergeCell ref="A9:D9"/>
    <mergeCell ref="A10:D10"/>
    <mergeCell ref="A11:D11"/>
    <mergeCell ref="A12:D12"/>
    <mergeCell ref="A13:D13"/>
    <mergeCell ref="A14:D14"/>
    <mergeCell ref="A15:D15"/>
    <mergeCell ref="O15:R15"/>
    <mergeCell ref="C28:H28"/>
    <mergeCell ref="G29:K29"/>
    <mergeCell ref="A30:E30"/>
    <mergeCell ref="A38:E38"/>
    <mergeCell ref="B46:F46"/>
    <mergeCell ref="B48:K50"/>
    <mergeCell ref="A32:E32"/>
    <mergeCell ref="A33:E33"/>
    <mergeCell ref="A34:E34"/>
    <mergeCell ref="A35:E35"/>
    <mergeCell ref="A36:E36"/>
    <mergeCell ref="A37:E3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2C11-EE91-401C-84C9-1A46FA6AAC46}">
  <dimension ref="A1:S50"/>
  <sheetViews>
    <sheetView topLeftCell="A26" zoomScale="80" zoomScaleNormal="80" workbookViewId="0">
      <selection sqref="A1:T50"/>
    </sheetView>
  </sheetViews>
  <sheetFormatPr baseColWidth="10" defaultRowHeight="15" x14ac:dyDescent="0.25"/>
  <sheetData>
    <row r="1" spans="1:19" x14ac:dyDescent="0.25">
      <c r="E1" s="105" t="s">
        <v>0</v>
      </c>
      <c r="F1" s="105"/>
      <c r="G1" s="105"/>
      <c r="H1" s="105"/>
      <c r="I1" s="105"/>
      <c r="J1" s="105"/>
      <c r="K1" s="105"/>
    </row>
    <row r="2" spans="1:19" x14ac:dyDescent="0.25">
      <c r="E2" s="105"/>
      <c r="F2" s="105"/>
      <c r="G2" s="105"/>
      <c r="H2" s="105"/>
      <c r="I2" s="105"/>
      <c r="J2" s="105"/>
      <c r="K2" s="105"/>
      <c r="M2" s="90" t="s">
        <v>72</v>
      </c>
      <c r="N2" s="90"/>
      <c r="O2" s="90"/>
      <c r="P2" s="90"/>
      <c r="Q2" s="90"/>
      <c r="R2" s="90"/>
      <c r="S2" s="90"/>
    </row>
    <row r="3" spans="1:19" ht="15.75" thickBot="1" x14ac:dyDescent="0.3"/>
    <row r="4" spans="1:19" ht="15.75" thickBot="1" x14ac:dyDescent="0.3">
      <c r="A4" t="s">
        <v>1</v>
      </c>
      <c r="F4" s="100" t="s">
        <v>6</v>
      </c>
      <c r="G4" s="101"/>
      <c r="H4" s="101"/>
      <c r="I4" s="101"/>
      <c r="J4" s="102"/>
    </row>
    <row r="5" spans="1:19" x14ac:dyDescent="0.25">
      <c r="A5" s="91" t="s">
        <v>2</v>
      </c>
      <c r="B5" s="91"/>
      <c r="C5" s="91"/>
      <c r="D5" s="91"/>
    </row>
    <row r="6" spans="1:19" x14ac:dyDescent="0.25">
      <c r="A6" s="91" t="s">
        <v>34</v>
      </c>
      <c r="B6" s="91"/>
      <c r="C6" s="91"/>
      <c r="D6" s="91"/>
      <c r="E6" s="91"/>
    </row>
    <row r="7" spans="1:19" x14ac:dyDescent="0.25">
      <c r="A7" s="3" t="s">
        <v>35</v>
      </c>
      <c r="B7" s="3"/>
      <c r="C7" s="3"/>
      <c r="D7" s="3"/>
    </row>
    <row r="8" spans="1:19" x14ac:dyDescent="0.25">
      <c r="A8" s="91" t="s">
        <v>3</v>
      </c>
      <c r="B8" s="91"/>
      <c r="C8" s="91"/>
      <c r="D8" s="91"/>
    </row>
    <row r="9" spans="1:19" x14ac:dyDescent="0.25">
      <c r="A9" s="91" t="s">
        <v>4</v>
      </c>
      <c r="B9" s="91"/>
      <c r="C9" s="91"/>
      <c r="D9" s="91"/>
    </row>
    <row r="10" spans="1:19" x14ac:dyDescent="0.25">
      <c r="A10" s="90" t="s">
        <v>5</v>
      </c>
      <c r="B10" s="90"/>
      <c r="C10" s="90"/>
      <c r="D10" s="90"/>
    </row>
    <row r="11" spans="1:19" x14ac:dyDescent="0.25">
      <c r="A11" s="90" t="s">
        <v>15</v>
      </c>
      <c r="B11" s="90"/>
      <c r="C11" s="90"/>
      <c r="D11" s="90"/>
    </row>
    <row r="12" spans="1:19" x14ac:dyDescent="0.25">
      <c r="A12" s="90"/>
      <c r="B12" s="90"/>
      <c r="C12" s="90"/>
      <c r="D12" s="90"/>
    </row>
    <row r="13" spans="1:19" x14ac:dyDescent="0.25">
      <c r="A13" s="90"/>
      <c r="B13" s="90"/>
      <c r="C13" s="90"/>
      <c r="D13" s="90"/>
    </row>
    <row r="14" spans="1:19" x14ac:dyDescent="0.25">
      <c r="A14" s="90"/>
      <c r="B14" s="90"/>
      <c r="C14" s="90"/>
      <c r="D14" s="90"/>
    </row>
    <row r="15" spans="1:19" x14ac:dyDescent="0.25">
      <c r="A15" s="90"/>
      <c r="B15" s="90"/>
      <c r="C15" s="90"/>
      <c r="D15" s="90"/>
      <c r="L15" s="3"/>
      <c r="M15" s="3"/>
      <c r="N15" s="3"/>
      <c r="O15" s="90" t="s">
        <v>7</v>
      </c>
      <c r="P15" s="90"/>
      <c r="Q15" s="90"/>
      <c r="R15" s="90"/>
    </row>
    <row r="17" spans="1:16" x14ac:dyDescent="0.25">
      <c r="O17" s="1" t="s">
        <v>8</v>
      </c>
      <c r="P17" s="1">
        <v>6000</v>
      </c>
    </row>
    <row r="18" spans="1:16" x14ac:dyDescent="0.25">
      <c r="O18" s="1" t="s">
        <v>9</v>
      </c>
      <c r="P18" s="1">
        <v>0.66666999999999998</v>
      </c>
    </row>
    <row r="19" spans="1:16" x14ac:dyDescent="0.25">
      <c r="O19" s="1" t="s">
        <v>10</v>
      </c>
      <c r="P19" s="1">
        <v>0.66666999999999998</v>
      </c>
    </row>
    <row r="22" spans="1:16" ht="18.75" x14ac:dyDescent="0.3">
      <c r="L22" s="2"/>
    </row>
    <row r="27" spans="1:16" ht="15.75" thickBot="1" x14ac:dyDescent="0.3"/>
    <row r="28" spans="1:16" ht="15.75" thickBot="1" x14ac:dyDescent="0.3">
      <c r="C28" s="100" t="s">
        <v>11</v>
      </c>
      <c r="D28" s="101"/>
      <c r="E28" s="101"/>
      <c r="F28" s="101"/>
      <c r="G28" s="101"/>
      <c r="H28" s="102"/>
    </row>
    <row r="29" spans="1:16" x14ac:dyDescent="0.25">
      <c r="G29" s="103" t="s">
        <v>19</v>
      </c>
      <c r="H29" s="90"/>
      <c r="I29" s="90"/>
      <c r="J29" s="90"/>
      <c r="K29" s="90"/>
    </row>
    <row r="30" spans="1:16" x14ac:dyDescent="0.25">
      <c r="A30" s="104" t="s">
        <v>12</v>
      </c>
      <c r="B30" s="104"/>
      <c r="C30" s="104"/>
      <c r="D30" s="104"/>
      <c r="E30" s="104"/>
    </row>
    <row r="31" spans="1:16" ht="15.75" thickBot="1" x14ac:dyDescent="0.3">
      <c r="A31" s="92" t="s">
        <v>5</v>
      </c>
      <c r="B31" s="92"/>
      <c r="C31" s="92"/>
      <c r="D31" s="92"/>
      <c r="E31" s="92"/>
      <c r="G31" s="10"/>
      <c r="H31" s="9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4" t="s">
        <v>26</v>
      </c>
    </row>
    <row r="32" spans="1:16" x14ac:dyDescent="0.25">
      <c r="A32" s="92" t="s">
        <v>42</v>
      </c>
      <c r="B32" s="92"/>
      <c r="C32" s="92"/>
      <c r="D32" s="92"/>
      <c r="E32" s="92"/>
      <c r="G32" s="8" t="s">
        <v>20</v>
      </c>
      <c r="H32" s="11">
        <v>1</v>
      </c>
      <c r="I32" s="12">
        <v>-4500</v>
      </c>
      <c r="J32" s="12">
        <v>-4500</v>
      </c>
      <c r="K32" s="12">
        <v>0</v>
      </c>
      <c r="L32" s="12">
        <v>0</v>
      </c>
      <c r="M32" s="13">
        <v>0</v>
      </c>
      <c r="N32" s="6"/>
    </row>
    <row r="33" spans="1:15" x14ac:dyDescent="0.25">
      <c r="A33" s="93" t="s">
        <v>13</v>
      </c>
      <c r="B33" s="93"/>
      <c r="C33" s="93"/>
      <c r="D33" s="93"/>
      <c r="E33" s="93"/>
      <c r="F33" s="22" t="s">
        <v>27</v>
      </c>
      <c r="G33" s="5" t="s">
        <v>23</v>
      </c>
      <c r="H33" s="14">
        <v>0</v>
      </c>
      <c r="I33" s="20">
        <v>5000</v>
      </c>
      <c r="J33" s="10">
        <v>4000</v>
      </c>
      <c r="K33" s="10">
        <v>1</v>
      </c>
      <c r="L33" s="10">
        <v>0</v>
      </c>
      <c r="M33" s="15">
        <v>6000</v>
      </c>
      <c r="N33" s="6">
        <f>M33/I33</f>
        <v>1.2</v>
      </c>
    </row>
    <row r="34" spans="1:15" ht="15.75" thickBot="1" x14ac:dyDescent="0.3">
      <c r="A34" s="94" t="s">
        <v>14</v>
      </c>
      <c r="B34" s="95"/>
      <c r="C34" s="95"/>
      <c r="D34" s="95"/>
      <c r="E34" s="96"/>
      <c r="G34" s="23" t="s">
        <v>24</v>
      </c>
      <c r="H34" s="16">
        <v>0</v>
      </c>
      <c r="I34" s="17">
        <v>400</v>
      </c>
      <c r="J34" s="17">
        <v>500</v>
      </c>
      <c r="K34" s="17">
        <v>0</v>
      </c>
      <c r="L34" s="17">
        <v>1</v>
      </c>
      <c r="M34" s="18">
        <v>600</v>
      </c>
      <c r="N34" s="19">
        <f>M34/I34</f>
        <v>1.5</v>
      </c>
    </row>
    <row r="35" spans="1:15" x14ac:dyDescent="0.25">
      <c r="A35" s="94" t="s">
        <v>16</v>
      </c>
      <c r="B35" s="95"/>
      <c r="C35" s="95"/>
      <c r="D35" s="95"/>
      <c r="E35" s="96"/>
      <c r="G35" s="24" t="s">
        <v>20</v>
      </c>
      <c r="H35" s="11">
        <f>H36*$O$35+H32</f>
        <v>1</v>
      </c>
      <c r="I35" s="12">
        <f>I36*$O$35+I32</f>
        <v>0</v>
      </c>
      <c r="J35" s="12">
        <f t="shared" ref="J35:M35" si="0">J36*$O$35+J32</f>
        <v>-900</v>
      </c>
      <c r="K35" s="12">
        <f t="shared" si="0"/>
        <v>0.9</v>
      </c>
      <c r="L35" s="12">
        <f t="shared" si="0"/>
        <v>0</v>
      </c>
      <c r="M35" s="13">
        <f t="shared" si="0"/>
        <v>5400</v>
      </c>
      <c r="N35" s="28">
        <f>M35/J35</f>
        <v>-6</v>
      </c>
      <c r="O35">
        <f>I32*-1</f>
        <v>4500</v>
      </c>
    </row>
    <row r="36" spans="1:15" x14ac:dyDescent="0.25">
      <c r="A36" s="97" t="s">
        <v>17</v>
      </c>
      <c r="B36" s="98"/>
      <c r="C36" s="98"/>
      <c r="D36" s="98"/>
      <c r="E36" s="99"/>
      <c r="G36" s="25" t="s">
        <v>21</v>
      </c>
      <c r="H36" s="14">
        <f>H33/$O$36</f>
        <v>0</v>
      </c>
      <c r="I36" s="10">
        <f>I33/$O$36</f>
        <v>1</v>
      </c>
      <c r="J36" s="10">
        <f t="shared" ref="J36:M36" si="1">J33/$O$36</f>
        <v>0.8</v>
      </c>
      <c r="K36" s="10">
        <f t="shared" si="1"/>
        <v>2.0000000000000001E-4</v>
      </c>
      <c r="L36" s="10">
        <f t="shared" si="1"/>
        <v>0</v>
      </c>
      <c r="M36" s="15">
        <f t="shared" si="1"/>
        <v>1.2</v>
      </c>
      <c r="N36" s="29">
        <f t="shared" ref="N36:N37" si="2">M36/J36</f>
        <v>1.4999999999999998</v>
      </c>
      <c r="O36">
        <f>I33</f>
        <v>5000</v>
      </c>
    </row>
    <row r="37" spans="1:15" ht="15.75" thickBot="1" x14ac:dyDescent="0.3">
      <c r="A37" s="94" t="s">
        <v>18</v>
      </c>
      <c r="B37" s="95"/>
      <c r="C37" s="95"/>
      <c r="D37" s="95"/>
      <c r="E37" s="96"/>
      <c r="G37" s="26" t="s">
        <v>24</v>
      </c>
      <c r="H37" s="16">
        <f>H36*$O$37+H34</f>
        <v>0</v>
      </c>
      <c r="I37" s="17">
        <f>I36*$O$37+I34</f>
        <v>0</v>
      </c>
      <c r="J37" s="27">
        <f t="shared" ref="J37:M37" si="3">J36*$O$37+J34</f>
        <v>180</v>
      </c>
      <c r="K37" s="17">
        <f t="shared" si="3"/>
        <v>-0.08</v>
      </c>
      <c r="L37" s="17">
        <f t="shared" si="3"/>
        <v>1</v>
      </c>
      <c r="M37" s="18">
        <f t="shared" si="3"/>
        <v>120</v>
      </c>
      <c r="N37" s="30">
        <f t="shared" si="2"/>
        <v>0.66666666666666663</v>
      </c>
      <c r="O37">
        <f t="shared" ref="O37" si="4">I34*-1</f>
        <v>-400</v>
      </c>
    </row>
    <row r="38" spans="1:15" x14ac:dyDescent="0.25">
      <c r="A38" s="90"/>
      <c r="B38" s="90"/>
      <c r="C38" s="90"/>
      <c r="D38" s="90"/>
      <c r="E38" s="90"/>
      <c r="G38" s="31" t="s">
        <v>20</v>
      </c>
      <c r="H38" s="11">
        <f t="shared" ref="H38:I38" si="5">H40*$O$38+H35</f>
        <v>1</v>
      </c>
      <c r="I38" s="12">
        <f t="shared" si="5"/>
        <v>0</v>
      </c>
      <c r="J38" s="12">
        <f>J40*$O$38+J35</f>
        <v>0</v>
      </c>
      <c r="K38" s="12">
        <f t="shared" ref="K38:M38" si="6">K40*$O$38+K35</f>
        <v>0.5</v>
      </c>
      <c r="L38" s="12">
        <f t="shared" si="6"/>
        <v>5</v>
      </c>
      <c r="M38" s="34">
        <f t="shared" si="6"/>
        <v>6000</v>
      </c>
      <c r="N38" s="21"/>
      <c r="O38">
        <f>J35*-1</f>
        <v>900</v>
      </c>
    </row>
    <row r="39" spans="1:15" x14ac:dyDescent="0.25">
      <c r="G39" s="32" t="s">
        <v>21</v>
      </c>
      <c r="H39" s="14">
        <f t="shared" ref="H39:I39" si="7">H40*$O$39+H36</f>
        <v>0</v>
      </c>
      <c r="I39" s="10">
        <f t="shared" si="7"/>
        <v>1</v>
      </c>
      <c r="J39" s="10">
        <f>J40*$O$39+J36</f>
        <v>0</v>
      </c>
      <c r="K39" s="10">
        <f t="shared" ref="K39:M39" si="8">K40*$O$39+K36</f>
        <v>5.5555555555555556E-4</v>
      </c>
      <c r="L39" s="10">
        <f t="shared" si="8"/>
        <v>-4.4444444444444444E-3</v>
      </c>
      <c r="M39" s="35">
        <f t="shared" si="8"/>
        <v>0.66666666666666663</v>
      </c>
      <c r="N39" s="21"/>
      <c r="O39">
        <f t="shared" ref="O39" si="9">J36*-1</f>
        <v>-0.8</v>
      </c>
    </row>
    <row r="40" spans="1:15" ht="15.75" thickBot="1" x14ac:dyDescent="0.3">
      <c r="G40" s="33" t="s">
        <v>22</v>
      </c>
      <c r="H40" s="16">
        <f t="shared" ref="H40:I40" si="10">H37/$O$40</f>
        <v>0</v>
      </c>
      <c r="I40" s="17">
        <f t="shared" si="10"/>
        <v>0</v>
      </c>
      <c r="J40" s="17">
        <f>J37/$O$40</f>
        <v>1</v>
      </c>
      <c r="K40" s="17">
        <f t="shared" ref="K40:M40" si="11">K37/$O$40</f>
        <v>-4.4444444444444447E-4</v>
      </c>
      <c r="L40" s="17">
        <f t="shared" si="11"/>
        <v>5.5555555555555558E-3</v>
      </c>
      <c r="M40" s="36">
        <f t="shared" si="11"/>
        <v>0.66666666666666663</v>
      </c>
      <c r="N40" s="21"/>
      <c r="O40">
        <f>J37</f>
        <v>180</v>
      </c>
    </row>
    <row r="41" spans="1:15" x14ac:dyDescent="0.25">
      <c r="N41" s="21"/>
    </row>
    <row r="42" spans="1:15" x14ac:dyDescent="0.25">
      <c r="G42" s="1" t="s">
        <v>8</v>
      </c>
      <c r="H42" s="1">
        <v>6000</v>
      </c>
      <c r="N42" s="21"/>
    </row>
    <row r="43" spans="1:15" x14ac:dyDescent="0.25">
      <c r="G43" s="1" t="s">
        <v>9</v>
      </c>
      <c r="H43" s="1">
        <v>0.66666999999999998</v>
      </c>
    </row>
    <row r="44" spans="1:15" x14ac:dyDescent="0.25">
      <c r="G44" s="1" t="s">
        <v>10</v>
      </c>
      <c r="H44" s="1">
        <v>0.66666999999999998</v>
      </c>
    </row>
    <row r="46" spans="1:15" x14ac:dyDescent="0.25">
      <c r="B46" s="91" t="s">
        <v>70</v>
      </c>
      <c r="C46" s="91"/>
      <c r="D46" s="91"/>
      <c r="E46" s="91"/>
      <c r="F46" s="91"/>
    </row>
    <row r="48" spans="1:15" x14ac:dyDescent="0.25">
      <c r="B48" s="90" t="s">
        <v>71</v>
      </c>
      <c r="C48" s="90"/>
      <c r="D48" s="90"/>
      <c r="E48" s="90"/>
      <c r="F48" s="90"/>
      <c r="G48" s="90"/>
      <c r="H48" s="90"/>
      <c r="I48" s="90"/>
      <c r="J48" s="90"/>
      <c r="K48" s="90"/>
    </row>
    <row r="49" spans="2:11" x14ac:dyDescent="0.25">
      <c r="B49" s="90"/>
      <c r="C49" s="90"/>
      <c r="D49" s="90"/>
      <c r="E49" s="90"/>
      <c r="F49" s="90"/>
      <c r="G49" s="90"/>
      <c r="H49" s="90"/>
      <c r="I49" s="90"/>
      <c r="J49" s="90"/>
      <c r="K49" s="90"/>
    </row>
    <row r="50" spans="2:11" x14ac:dyDescent="0.25">
      <c r="B50" s="90"/>
      <c r="C50" s="90"/>
      <c r="D50" s="90"/>
      <c r="E50" s="90"/>
      <c r="F50" s="90"/>
      <c r="G50" s="90"/>
      <c r="H50" s="90"/>
      <c r="I50" s="90"/>
      <c r="J50" s="90"/>
      <c r="K50" s="90"/>
    </row>
  </sheetData>
  <mergeCells count="27">
    <mergeCell ref="A14:D14"/>
    <mergeCell ref="A15:D15"/>
    <mergeCell ref="A38:E38"/>
    <mergeCell ref="G29:K29"/>
    <mergeCell ref="A33:E33"/>
    <mergeCell ref="A31:E31"/>
    <mergeCell ref="A37:E37"/>
    <mergeCell ref="A34:E34"/>
    <mergeCell ref="A35:E35"/>
    <mergeCell ref="A36:E36"/>
    <mergeCell ref="A32:E32"/>
    <mergeCell ref="B48:K50"/>
    <mergeCell ref="B46:F46"/>
    <mergeCell ref="M2:S2"/>
    <mergeCell ref="E1:K2"/>
    <mergeCell ref="A5:D5"/>
    <mergeCell ref="A8:D8"/>
    <mergeCell ref="A9:D9"/>
    <mergeCell ref="F4:J4"/>
    <mergeCell ref="A6:E6"/>
    <mergeCell ref="C28:H28"/>
    <mergeCell ref="A30:E30"/>
    <mergeCell ref="O15:R15"/>
    <mergeCell ref="A10:D10"/>
    <mergeCell ref="A11:D11"/>
    <mergeCell ref="A12:D12"/>
    <mergeCell ref="A13:D1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BBC5-ACEC-46D2-AC96-B945948B1029}">
  <dimension ref="A1:T39"/>
  <sheetViews>
    <sheetView topLeftCell="B25" zoomScale="85" zoomScaleNormal="85" workbookViewId="0">
      <selection activeCell="B1" sqref="A1:T57"/>
    </sheetView>
  </sheetViews>
  <sheetFormatPr baseColWidth="10" defaultRowHeight="15" x14ac:dyDescent="0.25"/>
  <cols>
    <col min="10" max="10" width="13.7109375" customWidth="1"/>
  </cols>
  <sheetData>
    <row r="1" spans="1:20" ht="15.75" thickBot="1" x14ac:dyDescent="0.3">
      <c r="E1" s="115" t="s">
        <v>11</v>
      </c>
      <c r="F1" s="116"/>
      <c r="G1" s="116"/>
      <c r="H1" s="116"/>
      <c r="I1" s="116"/>
      <c r="J1" s="117"/>
    </row>
    <row r="2" spans="1:20" x14ac:dyDescent="0.25">
      <c r="L2" s="90" t="s">
        <v>72</v>
      </c>
      <c r="M2" s="90"/>
      <c r="N2" s="90"/>
      <c r="O2" s="90"/>
      <c r="P2" s="90"/>
      <c r="Q2" s="90"/>
    </row>
    <row r="3" spans="1:20" x14ac:dyDescent="0.25">
      <c r="A3" s="91" t="s">
        <v>28</v>
      </c>
      <c r="B3" s="91"/>
      <c r="C3" s="91"/>
      <c r="D3" s="91"/>
    </row>
    <row r="4" spans="1:20" x14ac:dyDescent="0.25">
      <c r="A4" s="90" t="s">
        <v>29</v>
      </c>
      <c r="B4" s="90"/>
      <c r="C4" s="90"/>
      <c r="D4" s="90"/>
      <c r="H4" s="90" t="s">
        <v>19</v>
      </c>
      <c r="I4" s="90"/>
      <c r="J4" s="90"/>
      <c r="K4" s="90"/>
      <c r="L4" s="90"/>
      <c r="M4" s="90"/>
      <c r="N4" s="90"/>
      <c r="O4" s="90"/>
      <c r="P4" s="90"/>
    </row>
    <row r="5" spans="1:20" ht="15.75" thickBot="1" x14ac:dyDescent="0.3">
      <c r="A5" s="90" t="s">
        <v>30</v>
      </c>
      <c r="B5" s="90"/>
      <c r="C5" s="90"/>
      <c r="D5" s="90"/>
    </row>
    <row r="6" spans="1:20" ht="15.75" thickBot="1" x14ac:dyDescent="0.3">
      <c r="A6" s="90" t="s">
        <v>31</v>
      </c>
      <c r="B6" s="90"/>
      <c r="C6" s="90"/>
      <c r="D6" s="90"/>
      <c r="G6" s="38"/>
      <c r="H6" s="83" t="s">
        <v>20</v>
      </c>
      <c r="I6" s="83" t="s">
        <v>21</v>
      </c>
      <c r="J6" s="83" t="s">
        <v>22</v>
      </c>
      <c r="K6" s="83" t="s">
        <v>47</v>
      </c>
      <c r="L6" s="83" t="s">
        <v>23</v>
      </c>
      <c r="M6" s="83" t="s">
        <v>24</v>
      </c>
      <c r="N6" s="83" t="s">
        <v>48</v>
      </c>
      <c r="O6" s="83" t="s">
        <v>49</v>
      </c>
      <c r="P6" s="83" t="s">
        <v>50</v>
      </c>
      <c r="Q6" s="83" t="s">
        <v>55</v>
      </c>
      <c r="R6" s="84" t="s">
        <v>25</v>
      </c>
      <c r="S6" s="56" t="s">
        <v>26</v>
      </c>
    </row>
    <row r="7" spans="1:20" x14ac:dyDescent="0.25">
      <c r="A7" s="91" t="s">
        <v>32</v>
      </c>
      <c r="B7" s="91"/>
      <c r="C7" s="91"/>
      <c r="D7" s="91"/>
      <c r="G7" s="85" t="s">
        <v>20</v>
      </c>
      <c r="H7" s="53">
        <v>1</v>
      </c>
      <c r="I7" s="48">
        <v>-100000</v>
      </c>
      <c r="J7" s="48">
        <v>-18000</v>
      </c>
      <c r="K7" s="48">
        <v>-40000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9">
        <v>0</v>
      </c>
      <c r="S7" s="39"/>
    </row>
    <row r="8" spans="1:20" x14ac:dyDescent="0.25">
      <c r="A8" s="91" t="s">
        <v>33</v>
      </c>
      <c r="B8" s="91"/>
      <c r="C8" s="91"/>
      <c r="D8" s="91"/>
      <c r="G8" s="85" t="s">
        <v>23</v>
      </c>
      <c r="H8" s="50">
        <v>0</v>
      </c>
      <c r="I8" s="52">
        <v>2000</v>
      </c>
      <c r="J8" s="42">
        <v>300</v>
      </c>
      <c r="K8" s="40">
        <v>600</v>
      </c>
      <c r="L8" s="40">
        <v>1</v>
      </c>
      <c r="M8" s="40">
        <v>0</v>
      </c>
      <c r="N8" s="42">
        <v>0</v>
      </c>
      <c r="O8" s="40">
        <v>0</v>
      </c>
      <c r="P8" s="40">
        <v>0</v>
      </c>
      <c r="Q8" s="40">
        <v>0</v>
      </c>
      <c r="R8" s="41">
        <v>18500</v>
      </c>
      <c r="S8" s="39">
        <f>R8/I8</f>
        <v>9.25</v>
      </c>
    </row>
    <row r="9" spans="1:20" x14ac:dyDescent="0.25">
      <c r="A9" s="90" t="s">
        <v>36</v>
      </c>
      <c r="B9" s="90"/>
      <c r="C9" s="90"/>
      <c r="D9" s="90"/>
      <c r="G9" s="85" t="s">
        <v>24</v>
      </c>
      <c r="H9" s="50">
        <v>0</v>
      </c>
      <c r="I9" s="42">
        <v>1</v>
      </c>
      <c r="J9" s="42">
        <v>0</v>
      </c>
      <c r="K9" s="40">
        <v>0</v>
      </c>
      <c r="L9" s="42">
        <v>0</v>
      </c>
      <c r="M9" s="42">
        <v>1</v>
      </c>
      <c r="N9" s="42">
        <v>0</v>
      </c>
      <c r="O9" s="42">
        <v>0</v>
      </c>
      <c r="P9" s="42">
        <v>0</v>
      </c>
      <c r="Q9" s="40">
        <v>0</v>
      </c>
      <c r="R9" s="41">
        <v>10</v>
      </c>
      <c r="S9" s="39">
        <f t="shared" ref="S9:S13" si="0">R9/I9</f>
        <v>10</v>
      </c>
    </row>
    <row r="10" spans="1:20" x14ac:dyDescent="0.25">
      <c r="A10" s="90" t="s">
        <v>37</v>
      </c>
      <c r="B10" s="90"/>
      <c r="C10" s="90"/>
      <c r="D10" s="90"/>
      <c r="G10" s="85" t="s">
        <v>48</v>
      </c>
      <c r="H10" s="50">
        <v>0</v>
      </c>
      <c r="I10" s="42">
        <v>0</v>
      </c>
      <c r="J10" s="42">
        <v>1</v>
      </c>
      <c r="K10" s="42">
        <v>0</v>
      </c>
      <c r="L10" s="42">
        <v>0</v>
      </c>
      <c r="M10" s="42">
        <v>0</v>
      </c>
      <c r="N10" s="42">
        <v>1</v>
      </c>
      <c r="O10" s="42">
        <v>0</v>
      </c>
      <c r="P10" s="42">
        <v>0</v>
      </c>
      <c r="Q10" s="40">
        <v>0</v>
      </c>
      <c r="R10" s="41">
        <v>20</v>
      </c>
      <c r="S10" s="39">
        <v>0</v>
      </c>
    </row>
    <row r="11" spans="1:20" x14ac:dyDescent="0.25">
      <c r="A11" s="90" t="s">
        <v>38</v>
      </c>
      <c r="B11" s="90"/>
      <c r="C11" s="90"/>
      <c r="D11" s="90"/>
      <c r="G11" s="85" t="s">
        <v>49</v>
      </c>
      <c r="H11" s="50">
        <v>0</v>
      </c>
      <c r="I11" s="42">
        <v>0</v>
      </c>
      <c r="J11" s="42">
        <v>0</v>
      </c>
      <c r="K11" s="42">
        <v>1</v>
      </c>
      <c r="L11" s="42">
        <v>0</v>
      </c>
      <c r="M11" s="42">
        <v>0</v>
      </c>
      <c r="N11" s="42">
        <v>0</v>
      </c>
      <c r="O11" s="42">
        <v>1</v>
      </c>
      <c r="P11" s="42">
        <v>0</v>
      </c>
      <c r="Q11" s="40">
        <v>0</v>
      </c>
      <c r="R11" s="41">
        <v>10</v>
      </c>
      <c r="S11" s="39">
        <v>0</v>
      </c>
    </row>
    <row r="12" spans="1:20" x14ac:dyDescent="0.25">
      <c r="A12" s="90" t="s">
        <v>39</v>
      </c>
      <c r="B12" s="90"/>
      <c r="C12" s="90"/>
      <c r="D12" s="90"/>
      <c r="G12" s="85" t="s">
        <v>50</v>
      </c>
      <c r="H12" s="50">
        <v>0</v>
      </c>
      <c r="I12" s="42">
        <v>-0.5</v>
      </c>
      <c r="J12" s="42">
        <v>0.5</v>
      </c>
      <c r="K12" s="42">
        <v>-0.5</v>
      </c>
      <c r="L12" s="42">
        <v>0</v>
      </c>
      <c r="M12" s="42">
        <v>0</v>
      </c>
      <c r="N12" s="42">
        <v>0</v>
      </c>
      <c r="O12" s="42">
        <v>0</v>
      </c>
      <c r="P12" s="42">
        <v>1</v>
      </c>
      <c r="Q12" s="40">
        <v>0</v>
      </c>
      <c r="R12" s="41">
        <v>0</v>
      </c>
      <c r="S12" s="39">
        <f t="shared" si="0"/>
        <v>0</v>
      </c>
    </row>
    <row r="13" spans="1:20" ht="15.75" thickBot="1" x14ac:dyDescent="0.3">
      <c r="A13" s="90" t="s">
        <v>40</v>
      </c>
      <c r="B13" s="90"/>
      <c r="C13" s="90"/>
      <c r="D13" s="90"/>
      <c r="G13" s="86" t="s">
        <v>55</v>
      </c>
      <c r="H13" s="51">
        <v>0</v>
      </c>
      <c r="I13" s="43">
        <v>-0.9</v>
      </c>
      <c r="J13" s="43">
        <v>0.1</v>
      </c>
      <c r="K13" s="43">
        <v>0.1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1</v>
      </c>
      <c r="R13" s="44">
        <v>0</v>
      </c>
      <c r="S13" s="39">
        <f t="shared" si="0"/>
        <v>0</v>
      </c>
    </row>
    <row r="14" spans="1:20" x14ac:dyDescent="0.25">
      <c r="A14" s="90" t="s">
        <v>41</v>
      </c>
      <c r="B14" s="90"/>
      <c r="C14" s="90"/>
      <c r="D14" s="90"/>
      <c r="G14" s="37" t="s">
        <v>20</v>
      </c>
      <c r="H14" s="12">
        <f>H15*$T$14+H7</f>
        <v>1</v>
      </c>
      <c r="I14" s="12">
        <f>I15*$T$14+I7</f>
        <v>0</v>
      </c>
      <c r="J14" s="12">
        <f t="shared" ref="J14:R14" si="1">J15*$T$14+J7</f>
        <v>-3000</v>
      </c>
      <c r="K14" s="12">
        <f t="shared" si="1"/>
        <v>-10000</v>
      </c>
      <c r="L14" s="12">
        <f t="shared" si="1"/>
        <v>50</v>
      </c>
      <c r="M14" s="12">
        <f t="shared" si="1"/>
        <v>0</v>
      </c>
      <c r="N14" s="12">
        <f t="shared" si="1"/>
        <v>0</v>
      </c>
      <c r="O14" s="12">
        <f t="shared" si="1"/>
        <v>0</v>
      </c>
      <c r="P14" s="12">
        <f t="shared" si="1"/>
        <v>0</v>
      </c>
      <c r="Q14" s="12">
        <f t="shared" si="1"/>
        <v>0</v>
      </c>
      <c r="R14" s="12">
        <f t="shared" si="1"/>
        <v>925000</v>
      </c>
      <c r="S14" s="31"/>
      <c r="T14">
        <f>I7*-1</f>
        <v>100000</v>
      </c>
    </row>
    <row r="15" spans="1:20" x14ac:dyDescent="0.25">
      <c r="A15" s="90"/>
      <c r="B15" s="90"/>
      <c r="C15" s="90"/>
      <c r="D15" s="90"/>
      <c r="G15" s="37" t="s">
        <v>21</v>
      </c>
      <c r="H15" s="87">
        <f>H8/$T$15</f>
        <v>0</v>
      </c>
      <c r="I15" s="87">
        <f>I8/$T$15</f>
        <v>1</v>
      </c>
      <c r="J15" s="87">
        <f t="shared" ref="J15:R15" si="2">J8/$T$15</f>
        <v>0.15</v>
      </c>
      <c r="K15" s="87">
        <f t="shared" si="2"/>
        <v>0.3</v>
      </c>
      <c r="L15" s="87">
        <f t="shared" si="2"/>
        <v>5.0000000000000001E-4</v>
      </c>
      <c r="M15" s="87">
        <f t="shared" si="2"/>
        <v>0</v>
      </c>
      <c r="N15" s="87">
        <f t="shared" si="2"/>
        <v>0</v>
      </c>
      <c r="O15" s="87">
        <f t="shared" si="2"/>
        <v>0</v>
      </c>
      <c r="P15" s="87">
        <f t="shared" si="2"/>
        <v>0</v>
      </c>
      <c r="Q15" s="87">
        <f t="shared" si="2"/>
        <v>0</v>
      </c>
      <c r="R15" s="87">
        <f t="shared" si="2"/>
        <v>9.25</v>
      </c>
      <c r="S15" s="32">
        <f>R15/K15</f>
        <v>30.833333333333336</v>
      </c>
      <c r="T15">
        <f>I8</f>
        <v>2000</v>
      </c>
    </row>
    <row r="16" spans="1:20" ht="15.75" thickBot="1" x14ac:dyDescent="0.3">
      <c r="G16" s="37" t="s">
        <v>24</v>
      </c>
      <c r="H16" s="10">
        <f>H15*$T$16+H9</f>
        <v>0</v>
      </c>
      <c r="I16" s="10">
        <f>I15*$T$16+I9</f>
        <v>0</v>
      </c>
      <c r="J16" s="10">
        <f t="shared" ref="J16:R16" si="3">J15*$T$16+J9</f>
        <v>-0.15</v>
      </c>
      <c r="K16" s="55">
        <f t="shared" si="3"/>
        <v>-0.3</v>
      </c>
      <c r="L16" s="10">
        <f t="shared" si="3"/>
        <v>-5.0000000000000001E-4</v>
      </c>
      <c r="M16" s="10">
        <f t="shared" si="3"/>
        <v>1</v>
      </c>
      <c r="N16" s="10">
        <f t="shared" si="3"/>
        <v>0</v>
      </c>
      <c r="O16" s="10">
        <f t="shared" si="3"/>
        <v>0</v>
      </c>
      <c r="P16" s="10">
        <f t="shared" si="3"/>
        <v>0</v>
      </c>
      <c r="Q16" s="10">
        <f t="shared" si="3"/>
        <v>0</v>
      </c>
      <c r="R16" s="10">
        <f t="shared" si="3"/>
        <v>0.75</v>
      </c>
      <c r="S16" s="32">
        <f t="shared" ref="S16:S20" si="4">R16/K16</f>
        <v>-2.5</v>
      </c>
      <c r="T16">
        <f>I9*-1</f>
        <v>-1</v>
      </c>
    </row>
    <row r="17" spans="1:20" x14ac:dyDescent="0.25">
      <c r="A17" s="129" t="s">
        <v>12</v>
      </c>
      <c r="B17" s="130"/>
      <c r="C17" s="130"/>
      <c r="D17" s="130"/>
      <c r="E17" s="131"/>
      <c r="G17" s="37" t="s">
        <v>48</v>
      </c>
      <c r="H17" s="10">
        <f>H15*$T$17+H10</f>
        <v>0</v>
      </c>
      <c r="I17" s="10">
        <f>I15*$T$17+I10</f>
        <v>0</v>
      </c>
      <c r="J17" s="10">
        <f t="shared" ref="J17:R17" si="5">J15*$T$17+J10</f>
        <v>1</v>
      </c>
      <c r="K17" s="10">
        <f t="shared" si="5"/>
        <v>0</v>
      </c>
      <c r="L17" s="10">
        <f t="shared" si="5"/>
        <v>0</v>
      </c>
      <c r="M17" s="10">
        <f t="shared" si="5"/>
        <v>0</v>
      </c>
      <c r="N17" s="10">
        <f t="shared" si="5"/>
        <v>1</v>
      </c>
      <c r="O17" s="10">
        <f t="shared" si="5"/>
        <v>0</v>
      </c>
      <c r="P17" s="10">
        <f t="shared" si="5"/>
        <v>0</v>
      </c>
      <c r="Q17" s="10">
        <f t="shared" si="5"/>
        <v>0</v>
      </c>
      <c r="R17" s="10">
        <f t="shared" si="5"/>
        <v>20</v>
      </c>
      <c r="S17" s="32"/>
      <c r="T17">
        <f>I10*-1</f>
        <v>0</v>
      </c>
    </row>
    <row r="18" spans="1:20" x14ac:dyDescent="0.25">
      <c r="A18" s="119" t="s">
        <v>36</v>
      </c>
      <c r="B18" s="120"/>
      <c r="C18" s="120"/>
      <c r="D18" s="120"/>
      <c r="E18" s="121"/>
      <c r="G18" s="54" t="s">
        <v>49</v>
      </c>
      <c r="H18" s="10">
        <f>H15*$T$18+H11</f>
        <v>0</v>
      </c>
      <c r="I18" s="10">
        <f>I15*$T$18+I11</f>
        <v>0</v>
      </c>
      <c r="J18" s="10">
        <f t="shared" ref="J18:R18" si="6">J15*$T$18+J11</f>
        <v>0</v>
      </c>
      <c r="K18" s="20">
        <f t="shared" si="6"/>
        <v>1</v>
      </c>
      <c r="L18" s="10">
        <f t="shared" si="6"/>
        <v>0</v>
      </c>
      <c r="M18" s="10">
        <f t="shared" si="6"/>
        <v>0</v>
      </c>
      <c r="N18" s="10">
        <f t="shared" si="6"/>
        <v>0</v>
      </c>
      <c r="O18" s="10">
        <f t="shared" si="6"/>
        <v>1</v>
      </c>
      <c r="P18" s="10">
        <f t="shared" si="6"/>
        <v>0</v>
      </c>
      <c r="Q18" s="10">
        <f t="shared" si="6"/>
        <v>0</v>
      </c>
      <c r="R18" s="10">
        <f t="shared" si="6"/>
        <v>10</v>
      </c>
      <c r="S18" s="32">
        <f t="shared" si="4"/>
        <v>10</v>
      </c>
      <c r="T18">
        <f>I11*-1</f>
        <v>0</v>
      </c>
    </row>
    <row r="19" spans="1:20" x14ac:dyDescent="0.25">
      <c r="A19" s="119" t="s">
        <v>37</v>
      </c>
      <c r="B19" s="120"/>
      <c r="C19" s="120"/>
      <c r="D19" s="120"/>
      <c r="E19" s="121"/>
      <c r="G19" s="54" t="s">
        <v>50</v>
      </c>
      <c r="H19" s="10">
        <f>H15*$T$19+H12</f>
        <v>0</v>
      </c>
      <c r="I19" s="10">
        <f>I15*$T$19+I12</f>
        <v>0</v>
      </c>
      <c r="J19" s="10">
        <f t="shared" ref="J19:R19" si="7">J15*$T$19+J12</f>
        <v>0.57499999999999996</v>
      </c>
      <c r="K19" s="10">
        <f t="shared" si="7"/>
        <v>-0.35</v>
      </c>
      <c r="L19" s="10">
        <f t="shared" si="7"/>
        <v>2.5000000000000001E-4</v>
      </c>
      <c r="M19" s="10">
        <f t="shared" si="7"/>
        <v>0</v>
      </c>
      <c r="N19" s="10">
        <f t="shared" si="7"/>
        <v>0</v>
      </c>
      <c r="O19" s="10">
        <f t="shared" si="7"/>
        <v>0</v>
      </c>
      <c r="P19" s="10">
        <f t="shared" si="7"/>
        <v>1</v>
      </c>
      <c r="Q19" s="10">
        <f t="shared" si="7"/>
        <v>0</v>
      </c>
      <c r="R19" s="10">
        <f t="shared" si="7"/>
        <v>4.625</v>
      </c>
      <c r="S19" s="32">
        <f t="shared" si="4"/>
        <v>-13.214285714285715</v>
      </c>
      <c r="T19">
        <f t="shared" ref="T19:T20" si="8">I12*-1</f>
        <v>0.5</v>
      </c>
    </row>
    <row r="20" spans="1:20" ht="15.75" thickBot="1" x14ac:dyDescent="0.3">
      <c r="A20" s="119" t="s">
        <v>38</v>
      </c>
      <c r="B20" s="120"/>
      <c r="C20" s="120"/>
      <c r="D20" s="120"/>
      <c r="E20" s="121"/>
      <c r="G20" s="5" t="s">
        <v>55</v>
      </c>
      <c r="H20" s="17">
        <f>H15*$T$20+H13</f>
        <v>0</v>
      </c>
      <c r="I20" s="17">
        <f>I15*$T$20+I13</f>
        <v>0</v>
      </c>
      <c r="J20" s="17">
        <f t="shared" ref="J20:R20" si="9">J15*$T$20+J13</f>
        <v>0.23500000000000001</v>
      </c>
      <c r="K20" s="17">
        <f t="shared" si="9"/>
        <v>0.37</v>
      </c>
      <c r="L20" s="17">
        <f t="shared" si="9"/>
        <v>4.5000000000000004E-4</v>
      </c>
      <c r="M20" s="17">
        <f t="shared" si="9"/>
        <v>0</v>
      </c>
      <c r="N20" s="17">
        <f t="shared" si="9"/>
        <v>0</v>
      </c>
      <c r="O20" s="17">
        <f t="shared" si="9"/>
        <v>0</v>
      </c>
      <c r="P20" s="17">
        <f t="shared" si="9"/>
        <v>0</v>
      </c>
      <c r="Q20" s="17">
        <f t="shared" si="9"/>
        <v>1</v>
      </c>
      <c r="R20" s="17">
        <f t="shared" si="9"/>
        <v>8.3250000000000011</v>
      </c>
      <c r="S20" s="32">
        <f t="shared" si="4"/>
        <v>22.500000000000004</v>
      </c>
      <c r="T20">
        <f t="shared" si="8"/>
        <v>0.9</v>
      </c>
    </row>
    <row r="21" spans="1:20" x14ac:dyDescent="0.25">
      <c r="A21" s="119" t="s">
        <v>39</v>
      </c>
      <c r="B21" s="120"/>
      <c r="C21" s="120"/>
      <c r="D21" s="120"/>
      <c r="E21" s="121"/>
      <c r="G21" s="37" t="s">
        <v>20</v>
      </c>
      <c r="H21" s="11">
        <f t="shared" ref="H21:J21" si="10">H25*$T$21+H14</f>
        <v>1</v>
      </c>
      <c r="I21" s="12">
        <f t="shared" si="10"/>
        <v>0</v>
      </c>
      <c r="J21" s="12">
        <f t="shared" si="10"/>
        <v>-3000</v>
      </c>
      <c r="K21" s="12">
        <f>K25*$T$21+K14</f>
        <v>0</v>
      </c>
      <c r="L21" s="12">
        <f t="shared" ref="L21:R21" si="11">L25*$T$21+L14</f>
        <v>50</v>
      </c>
      <c r="M21" s="12">
        <f t="shared" si="11"/>
        <v>0</v>
      </c>
      <c r="N21" s="12">
        <f t="shared" si="11"/>
        <v>0</v>
      </c>
      <c r="O21" s="12">
        <f t="shared" si="11"/>
        <v>10000</v>
      </c>
      <c r="P21" s="12">
        <f t="shared" si="11"/>
        <v>0</v>
      </c>
      <c r="Q21" s="12">
        <f t="shared" si="11"/>
        <v>0</v>
      </c>
      <c r="R21" s="13">
        <f t="shared" si="11"/>
        <v>1025000</v>
      </c>
      <c r="S21" s="31"/>
      <c r="T21">
        <f>K14*-1</f>
        <v>10000</v>
      </c>
    </row>
    <row r="22" spans="1:20" x14ac:dyDescent="0.25">
      <c r="A22" s="119" t="s">
        <v>40</v>
      </c>
      <c r="B22" s="120"/>
      <c r="C22" s="120"/>
      <c r="D22" s="120"/>
      <c r="E22" s="121"/>
      <c r="G22" s="37" t="s">
        <v>21</v>
      </c>
      <c r="H22" s="14">
        <f t="shared" ref="H22:J22" si="12">H25*$T$22+H15</f>
        <v>0</v>
      </c>
      <c r="I22" s="10">
        <f t="shared" si="12"/>
        <v>1</v>
      </c>
      <c r="J22" s="10">
        <f t="shared" si="12"/>
        <v>0.15</v>
      </c>
      <c r="K22" s="10">
        <f>K25*$T$22+K15</f>
        <v>0</v>
      </c>
      <c r="L22" s="10">
        <f t="shared" ref="L22:R22" si="13">L25*$T$22+L15</f>
        <v>5.0000000000000001E-4</v>
      </c>
      <c r="M22" s="10">
        <f t="shared" si="13"/>
        <v>0</v>
      </c>
      <c r="N22" s="10">
        <f t="shared" si="13"/>
        <v>0</v>
      </c>
      <c r="O22" s="10">
        <f t="shared" si="13"/>
        <v>-0.3</v>
      </c>
      <c r="P22" s="10">
        <f t="shared" si="13"/>
        <v>0</v>
      </c>
      <c r="Q22" s="10">
        <f t="shared" si="13"/>
        <v>0</v>
      </c>
      <c r="R22" s="15">
        <f t="shared" si="13"/>
        <v>6.25</v>
      </c>
      <c r="S22" s="32">
        <f>R22/J22</f>
        <v>41.666666666666671</v>
      </c>
      <c r="T22">
        <f t="shared" ref="T22:T27" si="14">K15*-1</f>
        <v>-0.3</v>
      </c>
    </row>
    <row r="23" spans="1:20" x14ac:dyDescent="0.25">
      <c r="A23" s="119" t="s">
        <v>43</v>
      </c>
      <c r="B23" s="120"/>
      <c r="C23" s="120"/>
      <c r="D23" s="120"/>
      <c r="E23" s="121"/>
      <c r="G23" s="37" t="s">
        <v>24</v>
      </c>
      <c r="H23" s="14">
        <f t="shared" ref="H23:J23" si="15">H25*$T$23+H16</f>
        <v>0</v>
      </c>
      <c r="I23" s="10">
        <f t="shared" si="15"/>
        <v>0</v>
      </c>
      <c r="J23" s="10">
        <f t="shared" si="15"/>
        <v>-0.15</v>
      </c>
      <c r="K23" s="10">
        <f>K25*$T$23+K16</f>
        <v>0</v>
      </c>
      <c r="L23" s="10">
        <f t="shared" ref="L23:R23" si="16">L25*$T$23+L16</f>
        <v>-5.0000000000000001E-4</v>
      </c>
      <c r="M23" s="10">
        <f t="shared" si="16"/>
        <v>1</v>
      </c>
      <c r="N23" s="10">
        <f t="shared" si="16"/>
        <v>0</v>
      </c>
      <c r="O23" s="10">
        <f t="shared" si="16"/>
        <v>0.3</v>
      </c>
      <c r="P23" s="10">
        <f t="shared" si="16"/>
        <v>0</v>
      </c>
      <c r="Q23" s="10">
        <f t="shared" si="16"/>
        <v>0</v>
      </c>
      <c r="R23" s="15">
        <f t="shared" si="16"/>
        <v>3.75</v>
      </c>
      <c r="S23" s="32">
        <f t="shared" ref="S23:S27" si="17">R23/J23</f>
        <v>-25</v>
      </c>
      <c r="T23">
        <f t="shared" si="14"/>
        <v>0.3</v>
      </c>
    </row>
    <row r="24" spans="1:20" x14ac:dyDescent="0.25">
      <c r="A24" s="122" t="s">
        <v>13</v>
      </c>
      <c r="B24" s="93"/>
      <c r="C24" s="93"/>
      <c r="D24" s="93"/>
      <c r="E24" s="123"/>
      <c r="G24" s="37" t="s">
        <v>48</v>
      </c>
      <c r="H24" s="14">
        <f t="shared" ref="H24:J24" si="18">H25*$T$24+H17</f>
        <v>0</v>
      </c>
      <c r="I24" s="10">
        <f t="shared" si="18"/>
        <v>0</v>
      </c>
      <c r="J24" s="10">
        <f t="shared" si="18"/>
        <v>1</v>
      </c>
      <c r="K24" s="10">
        <f>K25*$T$24+K17</f>
        <v>0</v>
      </c>
      <c r="L24" s="10">
        <f t="shared" ref="L24" si="19">L25*$T$24+L17</f>
        <v>0</v>
      </c>
      <c r="M24" s="10">
        <f t="shared" ref="M24" si="20">M25*$T$24+M17</f>
        <v>0</v>
      </c>
      <c r="N24" s="10">
        <f t="shared" ref="N24:O24" si="21">N25*$T$24+N17</f>
        <v>1</v>
      </c>
      <c r="O24" s="10">
        <f t="shared" si="21"/>
        <v>0</v>
      </c>
      <c r="P24" s="10">
        <f t="shared" ref="P24" si="22">P25*$T$24+P17</f>
        <v>0</v>
      </c>
      <c r="Q24" s="10">
        <f t="shared" ref="Q24" si="23">Q25*$T$24+Q17</f>
        <v>0</v>
      </c>
      <c r="R24" s="15">
        <f t="shared" ref="R24" si="24">R25*$T$24+R17</f>
        <v>20</v>
      </c>
      <c r="S24" s="32">
        <f t="shared" si="17"/>
        <v>20</v>
      </c>
      <c r="T24">
        <f t="shared" si="14"/>
        <v>0</v>
      </c>
    </row>
    <row r="25" spans="1:20" x14ac:dyDescent="0.25">
      <c r="A25" s="119" t="s">
        <v>44</v>
      </c>
      <c r="B25" s="120"/>
      <c r="C25" s="120"/>
      <c r="D25" s="120"/>
      <c r="E25" s="121"/>
      <c r="G25" s="54" t="s">
        <v>47</v>
      </c>
      <c r="H25" s="14">
        <f t="shared" ref="H25:J25" si="25">H18/$T$25</f>
        <v>0</v>
      </c>
      <c r="I25" s="10">
        <f t="shared" si="25"/>
        <v>0</v>
      </c>
      <c r="J25" s="10">
        <f t="shared" si="25"/>
        <v>0</v>
      </c>
      <c r="K25" s="10">
        <f>K18/$T$25</f>
        <v>1</v>
      </c>
      <c r="L25" s="10">
        <f t="shared" ref="L25:R25" si="26">L18/$T$25</f>
        <v>0</v>
      </c>
      <c r="M25" s="10">
        <f t="shared" si="26"/>
        <v>0</v>
      </c>
      <c r="N25" s="10">
        <f t="shared" si="26"/>
        <v>0</v>
      </c>
      <c r="O25" s="10">
        <f t="shared" si="26"/>
        <v>1</v>
      </c>
      <c r="P25" s="10">
        <f t="shared" si="26"/>
        <v>0</v>
      </c>
      <c r="Q25" s="10">
        <f t="shared" si="26"/>
        <v>0</v>
      </c>
      <c r="R25" s="15">
        <f t="shared" si="26"/>
        <v>10</v>
      </c>
      <c r="S25" s="32"/>
      <c r="T25">
        <f>K18</f>
        <v>1</v>
      </c>
    </row>
    <row r="26" spans="1:20" x14ac:dyDescent="0.25">
      <c r="A26" s="119" t="s">
        <v>45</v>
      </c>
      <c r="B26" s="120"/>
      <c r="C26" s="120"/>
      <c r="D26" s="120"/>
      <c r="E26" s="121"/>
      <c r="G26" s="54" t="s">
        <v>50</v>
      </c>
      <c r="H26" s="14">
        <f t="shared" ref="H26:J26" si="27">H25*$T$26+H19</f>
        <v>0</v>
      </c>
      <c r="I26" s="10">
        <f t="shared" si="27"/>
        <v>0</v>
      </c>
      <c r="J26" s="20">
        <f t="shared" si="27"/>
        <v>0.57499999999999996</v>
      </c>
      <c r="K26" s="10">
        <f>K25*$T$26+K19</f>
        <v>0</v>
      </c>
      <c r="L26" s="10">
        <f t="shared" ref="L26" si="28">L25*$T$26+L19</f>
        <v>2.5000000000000001E-4</v>
      </c>
      <c r="M26" s="10">
        <f t="shared" ref="M26" si="29">M25*$T$26+M19</f>
        <v>0</v>
      </c>
      <c r="N26" s="10">
        <f t="shared" ref="N26:O26" si="30">N25*$T$26+N19</f>
        <v>0</v>
      </c>
      <c r="O26" s="10">
        <f t="shared" si="30"/>
        <v>0.35</v>
      </c>
      <c r="P26" s="10">
        <f t="shared" ref="P26" si="31">P25*$T$26+P19</f>
        <v>1</v>
      </c>
      <c r="Q26" s="10">
        <f t="shared" ref="Q26" si="32">Q25*$T$26+Q19</f>
        <v>0</v>
      </c>
      <c r="R26" s="15">
        <f t="shared" ref="R26" si="33">R25*$T$26+R19</f>
        <v>8.125</v>
      </c>
      <c r="S26" s="32">
        <f t="shared" si="17"/>
        <v>14.130434782608697</v>
      </c>
      <c r="T26">
        <f t="shared" si="14"/>
        <v>0.35</v>
      </c>
    </row>
    <row r="27" spans="1:20" ht="15.75" thickBot="1" x14ac:dyDescent="0.3">
      <c r="A27" s="90" t="s">
        <v>51</v>
      </c>
      <c r="B27" s="90"/>
      <c r="C27" s="90"/>
      <c r="D27" s="90"/>
      <c r="E27" s="90"/>
      <c r="G27" s="5" t="s">
        <v>55</v>
      </c>
      <c r="H27" s="16">
        <f t="shared" ref="H27:J27" si="34">H25*$T$27+H20</f>
        <v>0</v>
      </c>
      <c r="I27" s="17">
        <f t="shared" si="34"/>
        <v>0</v>
      </c>
      <c r="J27" s="17">
        <f t="shared" si="34"/>
        <v>0.23500000000000001</v>
      </c>
      <c r="K27" s="17">
        <f>K25*$T$27+K20</f>
        <v>0</v>
      </c>
      <c r="L27" s="17">
        <f t="shared" ref="L27:R27" si="35">L25*$T$27+L20</f>
        <v>4.5000000000000004E-4</v>
      </c>
      <c r="M27" s="17">
        <f t="shared" si="35"/>
        <v>0</v>
      </c>
      <c r="N27" s="17">
        <f t="shared" si="35"/>
        <v>0</v>
      </c>
      <c r="O27" s="17">
        <f t="shared" si="35"/>
        <v>-0.37</v>
      </c>
      <c r="P27" s="17">
        <f t="shared" si="35"/>
        <v>0</v>
      </c>
      <c r="Q27" s="17">
        <f t="shared" si="35"/>
        <v>1</v>
      </c>
      <c r="R27" s="18">
        <f t="shared" si="35"/>
        <v>4.6250000000000009</v>
      </c>
      <c r="S27" s="32">
        <f t="shared" si="17"/>
        <v>19.680851063829788</v>
      </c>
      <c r="T27">
        <f t="shared" si="14"/>
        <v>-0.37</v>
      </c>
    </row>
    <row r="28" spans="1:20" x14ac:dyDescent="0.25">
      <c r="A28" s="124" t="s">
        <v>52</v>
      </c>
      <c r="B28" s="95"/>
      <c r="C28" s="95"/>
      <c r="D28" s="95"/>
      <c r="E28" s="125"/>
      <c r="G28" s="37" t="s">
        <v>20</v>
      </c>
      <c r="H28" s="12">
        <f t="shared" ref="H28:I28" si="36">H33*$T$28+H21</f>
        <v>1</v>
      </c>
      <c r="I28" s="12">
        <f t="shared" si="36"/>
        <v>0</v>
      </c>
      <c r="J28" s="12">
        <f>J33*$T$28+J21</f>
        <v>0</v>
      </c>
      <c r="K28" s="12">
        <f t="shared" ref="K28:R28" si="37">K33*$T$28+K21</f>
        <v>0</v>
      </c>
      <c r="L28" s="12">
        <f t="shared" si="37"/>
        <v>51.304347826086953</v>
      </c>
      <c r="M28" s="12">
        <f t="shared" si="37"/>
        <v>0</v>
      </c>
      <c r="N28" s="12">
        <f t="shared" si="37"/>
        <v>0</v>
      </c>
      <c r="O28" s="12">
        <f t="shared" si="37"/>
        <v>11826.08695652174</v>
      </c>
      <c r="P28" s="12">
        <f t="shared" si="37"/>
        <v>5217.3913043478269</v>
      </c>
      <c r="Q28" s="12">
        <f t="shared" si="37"/>
        <v>0</v>
      </c>
      <c r="R28" s="88">
        <f t="shared" si="37"/>
        <v>1067391.3043478262</v>
      </c>
      <c r="S28" s="45"/>
      <c r="T28">
        <f>J21*-1</f>
        <v>3000</v>
      </c>
    </row>
    <row r="29" spans="1:20" x14ac:dyDescent="0.25">
      <c r="A29" s="119" t="s">
        <v>53</v>
      </c>
      <c r="B29" s="120"/>
      <c r="C29" s="120"/>
      <c r="D29" s="120"/>
      <c r="E29" s="121"/>
      <c r="G29" s="37" t="s">
        <v>21</v>
      </c>
      <c r="H29" s="10">
        <f t="shared" ref="H29:I29" si="38">H33*$T$29+H22</f>
        <v>0</v>
      </c>
      <c r="I29" s="10">
        <f t="shared" si="38"/>
        <v>1</v>
      </c>
      <c r="J29" s="10">
        <f>J33*$T$29+J22</f>
        <v>0</v>
      </c>
      <c r="K29" s="10">
        <f t="shared" ref="K29:R29" si="39">K33*$T$29+K22</f>
        <v>0</v>
      </c>
      <c r="L29" s="10">
        <f t="shared" si="39"/>
        <v>4.3478260869565219E-4</v>
      </c>
      <c r="M29" s="10">
        <f t="shared" si="39"/>
        <v>0</v>
      </c>
      <c r="N29" s="10">
        <f t="shared" si="39"/>
        <v>0</v>
      </c>
      <c r="O29" s="10">
        <f t="shared" si="39"/>
        <v>-0.39130434782608692</v>
      </c>
      <c r="P29" s="10">
        <f t="shared" si="39"/>
        <v>-0.2608695652173913</v>
      </c>
      <c r="Q29" s="10">
        <f t="shared" si="39"/>
        <v>0</v>
      </c>
      <c r="R29" s="20">
        <f t="shared" si="39"/>
        <v>4.1304347826086953</v>
      </c>
      <c r="S29" s="46"/>
      <c r="T29">
        <f t="shared" ref="T29:T34" si="40">J22*-1</f>
        <v>-0.15</v>
      </c>
    </row>
    <row r="30" spans="1:20" ht="15.75" thickBot="1" x14ac:dyDescent="0.3">
      <c r="A30" s="126" t="s">
        <v>54</v>
      </c>
      <c r="B30" s="127"/>
      <c r="C30" s="127"/>
      <c r="D30" s="127"/>
      <c r="E30" s="128"/>
      <c r="G30" s="37" t="s">
        <v>24</v>
      </c>
      <c r="H30" s="10">
        <f t="shared" ref="H30:I30" si="41">H33*$T$30+H23</f>
        <v>0</v>
      </c>
      <c r="I30" s="10">
        <f t="shared" si="41"/>
        <v>0</v>
      </c>
      <c r="J30" s="10">
        <f>J33*$T$30+J23</f>
        <v>0</v>
      </c>
      <c r="K30" s="10">
        <f t="shared" ref="K30:R30" si="42">K33*$T$30+K23</f>
        <v>0</v>
      </c>
      <c r="L30" s="10">
        <f t="shared" si="42"/>
        <v>-4.3478260869565219E-4</v>
      </c>
      <c r="M30" s="10">
        <f t="shared" si="42"/>
        <v>1</v>
      </c>
      <c r="N30" s="10">
        <f t="shared" si="42"/>
        <v>0</v>
      </c>
      <c r="O30" s="10">
        <f t="shared" si="42"/>
        <v>0.39130434782608692</v>
      </c>
      <c r="P30" s="10">
        <f t="shared" si="42"/>
        <v>0.2608695652173913</v>
      </c>
      <c r="Q30" s="10">
        <f t="shared" si="42"/>
        <v>0</v>
      </c>
      <c r="R30" s="10">
        <f t="shared" si="42"/>
        <v>5.8695652173913047</v>
      </c>
      <c r="S30" s="46"/>
      <c r="T30">
        <f t="shared" si="40"/>
        <v>0.15</v>
      </c>
    </row>
    <row r="31" spans="1:20" x14ac:dyDescent="0.25">
      <c r="G31" s="37" t="s">
        <v>48</v>
      </c>
      <c r="H31" s="10">
        <f t="shared" ref="H31:I31" si="43">H33*$T$31+H24</f>
        <v>0</v>
      </c>
      <c r="I31" s="10">
        <f t="shared" si="43"/>
        <v>0</v>
      </c>
      <c r="J31" s="10">
        <f>J33*$T$31+J24</f>
        <v>0</v>
      </c>
      <c r="K31" s="10">
        <f t="shared" ref="K31:R31" si="44">K33*$T$31+K24</f>
        <v>0</v>
      </c>
      <c r="L31" s="10">
        <f t="shared" si="44"/>
        <v>-4.3478260869565219E-4</v>
      </c>
      <c r="M31" s="10">
        <f t="shared" si="44"/>
        <v>0</v>
      </c>
      <c r="N31" s="10">
        <f t="shared" si="44"/>
        <v>1</v>
      </c>
      <c r="O31" s="10">
        <f t="shared" si="44"/>
        <v>-0.60869565217391308</v>
      </c>
      <c r="P31" s="10">
        <f t="shared" si="44"/>
        <v>-1.7391304347826089</v>
      </c>
      <c r="Q31" s="10">
        <f t="shared" si="44"/>
        <v>0</v>
      </c>
      <c r="R31" s="10">
        <f t="shared" si="44"/>
        <v>5.8695652173913029</v>
      </c>
      <c r="S31" s="46"/>
      <c r="T31">
        <f t="shared" si="40"/>
        <v>-1</v>
      </c>
    </row>
    <row r="32" spans="1:20" x14ac:dyDescent="0.25">
      <c r="G32" s="54" t="s">
        <v>47</v>
      </c>
      <c r="H32" s="42">
        <f t="shared" ref="H32:I32" si="45">H33*$T$32+H25</f>
        <v>0</v>
      </c>
      <c r="I32" s="42">
        <f t="shared" si="45"/>
        <v>0</v>
      </c>
      <c r="J32" s="42">
        <f>J33*$T$32+J25</f>
        <v>0</v>
      </c>
      <c r="K32" s="42">
        <f t="shared" ref="K32:R32" si="46">K33*$T$32+K25</f>
        <v>1</v>
      </c>
      <c r="L32" s="42">
        <f t="shared" si="46"/>
        <v>0</v>
      </c>
      <c r="M32" s="42">
        <f t="shared" si="46"/>
        <v>0</v>
      </c>
      <c r="N32" s="42">
        <f t="shared" si="46"/>
        <v>0</v>
      </c>
      <c r="O32" s="42">
        <f t="shared" si="46"/>
        <v>1</v>
      </c>
      <c r="P32" s="42">
        <f t="shared" si="46"/>
        <v>0</v>
      </c>
      <c r="Q32" s="42">
        <f t="shared" si="46"/>
        <v>0</v>
      </c>
      <c r="R32" s="52">
        <f t="shared" si="46"/>
        <v>10</v>
      </c>
      <c r="S32" s="46"/>
      <c r="T32">
        <f t="shared" si="40"/>
        <v>0</v>
      </c>
    </row>
    <row r="33" spans="1:20" x14ac:dyDescent="0.25">
      <c r="A33" s="97" t="s">
        <v>17</v>
      </c>
      <c r="B33" s="98"/>
      <c r="C33" s="98"/>
      <c r="D33" s="98"/>
      <c r="E33" s="99"/>
      <c r="G33" s="54" t="s">
        <v>22</v>
      </c>
      <c r="H33" s="42">
        <f t="shared" ref="H33:I33" si="47">H26/$T$33</f>
        <v>0</v>
      </c>
      <c r="I33" s="42">
        <f t="shared" si="47"/>
        <v>0</v>
      </c>
      <c r="J33" s="42">
        <f>J26/$T$33</f>
        <v>1</v>
      </c>
      <c r="K33" s="42">
        <f t="shared" ref="K33:R33" si="48">K26/$T$33</f>
        <v>0</v>
      </c>
      <c r="L33" s="42">
        <f t="shared" si="48"/>
        <v>4.3478260869565219E-4</v>
      </c>
      <c r="M33" s="42">
        <f t="shared" si="48"/>
        <v>0</v>
      </c>
      <c r="N33" s="42">
        <f t="shared" si="48"/>
        <v>0</v>
      </c>
      <c r="O33" s="42">
        <f t="shared" si="48"/>
        <v>0.60869565217391308</v>
      </c>
      <c r="P33" s="42">
        <f t="shared" si="48"/>
        <v>1.7391304347826089</v>
      </c>
      <c r="Q33" s="42">
        <f t="shared" si="48"/>
        <v>0</v>
      </c>
      <c r="R33" s="52">
        <f t="shared" si="48"/>
        <v>14.130434782608697</v>
      </c>
      <c r="S33" s="46"/>
      <c r="T33">
        <f>J26</f>
        <v>0.57499999999999996</v>
      </c>
    </row>
    <row r="34" spans="1:20" ht="15.75" thickBot="1" x14ac:dyDescent="0.3">
      <c r="A34" s="118" t="s">
        <v>46</v>
      </c>
      <c r="B34" s="118"/>
      <c r="C34" s="118"/>
      <c r="D34" s="118"/>
      <c r="E34" s="118"/>
      <c r="G34" s="5" t="s">
        <v>55</v>
      </c>
      <c r="H34" s="43">
        <f t="shared" ref="H34:I34" si="49">H33*$T$34+H27</f>
        <v>0</v>
      </c>
      <c r="I34" s="43">
        <f t="shared" si="49"/>
        <v>0</v>
      </c>
      <c r="J34" s="43">
        <f>J33*$T$34+J27</f>
        <v>0</v>
      </c>
      <c r="K34" s="43">
        <f t="shared" ref="K34:R34" si="50">K33*$T$34+K27</f>
        <v>0</v>
      </c>
      <c r="L34" s="43">
        <f t="shared" si="50"/>
        <v>3.4782608695652176E-4</v>
      </c>
      <c r="M34" s="43">
        <f t="shared" si="50"/>
        <v>0</v>
      </c>
      <c r="N34" s="43">
        <f t="shared" si="50"/>
        <v>0</v>
      </c>
      <c r="O34" s="43">
        <f t="shared" si="50"/>
        <v>-0.5130434782608696</v>
      </c>
      <c r="P34" s="43">
        <f t="shared" si="50"/>
        <v>-0.40869565217391313</v>
      </c>
      <c r="Q34" s="43">
        <f t="shared" si="50"/>
        <v>1</v>
      </c>
      <c r="R34" s="43">
        <f t="shared" si="50"/>
        <v>1.304347826086957</v>
      </c>
      <c r="S34" s="47"/>
      <c r="T34">
        <f t="shared" si="40"/>
        <v>-0.23500000000000001</v>
      </c>
    </row>
    <row r="35" spans="1:20" ht="15.75" thickBot="1" x14ac:dyDescent="0.3"/>
    <row r="36" spans="1:20" x14ac:dyDescent="0.25">
      <c r="J36" s="106" t="s">
        <v>69</v>
      </c>
      <c r="K36" s="107"/>
      <c r="L36" s="108"/>
      <c r="M36" s="89"/>
    </row>
    <row r="37" spans="1:20" x14ac:dyDescent="0.25">
      <c r="J37" s="109"/>
      <c r="K37" s="110"/>
      <c r="L37" s="111"/>
      <c r="M37" s="89"/>
    </row>
    <row r="38" spans="1:20" ht="15.75" thickBot="1" x14ac:dyDescent="0.3">
      <c r="J38" s="112"/>
      <c r="K38" s="113"/>
      <c r="L38" s="114"/>
      <c r="M38" s="89"/>
    </row>
    <row r="39" spans="1:20" x14ac:dyDescent="0.25">
      <c r="J39" s="89"/>
      <c r="K39" s="89"/>
      <c r="L39" s="89"/>
      <c r="M39" s="89"/>
    </row>
  </sheetData>
  <mergeCells count="33">
    <mergeCell ref="A30:E30"/>
    <mergeCell ref="A14:D14"/>
    <mergeCell ref="A15:D15"/>
    <mergeCell ref="A17:E17"/>
    <mergeCell ref="A18:E18"/>
    <mergeCell ref="A19:E19"/>
    <mergeCell ref="A27:E27"/>
    <mergeCell ref="A28:E28"/>
    <mergeCell ref="H4:P4"/>
    <mergeCell ref="A26:E26"/>
    <mergeCell ref="A29:E29"/>
    <mergeCell ref="A8:D8"/>
    <mergeCell ref="A9:D9"/>
    <mergeCell ref="A10:D10"/>
    <mergeCell ref="A11:D11"/>
    <mergeCell ref="A12:D12"/>
    <mergeCell ref="A13:D13"/>
    <mergeCell ref="J36:L38"/>
    <mergeCell ref="L2:Q2"/>
    <mergeCell ref="A7:D7"/>
    <mergeCell ref="E1:J1"/>
    <mergeCell ref="A3:D3"/>
    <mergeCell ref="A4:D4"/>
    <mergeCell ref="A5:D5"/>
    <mergeCell ref="A6:D6"/>
    <mergeCell ref="A33:E33"/>
    <mergeCell ref="A34:E34"/>
    <mergeCell ref="A20:E20"/>
    <mergeCell ref="A21:E21"/>
    <mergeCell ref="A22:E22"/>
    <mergeCell ref="A23:E23"/>
    <mergeCell ref="A24:E24"/>
    <mergeCell ref="A25:E2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5D5C-F06F-4F85-AA7C-D8FF4FF32D9A}">
  <dimension ref="A1:Q18"/>
  <sheetViews>
    <sheetView zoomScale="70" zoomScaleNormal="70" workbookViewId="0">
      <selection activeCell="K30" sqref="K30"/>
    </sheetView>
  </sheetViews>
  <sheetFormatPr baseColWidth="10" defaultRowHeight="15" x14ac:dyDescent="0.25"/>
  <cols>
    <col min="9" max="10" width="14" bestFit="1" customWidth="1"/>
  </cols>
  <sheetData>
    <row r="1" spans="1:17" ht="15.75" thickBot="1" x14ac:dyDescent="0.3">
      <c r="D1" s="139" t="s">
        <v>11</v>
      </c>
      <c r="E1" s="140"/>
      <c r="F1" s="140"/>
      <c r="G1" s="140"/>
      <c r="H1" s="140"/>
      <c r="I1" s="140"/>
      <c r="J1" s="141"/>
    </row>
    <row r="3" spans="1:17" ht="15.75" thickBot="1" x14ac:dyDescent="0.3">
      <c r="A3" s="90" t="s">
        <v>28</v>
      </c>
      <c r="B3" s="90"/>
      <c r="C3" s="90"/>
      <c r="D3" s="90"/>
      <c r="G3" s="57"/>
      <c r="H3" s="59" t="s">
        <v>20</v>
      </c>
      <c r="I3" s="59" t="s">
        <v>21</v>
      </c>
      <c r="J3" s="59" t="s">
        <v>22</v>
      </c>
      <c r="K3" s="59" t="s">
        <v>47</v>
      </c>
      <c r="L3" s="59" t="s">
        <v>23</v>
      </c>
      <c r="M3" s="59" t="s">
        <v>24</v>
      </c>
      <c r="N3" s="59" t="s">
        <v>48</v>
      </c>
      <c r="O3" s="59" t="s">
        <v>25</v>
      </c>
      <c r="P3" s="60" t="s">
        <v>26</v>
      </c>
    </row>
    <row r="4" spans="1:17" x14ac:dyDescent="0.25">
      <c r="A4" s="132" t="s">
        <v>56</v>
      </c>
      <c r="B4" s="132"/>
      <c r="C4" s="132"/>
      <c r="D4" s="132"/>
      <c r="E4" s="38"/>
      <c r="G4" s="58" t="s">
        <v>20</v>
      </c>
      <c r="H4" s="67">
        <v>1</v>
      </c>
      <c r="I4" s="66">
        <v>-700</v>
      </c>
      <c r="J4" s="66">
        <v>-3500</v>
      </c>
      <c r="K4" s="66">
        <v>-7000</v>
      </c>
      <c r="L4" s="66">
        <v>0</v>
      </c>
      <c r="M4" s="66">
        <v>0</v>
      </c>
      <c r="N4" s="66">
        <v>0</v>
      </c>
      <c r="O4" s="61">
        <v>0</v>
      </c>
      <c r="P4" s="62">
        <v>0</v>
      </c>
    </row>
    <row r="5" spans="1:17" x14ac:dyDescent="0.25">
      <c r="A5" s="132" t="s">
        <v>57</v>
      </c>
      <c r="B5" s="132"/>
      <c r="C5" s="132"/>
      <c r="D5" s="132"/>
      <c r="E5" s="38"/>
      <c r="G5" s="58" t="s">
        <v>23</v>
      </c>
      <c r="H5" s="68">
        <v>0</v>
      </c>
      <c r="I5" s="69">
        <v>1</v>
      </c>
      <c r="J5" s="69">
        <v>2</v>
      </c>
      <c r="K5" s="20">
        <v>3</v>
      </c>
      <c r="L5" s="69">
        <v>1</v>
      </c>
      <c r="M5" s="69">
        <v>0</v>
      </c>
      <c r="N5" s="69">
        <v>0</v>
      </c>
      <c r="O5" s="63">
        <v>100</v>
      </c>
      <c r="P5" s="64">
        <f>O5/K5</f>
        <v>33.333333333333336</v>
      </c>
    </row>
    <row r="6" spans="1:17" x14ac:dyDescent="0.25">
      <c r="A6" s="132" t="s">
        <v>58</v>
      </c>
      <c r="B6" s="132"/>
      <c r="C6" s="132"/>
      <c r="D6" s="132"/>
      <c r="E6" s="38"/>
      <c r="G6" s="58" t="s">
        <v>24</v>
      </c>
      <c r="H6" s="68">
        <v>0</v>
      </c>
      <c r="I6" s="69">
        <v>2</v>
      </c>
      <c r="J6" s="69">
        <v>3</v>
      </c>
      <c r="K6" s="69">
        <v>1</v>
      </c>
      <c r="L6" s="69">
        <v>0</v>
      </c>
      <c r="M6" s="69">
        <v>1</v>
      </c>
      <c r="N6" s="69">
        <v>0</v>
      </c>
      <c r="O6" s="63">
        <v>200</v>
      </c>
      <c r="P6" s="64">
        <f t="shared" ref="P6:P7" si="0">O6/K6</f>
        <v>200</v>
      </c>
    </row>
    <row r="7" spans="1:17" ht="15.75" thickBot="1" x14ac:dyDescent="0.3">
      <c r="A7" s="132" t="s">
        <v>59</v>
      </c>
      <c r="B7" s="132"/>
      <c r="C7" s="132"/>
      <c r="D7" s="132"/>
      <c r="E7" s="38"/>
      <c r="G7" s="58" t="s">
        <v>48</v>
      </c>
      <c r="H7" s="70">
        <v>0</v>
      </c>
      <c r="I7" s="71">
        <v>3</v>
      </c>
      <c r="J7" s="71">
        <v>2.5</v>
      </c>
      <c r="K7" s="71">
        <v>4</v>
      </c>
      <c r="L7" s="71">
        <v>0</v>
      </c>
      <c r="M7" s="71">
        <v>0</v>
      </c>
      <c r="N7" s="71">
        <v>1</v>
      </c>
      <c r="O7" s="65">
        <v>600</v>
      </c>
      <c r="P7" s="76">
        <f t="shared" si="0"/>
        <v>150</v>
      </c>
    </row>
    <row r="8" spans="1:17" x14ac:dyDescent="0.25">
      <c r="A8" s="132" t="s">
        <v>60</v>
      </c>
      <c r="B8" s="132"/>
      <c r="C8" s="132"/>
      <c r="D8" s="132"/>
      <c r="E8" s="38"/>
      <c r="G8" s="72" t="s">
        <v>20</v>
      </c>
      <c r="H8" s="12">
        <f t="shared" ref="H8:J8" si="1">H9*$Q$8+H4</f>
        <v>1</v>
      </c>
      <c r="I8" s="73">
        <f t="shared" si="1"/>
        <v>1633.333333333333</v>
      </c>
      <c r="J8" s="73">
        <f t="shared" si="1"/>
        <v>1166.6666666666661</v>
      </c>
      <c r="K8" s="12">
        <f>K9*$Q$8+K4</f>
        <v>0</v>
      </c>
      <c r="L8" s="12">
        <f>L9*$Q$8+L4</f>
        <v>2333.333333333333</v>
      </c>
      <c r="M8" s="12">
        <f t="shared" ref="M8" si="2">M9*$Q$8+M4</f>
        <v>0</v>
      </c>
      <c r="N8" s="12">
        <f t="shared" ref="N8" si="3">N9*$Q$8+N4</f>
        <v>0</v>
      </c>
      <c r="O8" s="12">
        <f>O9*$Q$8+O4</f>
        <v>233333.33333333334</v>
      </c>
      <c r="P8" s="21"/>
      <c r="Q8">
        <f>K4*-1</f>
        <v>7000</v>
      </c>
    </row>
    <row r="9" spans="1:17" x14ac:dyDescent="0.25">
      <c r="A9" s="132" t="s">
        <v>61</v>
      </c>
      <c r="B9" s="132"/>
      <c r="C9" s="132"/>
      <c r="D9" s="132"/>
      <c r="E9" s="38"/>
      <c r="G9" s="72" t="s">
        <v>21</v>
      </c>
      <c r="H9" s="10">
        <f t="shared" ref="H9:J9" si="4">H5/$Q$9</f>
        <v>0</v>
      </c>
      <c r="I9" s="74">
        <f t="shared" si="4"/>
        <v>0.33333333333333331</v>
      </c>
      <c r="J9" s="74">
        <f t="shared" si="4"/>
        <v>0.66666666666666663</v>
      </c>
      <c r="K9" s="10">
        <f>K5/$Q$9</f>
        <v>1</v>
      </c>
      <c r="L9" s="10">
        <f t="shared" ref="L9:N9" si="5">L5/$Q$9</f>
        <v>0.33333333333333331</v>
      </c>
      <c r="M9" s="10">
        <f t="shared" si="5"/>
        <v>0</v>
      </c>
      <c r="N9" s="10">
        <f t="shared" si="5"/>
        <v>0</v>
      </c>
      <c r="O9" s="20">
        <f>O5/$Q$9</f>
        <v>33.333333333333336</v>
      </c>
      <c r="P9" s="21"/>
      <c r="Q9">
        <f>K5</f>
        <v>3</v>
      </c>
    </row>
    <row r="10" spans="1:17" x14ac:dyDescent="0.25">
      <c r="A10" s="132" t="s">
        <v>62</v>
      </c>
      <c r="B10" s="132"/>
      <c r="C10" s="132"/>
      <c r="D10" s="132"/>
      <c r="E10" s="38"/>
      <c r="G10" s="72" t="s">
        <v>24</v>
      </c>
      <c r="H10" s="10">
        <f t="shared" ref="H10:J10" si="6">H9*$Q$10+H6</f>
        <v>0</v>
      </c>
      <c r="I10" s="74">
        <f t="shared" si="6"/>
        <v>1.6666666666666667</v>
      </c>
      <c r="J10" s="74">
        <f t="shared" si="6"/>
        <v>2.3333333333333335</v>
      </c>
      <c r="K10" s="10">
        <f>K9*$Q$10+K6</f>
        <v>0</v>
      </c>
      <c r="L10" s="10">
        <f t="shared" ref="L10" si="7">L9*$Q$10+L6</f>
        <v>-0.33333333333333331</v>
      </c>
      <c r="M10" s="10">
        <f t="shared" ref="M10" si="8">M9*$Q$10+M6</f>
        <v>1</v>
      </c>
      <c r="N10" s="10">
        <f t="shared" ref="N10" si="9">N9*$Q$10+N6</f>
        <v>0</v>
      </c>
      <c r="O10" s="10">
        <f>O9*$Q$10+O6</f>
        <v>166.66666666666666</v>
      </c>
      <c r="P10" s="21"/>
      <c r="Q10">
        <f t="shared" ref="Q10:Q11" si="10">K6*-1</f>
        <v>-1</v>
      </c>
    </row>
    <row r="11" spans="1:17" ht="15.75" thickBot="1" x14ac:dyDescent="0.3">
      <c r="A11" s="132"/>
      <c r="B11" s="132"/>
      <c r="C11" s="132"/>
      <c r="D11" s="132"/>
      <c r="E11" s="38"/>
      <c r="G11" s="72" t="s">
        <v>48</v>
      </c>
      <c r="H11" s="17">
        <f t="shared" ref="H11:J11" si="11">H9*$Q$11+H7</f>
        <v>0</v>
      </c>
      <c r="I11" s="75">
        <f t="shared" si="11"/>
        <v>1.6666666666666667</v>
      </c>
      <c r="J11" s="75">
        <f t="shared" si="11"/>
        <v>-0.16666666666666652</v>
      </c>
      <c r="K11" s="17">
        <f>K9*$Q$11+K7</f>
        <v>0</v>
      </c>
      <c r="L11" s="17">
        <f t="shared" ref="L11:N11" si="12">L9*$Q$11+L7</f>
        <v>-1.3333333333333333</v>
      </c>
      <c r="M11" s="17">
        <f t="shared" si="12"/>
        <v>0</v>
      </c>
      <c r="N11" s="17">
        <f t="shared" si="12"/>
        <v>1</v>
      </c>
      <c r="O11" s="17">
        <f>O9*$Q$11+O7</f>
        <v>466.66666666666663</v>
      </c>
      <c r="P11" s="21"/>
      <c r="Q11">
        <f t="shared" si="10"/>
        <v>-4</v>
      </c>
    </row>
    <row r="12" spans="1:17" ht="15.75" thickBot="1" x14ac:dyDescent="0.3">
      <c r="A12" s="132"/>
      <c r="B12" s="132"/>
      <c r="C12" s="132"/>
      <c r="D12" s="132"/>
      <c r="E12" s="38"/>
    </row>
    <row r="13" spans="1:17" x14ac:dyDescent="0.25">
      <c r="A13" s="133" t="s">
        <v>12</v>
      </c>
      <c r="B13" s="134"/>
      <c r="C13" s="134"/>
      <c r="D13" s="134"/>
      <c r="E13" s="135"/>
      <c r="H13" s="77" t="s">
        <v>8</v>
      </c>
      <c r="I13" s="78">
        <v>2333.3332999999998</v>
      </c>
    </row>
    <row r="14" spans="1:17" ht="15.75" thickBot="1" x14ac:dyDescent="0.3">
      <c r="A14" s="132" t="s">
        <v>63</v>
      </c>
      <c r="B14" s="132"/>
      <c r="C14" s="132"/>
      <c r="D14" s="132"/>
      <c r="E14" s="38"/>
      <c r="H14" s="79" t="s">
        <v>9</v>
      </c>
      <c r="I14" s="80">
        <v>33.3333333</v>
      </c>
    </row>
    <row r="15" spans="1:17" x14ac:dyDescent="0.25">
      <c r="A15" s="132" t="s">
        <v>64</v>
      </c>
      <c r="B15" s="132"/>
      <c r="C15" s="132"/>
      <c r="D15" s="132"/>
      <c r="E15" s="38"/>
      <c r="H15" s="81" t="s">
        <v>67</v>
      </c>
    </row>
    <row r="16" spans="1:17" ht="15.75" thickBot="1" x14ac:dyDescent="0.3">
      <c r="A16" s="132" t="s">
        <v>65</v>
      </c>
      <c r="B16" s="132"/>
      <c r="C16" s="132"/>
      <c r="D16" s="132"/>
      <c r="E16" s="38"/>
      <c r="H16" s="82" t="s">
        <v>68</v>
      </c>
    </row>
    <row r="17" spans="1:5" x14ac:dyDescent="0.25">
      <c r="A17" s="136" t="s">
        <v>17</v>
      </c>
      <c r="B17" s="137"/>
      <c r="C17" s="137"/>
      <c r="D17" s="137"/>
      <c r="E17" s="138"/>
    </row>
    <row r="18" spans="1:5" x14ac:dyDescent="0.25">
      <c r="A18" s="120" t="s">
        <v>66</v>
      </c>
      <c r="B18" s="120"/>
      <c r="C18" s="120"/>
      <c r="D18" s="120"/>
    </row>
  </sheetData>
  <mergeCells count="17">
    <mergeCell ref="A7:D7"/>
    <mergeCell ref="D1:J1"/>
    <mergeCell ref="A3:D3"/>
    <mergeCell ref="A4:D4"/>
    <mergeCell ref="A5:D5"/>
    <mergeCell ref="A6:D6"/>
    <mergeCell ref="A8:D8"/>
    <mergeCell ref="A9:D9"/>
    <mergeCell ref="A10:D10"/>
    <mergeCell ref="A11:D11"/>
    <mergeCell ref="A12:D12"/>
    <mergeCell ref="A18:D18"/>
    <mergeCell ref="A14:D14"/>
    <mergeCell ref="A15:D15"/>
    <mergeCell ref="A16:D16"/>
    <mergeCell ref="A13:E13"/>
    <mergeCell ref="A17:E17"/>
  </mergeCells>
  <phoneticPr fontId="1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EJERCICIO1 (2)</vt:lpstr>
      <vt:lpstr>EJERCICIO1</vt:lpstr>
      <vt:lpstr>EJERCICIO2</vt:lpstr>
      <vt:lpstr>EJERCICIO3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2022-08-17T13:26:28Z</dcterms:created>
  <dcterms:modified xsi:type="dcterms:W3CDTF">2023-01-09T11:31:22Z</dcterms:modified>
</cp:coreProperties>
</file>