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25CD076D-8081-41F3-A598-C811E50DE1B1}" xr6:coauthVersionLast="47" xr6:coauthVersionMax="47" xr10:uidLastSave="{00000000-0000-0000-0000-000000000000}"/>
  <bookViews>
    <workbookView xWindow="-120" yWindow="-120" windowWidth="20730" windowHeight="11160" firstSheet="2" activeTab="6" xr2:uid="{D8F3FAA6-98A8-427F-BA35-0700EB7CD07C}"/>
  </bookViews>
  <sheets>
    <sheet name="SOLUCION OPTIMA" sheetId="1" r:id="rId1"/>
    <sheet name="INCISO A " sheetId="2" r:id="rId2"/>
    <sheet name="INCISO B" sheetId="3" r:id="rId3"/>
    <sheet name="INCISO C" sheetId="4" r:id="rId4"/>
    <sheet name="INCISO D " sheetId="5" r:id="rId5"/>
    <sheet name="INCISO E" sheetId="6" r:id="rId6"/>
    <sheet name="TOMA DE DESICION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6" l="1"/>
  <c r="G17" i="6"/>
  <c r="C17" i="6"/>
  <c r="F19" i="5"/>
  <c r="G12" i="5"/>
  <c r="C12" i="5"/>
  <c r="F21" i="4"/>
  <c r="G14" i="4"/>
  <c r="C14" i="4"/>
  <c r="F23" i="3"/>
  <c r="G16" i="3"/>
  <c r="H11" i="3"/>
  <c r="H10" i="3"/>
  <c r="C16" i="3"/>
  <c r="F30" i="2"/>
  <c r="H18" i="2"/>
  <c r="G23" i="2"/>
  <c r="C23" i="2"/>
  <c r="H17" i="2"/>
  <c r="E16" i="1"/>
</calcChain>
</file>

<file path=xl/sharedStrings.xml><?xml version="1.0" encoding="utf-8"?>
<sst xmlns="http://schemas.openxmlformats.org/spreadsheetml/2006/main" count="137" uniqueCount="43">
  <si>
    <t xml:space="preserve">PRACTICA  # 10  </t>
  </si>
  <si>
    <t>X1  =  unidades del Articulo  1</t>
  </si>
  <si>
    <t>X2  =  unidades del Articulo  2</t>
  </si>
  <si>
    <t>X3  =  unidades del Articulo  3</t>
  </si>
  <si>
    <t>X4  =  unidades del Articulo  4</t>
  </si>
  <si>
    <t>X5  =  unidades del Articulo  5</t>
  </si>
  <si>
    <t>1,-Variables</t>
  </si>
  <si>
    <t>S.a.</t>
  </si>
  <si>
    <t>F.O. MAX</t>
  </si>
  <si>
    <t>z=  4x1 + 7x2 + 6x3 +5x4 +4x5</t>
  </si>
  <si>
    <t>5x1 + 8x2 +3x3 +2x4 +7x5  &lt;=</t>
  </si>
  <si>
    <t>[Peso]</t>
  </si>
  <si>
    <t>x1 + 8x2 +6x3 +5x4 +4x5  &lt;=</t>
  </si>
  <si>
    <t xml:space="preserve">Solucion Optima </t>
  </si>
  <si>
    <t>x1*=</t>
  </si>
  <si>
    <t>x2*=</t>
  </si>
  <si>
    <t>x3*=</t>
  </si>
  <si>
    <t>x4*=</t>
  </si>
  <si>
    <t>x5*=</t>
  </si>
  <si>
    <t>z*=</t>
  </si>
  <si>
    <t>Nueva solucion</t>
  </si>
  <si>
    <t>CONCLUSION</t>
  </si>
  <si>
    <t>Si se aumenta el peso , el volumen de 20 y10 se obtendra un aumento del 10,97 %  ,ya que asi mismo se aumentaran la cantidad de los articulos 1 y 4</t>
  </si>
  <si>
    <t>Aumento</t>
  </si>
  <si>
    <r>
      <t xml:space="preserve">z=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9x1 </t>
    </r>
    <r>
      <rPr>
        <sz val="14"/>
        <color theme="1"/>
        <rFont val="Calibri"/>
        <family val="2"/>
        <scheme val="minor"/>
      </rPr>
      <t>+ 7x2 + 6x3 +5x4 +4x5</t>
    </r>
  </si>
  <si>
    <t xml:space="preserve">Si se realiza el aumento del precio del articulo 1  , a 9 unidades monetarias se obtiene un 48,39% de aumento  aun asi manteniendola misma cantidad de los articulos 1 y 4 </t>
  </si>
  <si>
    <t>Disminucion</t>
  </si>
  <si>
    <r>
      <t>Si se realiz</t>
    </r>
    <r>
      <rPr>
        <sz val="16"/>
        <color theme="1"/>
        <rFont val="Calibri"/>
        <family val="2"/>
        <scheme val="minor"/>
      </rPr>
      <t>a el cambio</t>
    </r>
    <r>
      <rPr>
        <b/>
        <sz val="16"/>
        <color theme="1"/>
        <rFont val="Calibri"/>
        <family val="2"/>
        <scheme val="minor"/>
      </rPr>
      <t xml:space="preserve"> del cuarto producto   llegaria a una perdida del 4,52% , tanto como la reduccion del primero producto . Teniendo la produccion del 3er producto  y a la ves disminucion del   4 producto </t>
    </r>
  </si>
  <si>
    <r>
      <t>5x1 + 8x2 +3x3 +</t>
    </r>
    <r>
      <rPr>
        <b/>
        <sz val="11"/>
        <color rgb="FFFF0000"/>
        <rFont val="Calibri"/>
        <family val="2"/>
        <scheme val="minor"/>
      </rPr>
      <t>6x4 +</t>
    </r>
    <r>
      <rPr>
        <sz val="11"/>
        <color theme="1"/>
        <rFont val="Calibri"/>
        <family val="2"/>
        <scheme val="minor"/>
      </rPr>
      <t>7x5  &lt;=</t>
    </r>
  </si>
  <si>
    <r>
      <t xml:space="preserve">x1 + 8x2 +6x3 </t>
    </r>
    <r>
      <rPr>
        <b/>
        <sz val="11"/>
        <color theme="1"/>
        <rFont val="Calibri"/>
        <family val="2"/>
        <scheme val="minor"/>
      </rPr>
      <t>+</t>
    </r>
    <r>
      <rPr>
        <b/>
        <sz val="11"/>
        <color rgb="FFFF0000"/>
        <rFont val="Calibri"/>
        <family val="2"/>
        <scheme val="minor"/>
      </rPr>
      <t>4x4</t>
    </r>
    <r>
      <rPr>
        <sz val="11"/>
        <color theme="1"/>
        <rFont val="Calibri"/>
        <family val="2"/>
        <scheme val="minor"/>
      </rPr>
      <t xml:space="preserve"> +4x5  &lt;=</t>
    </r>
  </si>
  <si>
    <r>
      <t xml:space="preserve">z=  4x1 + 7x2 + 6x3 +5x4 +4x5 </t>
    </r>
    <r>
      <rPr>
        <sz val="11"/>
        <color rgb="FFFF0000"/>
        <rFont val="Calibri"/>
        <family val="2"/>
        <scheme val="minor"/>
      </rPr>
      <t>+6x6</t>
    </r>
  </si>
  <si>
    <r>
      <t>5x1 + 8x2 +3x3 +2x4 +7x5   +</t>
    </r>
    <r>
      <rPr>
        <sz val="11"/>
        <color rgb="FFFF0000"/>
        <rFont val="Calibri"/>
        <family val="2"/>
        <scheme val="minor"/>
      </rPr>
      <t>3x6</t>
    </r>
    <r>
      <rPr>
        <sz val="11"/>
        <color theme="1"/>
        <rFont val="Calibri"/>
        <family val="2"/>
        <scheme val="minor"/>
      </rPr>
      <t xml:space="preserve"> &lt;=</t>
    </r>
  </si>
  <si>
    <r>
      <t>x1 + 8x2 +6x3 +5x4 +4x5  +</t>
    </r>
    <r>
      <rPr>
        <sz val="11"/>
        <color rgb="FFFF0000"/>
        <rFont val="Calibri"/>
        <family val="2"/>
        <scheme val="minor"/>
      </rPr>
      <t xml:space="preserve">2 x6 </t>
    </r>
    <r>
      <rPr>
        <sz val="11"/>
        <color theme="1"/>
        <rFont val="Calibri"/>
        <family val="2"/>
        <scheme val="minor"/>
      </rPr>
      <t xml:space="preserve"> &lt;=</t>
    </r>
  </si>
  <si>
    <t>x6=</t>
  </si>
  <si>
    <t>aumento</t>
  </si>
  <si>
    <t>Si se aumenta el transporte de este nuevo articulo puede llegar obtener un aumento del  49,03%  , ya que se tendra 31 unidades del articulo añadido  una maximizacion de 155 a 213 de la utilidad</t>
  </si>
  <si>
    <t>5x1 +2x2+ 4x3 +6 x4+ x5 &lt;=</t>
  </si>
  <si>
    <t>Se tiene un 16,13 % de disminución en los ingresos de la empresa al aplicar esta limitante como parte del problema. Además de que la empresa se convierte en productor de los productos 1, 2 y 3, en lugar de solamente producir el 1era  y 4to producto, pero a pesar de producir de manera diversificada esto no produce incremento en sus beneficios.</t>
  </si>
  <si>
    <t>CONCLUSIÓN FINAL</t>
  </si>
  <si>
    <t>Si la empresa desea tomar un alternativa en caso de perdida</t>
  </si>
  <si>
    <t>Se recomienda a la empresa aplicar el tercer cambio , es decir el inciso c) porque este le genera menos porcentaje de pérdida en sus ingresos  del 4,52%  , apesar que tenga disminucion en los productos 1 ,y 3</t>
  </si>
  <si>
    <t>La mejor decision en beneficio de la empresa</t>
  </si>
  <si>
    <t>Se recomienda a la empresa aplicar el cuarto cambio, es decir el inciso d) porque este le genera el aumento del 49,03%  , ya que se tiene una cantidad de 231 u.m. del nuevo articulo añadido  , con una cantidad de 31  del articulo  mas generando la produccion del cuarto articulo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</si>
</sst>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/>
    <xf numFmtId="0" fontId="0" fillId="0" borderId="0" xfId="0" applyFont="1" applyFill="1" applyBorder="1" applyAlignment="1"/>
    <xf numFmtId="0" fontId="0" fillId="0" borderId="0" xfId="0" applyAlignment="1">
      <alignment vertical="center"/>
    </xf>
    <xf numFmtId="0" fontId="0" fillId="4" borderId="7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top"/>
    </xf>
    <xf numFmtId="0" fontId="1" fillId="5" borderId="10" xfId="0" applyFont="1" applyFill="1" applyBorder="1" applyAlignment="1">
      <alignment horizontal="center" vertical="top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Font="1"/>
    <xf numFmtId="0" fontId="0" fillId="4" borderId="1" xfId="0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Border="1"/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1" fillId="0" borderId="0" xfId="0" applyFont="1"/>
    <xf numFmtId="0" fontId="7" fillId="0" borderId="0" xfId="0" applyFont="1"/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 wrapText="1"/>
    </xf>
    <xf numFmtId="0" fontId="8" fillId="7" borderId="14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wrapText="1"/>
    </xf>
    <xf numFmtId="0" fontId="8" fillId="7" borderId="0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0" fontId="8" fillId="7" borderId="9" xfId="0" applyFont="1" applyFill="1" applyBorder="1" applyAlignment="1">
      <alignment horizontal="center" wrapText="1"/>
    </xf>
    <xf numFmtId="0" fontId="8" fillId="7" borderId="15" xfId="0" applyFont="1" applyFill="1" applyBorder="1" applyAlignment="1">
      <alignment horizontal="center" wrapText="1"/>
    </xf>
    <xf numFmtId="0" fontId="8" fillId="7" borderId="10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8" fillId="7" borderId="5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8" fillId="8" borderId="5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6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11.png"/><Relationship Id="rId21" Type="http://schemas.openxmlformats.org/officeDocument/2006/relationships/image" Target="../media/image20.png"/><Relationship Id="rId34" Type="http://schemas.openxmlformats.org/officeDocument/2006/relationships/image" Target="../media/image27.png"/><Relationship Id="rId7" Type="http://schemas.openxmlformats.org/officeDocument/2006/relationships/image" Target="../media/image13.png"/><Relationship Id="rId12" Type="http://schemas.openxmlformats.org/officeDocument/2006/relationships/customXml" Target="../ink/ink6.xml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33" Type="http://schemas.openxmlformats.org/officeDocument/2006/relationships/image" Target="../media/image26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24.png"/><Relationship Id="rId1" Type="http://schemas.openxmlformats.org/officeDocument/2006/relationships/image" Target="../media/image10.png"/><Relationship Id="rId6" Type="http://schemas.openxmlformats.org/officeDocument/2006/relationships/customXml" Target="../ink/ink3.xml"/><Relationship Id="rId11" Type="http://schemas.openxmlformats.org/officeDocument/2006/relationships/image" Target="../media/image15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5" Type="http://schemas.openxmlformats.org/officeDocument/2006/relationships/image" Target="../media/image12.png"/><Relationship Id="rId15" Type="http://schemas.openxmlformats.org/officeDocument/2006/relationships/image" Target="../media/image17.png"/><Relationship Id="rId23" Type="http://schemas.openxmlformats.org/officeDocument/2006/relationships/image" Target="../media/image21.png"/><Relationship Id="rId28" Type="http://schemas.openxmlformats.org/officeDocument/2006/relationships/customXml" Target="../ink/ink14.xml"/><Relationship Id="rId10" Type="http://schemas.openxmlformats.org/officeDocument/2006/relationships/customXml" Target="../ink/ink5.xml"/><Relationship Id="rId19" Type="http://schemas.openxmlformats.org/officeDocument/2006/relationships/image" Target="../media/image19.png"/><Relationship Id="rId31" Type="http://schemas.openxmlformats.org/officeDocument/2006/relationships/image" Target="../media/image25.png"/><Relationship Id="rId4" Type="http://schemas.openxmlformats.org/officeDocument/2006/relationships/customXml" Target="../ink/ink2.xml"/><Relationship Id="rId9" Type="http://schemas.openxmlformats.org/officeDocument/2006/relationships/image" Target="../media/image14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23.png"/><Relationship Id="rId30" Type="http://schemas.openxmlformats.org/officeDocument/2006/relationships/customXml" Target="../ink/ink15.xml"/><Relationship Id="rId8" Type="http://schemas.openxmlformats.org/officeDocument/2006/relationships/customXml" Target="../ink/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256761</xdr:colOff>
      <xdr:row>1</xdr:row>
      <xdr:rowOff>16564</xdr:rowOff>
    </xdr:from>
    <xdr:to>
      <xdr:col>15</xdr:col>
      <xdr:colOff>580604</xdr:colOff>
      <xdr:row>14</xdr:row>
      <xdr:rowOff>115617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A03B35-0F2D-4E01-BCB8-D7850B27A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7891" y="215347"/>
          <a:ext cx="2924583" cy="2591162"/>
        </a:xfrm>
        <a:prstGeom prst="rect">
          <a:avLst/>
        </a:prstGeom>
      </xdr:spPr>
    </xdr:pic>
    <xdr:clientData/>
  </xdr:twoCellAnchor>
  <xdr:oneCellAnchor>
    <xdr:from>
      <xdr:col>2</xdr:col>
      <xdr:colOff>611256</xdr:colOff>
      <xdr:row>8</xdr:row>
      <xdr:rowOff>6626</xdr:rowOff>
    </xdr:from>
    <xdr:ext cx="106708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BBC6407-8E98-4972-8EC8-39E7019B74D6}"/>
                </a:ext>
              </a:extLst>
            </xdr:cNvPr>
            <xdr:cNvSpPr txBox="1"/>
          </xdr:nvSpPr>
          <xdr:spPr>
            <a:xfrm>
              <a:off x="1986169" y="1547191"/>
              <a:ext cx="106708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∀</m:t>
                    </m:r>
                    <m:sSub>
                      <m:sSubPr>
                        <m:ctrlPr>
                          <a:rPr lang="es-B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≥0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^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 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BBC6407-8E98-4972-8EC8-39E7019B74D6}"/>
                </a:ext>
              </a:extLst>
            </xdr:cNvPr>
            <xdr:cNvSpPr txBox="1"/>
          </xdr:nvSpPr>
          <xdr:spPr>
            <a:xfrm>
              <a:off x="1986169" y="1547191"/>
              <a:ext cx="106708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</a:t>
              </a:r>
              <a:r>
                <a:rPr lang="es-B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𝑗≥0〖 ^𝑋〗_𝑗∈  𝑍</a:t>
              </a:r>
              <a:endParaRPr lang="es-B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8</xdr:row>
      <xdr:rowOff>0</xdr:rowOff>
    </xdr:from>
    <xdr:to>
      <xdr:col>10</xdr:col>
      <xdr:colOff>188248</xdr:colOff>
      <xdr:row>10</xdr:row>
      <xdr:rowOff>85790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4D38FD-B53A-4E3F-869B-B9A47DB55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524000"/>
          <a:ext cx="7602011" cy="466790"/>
        </a:xfrm>
        <a:prstGeom prst="rect">
          <a:avLst/>
        </a:prstGeom>
      </xdr:spPr>
    </xdr:pic>
    <xdr:clientData/>
  </xdr:twoCellAnchor>
  <xdr:oneCellAnchor>
    <xdr:from>
      <xdr:col>1</xdr:col>
      <xdr:colOff>104775</xdr:colOff>
      <xdr:row>11</xdr:row>
      <xdr:rowOff>14287</xdr:rowOff>
    </xdr:from>
    <xdr:ext cx="2200275" cy="3894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A3CD32B-0242-4DA8-880F-ACA447E5B99A}"/>
                </a:ext>
              </a:extLst>
            </xdr:cNvPr>
            <xdr:cNvSpPr txBox="1"/>
          </xdr:nvSpPr>
          <xdr:spPr>
            <a:xfrm>
              <a:off x="866775" y="2109787"/>
              <a:ext cx="2200275" cy="389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BO" sz="2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𝑏</m:t>
                  </m:r>
                  <m:r>
                    <a:rPr lang="en-US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</m:e>
                    <m:sub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</m:t>
                      </m:r>
                    </m:sub>
                    <m:sup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20</m:t>
                      </m:r>
                    </m:sup>
                  </m:sSubSup>
                </m:oMath>
              </a14:m>
              <a:r>
                <a:rPr lang="es-BO" sz="2400"/>
                <a:t>)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A3CD32B-0242-4DA8-880F-ACA447E5B99A}"/>
                </a:ext>
              </a:extLst>
            </xdr:cNvPr>
            <xdr:cNvSpPr txBox="1"/>
          </xdr:nvSpPr>
          <xdr:spPr>
            <a:xfrm>
              <a:off x="866775" y="2109787"/>
              <a:ext cx="2200275" cy="389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𝑏=(_10^20</a:t>
              </a:r>
              <a:r>
                <a:rPr lang="es-BO" sz="2400"/>
                <a:t>)</a:t>
              </a:r>
            </a:p>
          </xdr:txBody>
        </xdr:sp>
      </mc:Fallback>
    </mc:AlternateContent>
    <xdr:clientData/>
  </xdr:oneCellAnchor>
  <xdr:twoCellAnchor editAs="oneCell">
    <xdr:from>
      <xdr:col>8</xdr:col>
      <xdr:colOff>200024</xdr:colOff>
      <xdr:row>10</xdr:row>
      <xdr:rowOff>142875</xdr:rowOff>
    </xdr:from>
    <xdr:to>
      <xdr:col>13</xdr:col>
      <xdr:colOff>152399</xdr:colOff>
      <xdr:row>20</xdr:row>
      <xdr:rowOff>4315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83D570-CA70-467E-AF68-F341D3960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4" y="2047875"/>
          <a:ext cx="3762375" cy="1956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152400</xdr:rowOff>
    </xdr:from>
    <xdr:to>
      <xdr:col>11</xdr:col>
      <xdr:colOff>96367</xdr:colOff>
      <xdr:row>3</xdr:row>
      <xdr:rowOff>66743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E60889-6DDA-40B5-A08E-CFAC8AF6D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52400"/>
          <a:ext cx="8002117" cy="485843"/>
        </a:xfrm>
        <a:prstGeom prst="rect">
          <a:avLst/>
        </a:prstGeom>
      </xdr:spPr>
    </xdr:pic>
    <xdr:clientData/>
  </xdr:twoCellAnchor>
  <xdr:oneCellAnchor>
    <xdr:from>
      <xdr:col>1</xdr:col>
      <xdr:colOff>104775</xdr:colOff>
      <xdr:row>4</xdr:row>
      <xdr:rowOff>14287</xdr:rowOff>
    </xdr:from>
    <xdr:ext cx="22002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E06B03F-FF0E-4450-A676-1228D60C34F8}"/>
                </a:ext>
              </a:extLst>
            </xdr:cNvPr>
            <xdr:cNvSpPr txBox="1"/>
          </xdr:nvSpPr>
          <xdr:spPr>
            <a:xfrm>
              <a:off x="866775" y="776287"/>
              <a:ext cx="2200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1=5</m:t>
                    </m:r>
                  </m:oMath>
                </m:oMathPara>
              </a14:m>
              <a:endParaRPr lang="es-BO" sz="12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E06B03F-FF0E-4450-A676-1228D60C34F8}"/>
                </a:ext>
              </a:extLst>
            </xdr:cNvPr>
            <xdr:cNvSpPr txBox="1"/>
          </xdr:nvSpPr>
          <xdr:spPr>
            <a:xfrm>
              <a:off x="866775" y="776287"/>
              <a:ext cx="22002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𝐶1=5</a:t>
              </a:r>
              <a:endParaRPr lang="es-BO" sz="1200"/>
            </a:p>
          </xdr:txBody>
        </xdr:sp>
      </mc:Fallback>
    </mc:AlternateContent>
    <xdr:clientData/>
  </xdr:oneCellAnchor>
  <xdr:twoCellAnchor editAs="oneCell">
    <xdr:from>
      <xdr:col>8</xdr:col>
      <xdr:colOff>200025</xdr:colOff>
      <xdr:row>4</xdr:row>
      <xdr:rowOff>66675</xdr:rowOff>
    </xdr:from>
    <xdr:to>
      <xdr:col>11</xdr:col>
      <xdr:colOff>743345</xdr:colOff>
      <xdr:row>12</xdr:row>
      <xdr:rowOff>57388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A814BD9-C01C-4352-9E8E-67470CABB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5" y="828675"/>
          <a:ext cx="2829320" cy="17052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9525</xdr:rowOff>
    </xdr:from>
    <xdr:to>
      <xdr:col>10</xdr:col>
      <xdr:colOff>401110</xdr:colOff>
      <xdr:row>3</xdr:row>
      <xdr:rowOff>123894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57AAC0-53AB-464B-A992-CDDC311FC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00025"/>
          <a:ext cx="7592485" cy="495369"/>
        </a:xfrm>
        <a:prstGeom prst="rect">
          <a:avLst/>
        </a:prstGeom>
      </xdr:spPr>
    </xdr:pic>
    <xdr:clientData/>
  </xdr:twoCellAnchor>
  <xdr:oneCellAnchor>
    <xdr:from>
      <xdr:col>0</xdr:col>
      <xdr:colOff>476250</xdr:colOff>
      <xdr:row>4</xdr:row>
      <xdr:rowOff>33337</xdr:rowOff>
    </xdr:from>
    <xdr:ext cx="1590675" cy="460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7417A6A-4ED5-4444-99BF-64C7CC9FDD16}"/>
                </a:ext>
              </a:extLst>
            </xdr:cNvPr>
            <xdr:cNvSpPr txBox="1"/>
          </xdr:nvSpPr>
          <xdr:spPr>
            <a:xfrm>
              <a:off x="476250" y="795337"/>
              <a:ext cx="1590675" cy="460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BO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BO" sz="18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acc>
                      </m:e>
                      <m:sub>
                        <m:r>
                          <a:rPr lang="es-BO" sz="180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s-BO" sz="180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B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plcHide m:val="on"/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s-BO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es-BO" sz="1800" i="1">
                                  <a:latin typeface="Cambria Math" panose="02040503050406030204" pitchFamily="18" charset="0"/>
                                </a:rPr>
                                <m:t>6</m:t>
                              </m:r>
                            </m:e>
                          </m:mr>
                          <m:mr>
                            <m:e>
                              <m:r>
                                <a:rPr lang="es-BO" sz="180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s-BO" sz="18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7417A6A-4ED5-4444-99BF-64C7CC9FDD16}"/>
                </a:ext>
              </a:extLst>
            </xdr:cNvPr>
            <xdr:cNvSpPr txBox="1"/>
          </xdr:nvSpPr>
          <xdr:spPr>
            <a:xfrm>
              <a:off x="476250" y="795337"/>
              <a:ext cx="1590675" cy="460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1800" i="0">
                  <a:latin typeface="Cambria Math" panose="02040503050406030204" pitchFamily="18" charset="0"/>
                </a:rPr>
                <a:t>𝑎</a:t>
              </a:r>
              <a:r>
                <a:rPr lang="es-B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s-BO" sz="1800" i="0">
                  <a:latin typeface="Cambria Math" panose="02040503050406030204" pitchFamily="18" charset="0"/>
                </a:rPr>
                <a:t>4=</a:t>
              </a:r>
              <a:r>
                <a:rPr lang="es-B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(■(</a:t>
              </a:r>
              <a:r>
                <a:rPr lang="es-BO" sz="1800" i="0">
                  <a:latin typeface="Cambria Math" panose="02040503050406030204" pitchFamily="18" charset="0"/>
                </a:rPr>
                <a:t>6@4))</a:t>
              </a:r>
              <a:endParaRPr lang="es-BO" sz="1800"/>
            </a:p>
          </xdr:txBody>
        </xdr:sp>
      </mc:Fallback>
    </mc:AlternateContent>
    <xdr:clientData/>
  </xdr:oneCellAnchor>
  <xdr:twoCellAnchor editAs="oneCell">
    <xdr:from>
      <xdr:col>8</xdr:col>
      <xdr:colOff>9525</xdr:colOff>
      <xdr:row>4</xdr:row>
      <xdr:rowOff>9525</xdr:rowOff>
    </xdr:from>
    <xdr:to>
      <xdr:col>11</xdr:col>
      <xdr:colOff>648108</xdr:colOff>
      <xdr:row>12</xdr:row>
      <xdr:rowOff>190739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537B768-69DA-49CB-A303-0869A1987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771525"/>
          <a:ext cx="2924583" cy="17147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1064</xdr:colOff>
      <xdr:row>3</xdr:row>
      <xdr:rowOff>95316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51C0C0-D620-44AE-B09C-6C3CDC6E0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7621064" cy="476316"/>
        </a:xfrm>
        <a:prstGeom prst="rect">
          <a:avLst/>
        </a:prstGeom>
      </xdr:spPr>
    </xdr:pic>
    <xdr:clientData/>
  </xdr:twoCellAnchor>
  <xdr:oneCellAnchor>
    <xdr:from>
      <xdr:col>8</xdr:col>
      <xdr:colOff>19050</xdr:colOff>
      <xdr:row>3</xdr:row>
      <xdr:rowOff>152400</xdr:rowOff>
    </xdr:from>
    <xdr:ext cx="1590675" cy="4657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5BBB8E-ED0C-4FD4-B7A6-48CC7E728938}"/>
                </a:ext>
              </a:extLst>
            </xdr:cNvPr>
            <xdr:cNvSpPr txBox="1"/>
          </xdr:nvSpPr>
          <xdr:spPr>
            <a:xfrm>
              <a:off x="6115050" y="723900"/>
              <a:ext cx="1590675" cy="465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BO" sz="18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es-BO" sz="18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s-BO" sz="180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</m:acc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s-BO" sz="18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s-BO" sz="18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plcHide m:val="on"/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s-BO" sz="18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mr>
                        <m:m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mr>
                      </m:m>
                    </m:e>
                  </m:d>
                </m:oMath>
              </a14:m>
              <a:r>
                <a:rPr lang="es-BO" sz="1800"/>
                <a:t>  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5BBB8E-ED0C-4FD4-B7A6-48CC7E728938}"/>
                </a:ext>
              </a:extLst>
            </xdr:cNvPr>
            <xdr:cNvSpPr txBox="1"/>
          </xdr:nvSpPr>
          <xdr:spPr>
            <a:xfrm>
              <a:off x="6115050" y="723900"/>
              <a:ext cx="1590675" cy="465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1800" i="0">
                  <a:latin typeface="Cambria Math" panose="02040503050406030204" pitchFamily="18" charset="0"/>
                </a:rPr>
                <a:t>𝑎</a:t>
              </a:r>
              <a:r>
                <a:rPr lang="es-B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800" b="0" i="0">
                  <a:latin typeface="Cambria Math" panose="02040503050406030204" pitchFamily="18" charset="0"/>
                </a:rPr>
                <a:t>6</a:t>
              </a:r>
              <a:r>
                <a:rPr lang="es-BO" sz="1800" i="0">
                  <a:latin typeface="Cambria Math" panose="02040503050406030204" pitchFamily="18" charset="0"/>
                </a:rPr>
                <a:t>=</a:t>
              </a:r>
              <a:r>
                <a:rPr lang="es-B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(■(</a:t>
              </a:r>
              <a:r>
                <a:rPr lang="en-US" sz="1800" b="0" i="0">
                  <a:latin typeface="Cambria Math" panose="02040503050406030204" pitchFamily="18" charset="0"/>
                </a:rPr>
                <a:t>3</a:t>
              </a:r>
              <a:r>
                <a:rPr lang="es-BO" sz="1800" b="0" i="0">
                  <a:latin typeface="Cambria Math" panose="02040503050406030204" pitchFamily="18" charset="0"/>
                </a:rPr>
                <a:t>@</a:t>
              </a:r>
              <a:r>
                <a:rPr lang="en-US" sz="1800" b="0" i="0">
                  <a:latin typeface="Cambria Math" panose="02040503050406030204" pitchFamily="18" charset="0"/>
                </a:rPr>
                <a:t>2</a:t>
              </a:r>
              <a:r>
                <a:rPr lang="es-BO" sz="1800" b="0" i="0">
                  <a:latin typeface="Cambria Math" panose="02040503050406030204" pitchFamily="18" charset="0"/>
                </a:rPr>
                <a:t>))</a:t>
              </a:r>
              <a:r>
                <a:rPr lang="es-BO" sz="1800"/>
                <a:t>  </a:t>
              </a:r>
            </a:p>
          </xdr:txBody>
        </xdr:sp>
      </mc:Fallback>
    </mc:AlternateContent>
    <xdr:clientData/>
  </xdr:oneCellAnchor>
  <xdr:oneCellAnchor>
    <xdr:from>
      <xdr:col>9</xdr:col>
      <xdr:colOff>457200</xdr:colOff>
      <xdr:row>4</xdr:row>
      <xdr:rowOff>14287</xdr:rowOff>
    </xdr:from>
    <xdr:ext cx="962025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66A2720-7815-44B1-BBB5-77E07AF5365A}"/>
                </a:ext>
              </a:extLst>
            </xdr:cNvPr>
            <xdr:cNvSpPr txBox="1"/>
          </xdr:nvSpPr>
          <xdr:spPr>
            <a:xfrm>
              <a:off x="7315200" y="776287"/>
              <a:ext cx="96202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2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BO" sz="2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BO" sz="240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acc>
                      </m:e>
                      <m:sub>
                        <m:r>
                          <a:rPr lang="es-BO" sz="240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r>
                      <a:rPr lang="es-BO" sz="24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6</m:t>
                    </m:r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66A2720-7815-44B1-BBB5-77E07AF5365A}"/>
                </a:ext>
              </a:extLst>
            </xdr:cNvPr>
            <xdr:cNvSpPr txBox="1"/>
          </xdr:nvSpPr>
          <xdr:spPr>
            <a:xfrm>
              <a:off x="7315200" y="776287"/>
              <a:ext cx="96202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2400" i="0">
                  <a:latin typeface="Cambria Math" panose="02040503050406030204" pitchFamily="18" charset="0"/>
                </a:rPr>
                <a:t>𝑐</a:t>
              </a:r>
              <a:r>
                <a:rPr lang="es-BO" sz="2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s-BO" sz="2400" i="0">
                  <a:latin typeface="Cambria Math" panose="02040503050406030204" pitchFamily="18" charset="0"/>
                </a:rPr>
                <a:t>6=</a:t>
              </a:r>
              <a:r>
                <a:rPr lang="en-US" sz="2400" b="0" i="0">
                  <a:latin typeface="Cambria Math" panose="02040503050406030204" pitchFamily="18" charset="0"/>
                </a:rPr>
                <a:t>6</a:t>
              </a:r>
              <a:endParaRPr lang="es-BO" sz="1100"/>
            </a:p>
          </xdr:txBody>
        </xdr:sp>
      </mc:Fallback>
    </mc:AlternateContent>
    <xdr:clientData/>
  </xdr:oneCellAnchor>
  <xdr:twoCellAnchor editAs="oneCell">
    <xdr:from>
      <xdr:col>8</xdr:col>
      <xdr:colOff>504825</xdr:colOff>
      <xdr:row>7</xdr:row>
      <xdr:rowOff>47625</xdr:rowOff>
    </xdr:from>
    <xdr:to>
      <xdr:col>12</xdr:col>
      <xdr:colOff>333776</xdr:colOff>
      <xdr:row>16</xdr:row>
      <xdr:rowOff>190762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2704657-8A88-4EF1-A4E8-F2558D91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0825" y="1381125"/>
          <a:ext cx="2876951" cy="18766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66675</xdr:rowOff>
    </xdr:from>
    <xdr:to>
      <xdr:col>10</xdr:col>
      <xdr:colOff>258244</xdr:colOff>
      <xdr:row>7</xdr:row>
      <xdr:rowOff>104966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3B88B1-98B9-42B4-98F1-63C9F42B3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66675"/>
          <a:ext cx="7659169" cy="1371791"/>
        </a:xfrm>
        <a:prstGeom prst="rect">
          <a:avLst/>
        </a:prstGeom>
      </xdr:spPr>
    </xdr:pic>
    <xdr:clientData/>
  </xdr:twoCellAnchor>
  <xdr:twoCellAnchor editAs="oneCell">
    <xdr:from>
      <xdr:col>7</xdr:col>
      <xdr:colOff>447240</xdr:colOff>
      <xdr:row>6</xdr:row>
      <xdr:rowOff>171000</xdr:rowOff>
    </xdr:from>
    <xdr:to>
      <xdr:col>7</xdr:col>
      <xdr:colOff>447600</xdr:colOff>
      <xdr:row>6</xdr:row>
      <xdr:rowOff>171360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BD604318-FC8E-495B-9357-A60B31E10D32}"/>
                </a:ext>
              </a:extLst>
            </xdr14:cNvPr>
            <xdr14:cNvContentPartPr/>
          </xdr14:nvContentPartPr>
          <xdr14:nvPr macro=""/>
          <xdr14:xfrm>
            <a:off x="5781240" y="131400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BD604318-FC8E-495B-9357-A60B31E10D3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27600" y="12060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390120</xdr:colOff>
      <xdr:row>0</xdr:row>
      <xdr:rowOff>123480</xdr:rowOff>
    </xdr:from>
    <xdr:to>
      <xdr:col>8</xdr:col>
      <xdr:colOff>602520</xdr:colOff>
      <xdr:row>0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A3190FF2-407A-4A21-9AC5-FBB1AE1A1F9E}"/>
                </a:ext>
              </a:extLst>
            </xdr14:cNvPr>
            <xdr14:cNvContentPartPr/>
          </xdr14:nvContentPartPr>
          <xdr14:nvPr macro=""/>
          <xdr14:xfrm>
            <a:off x="6486120" y="123480"/>
            <a:ext cx="21240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A3190FF2-407A-4A21-9AC5-FBB1AE1A1F9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432480" y="15480"/>
              <a:ext cx="3200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466320</xdr:colOff>
      <xdr:row>2</xdr:row>
      <xdr:rowOff>28320</xdr:rowOff>
    </xdr:from>
    <xdr:to>
      <xdr:col>2</xdr:col>
      <xdr:colOff>578400</xdr:colOff>
      <xdr:row>2</xdr:row>
      <xdr:rowOff>28680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17510B9C-066A-4336-8B37-5A4538568512}"/>
                </a:ext>
              </a:extLst>
            </xdr14:cNvPr>
            <xdr14:cNvContentPartPr/>
          </xdr14:nvContentPartPr>
          <xdr14:nvPr macro=""/>
          <xdr14:xfrm>
            <a:off x="1228320" y="409320"/>
            <a:ext cx="87408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17510B9C-066A-4336-8B37-5A453856851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24000" y="405000"/>
              <a:ext cx="88272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437880</xdr:colOff>
      <xdr:row>2</xdr:row>
      <xdr:rowOff>75840</xdr:rowOff>
    </xdr:from>
    <xdr:to>
      <xdr:col>1</xdr:col>
      <xdr:colOff>438240</xdr:colOff>
      <xdr:row>2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9B36916C-212E-49AA-9D7F-2F749CF2FE4D}"/>
                </a:ext>
              </a:extLst>
            </xdr14:cNvPr>
            <xdr14:cNvContentPartPr/>
          </xdr14:nvContentPartPr>
          <xdr14:nvPr macro=""/>
          <xdr14:xfrm>
            <a:off x="1199880" y="45684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9B36916C-212E-49AA-9D7F-2F749CF2FE4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64240" y="384840"/>
              <a:ext cx="720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247440</xdr:colOff>
      <xdr:row>2</xdr:row>
      <xdr:rowOff>9240</xdr:rowOff>
    </xdr:from>
    <xdr:to>
      <xdr:col>4</xdr:col>
      <xdr:colOff>631200</xdr:colOff>
      <xdr:row>2</xdr:row>
      <xdr:rowOff>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60F28F26-4CAA-46A3-9A88-834BCE1BC41F}"/>
                </a:ext>
              </a:extLst>
            </xdr14:cNvPr>
            <xdr14:cNvContentPartPr/>
          </xdr14:nvContentPartPr>
          <xdr14:nvPr macro=""/>
          <xdr14:xfrm>
            <a:off x="1009440" y="390240"/>
            <a:ext cx="266976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60F28F26-4CAA-46A3-9A88-834BCE1BC41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73800" y="318240"/>
              <a:ext cx="27414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371040</xdr:colOff>
      <xdr:row>2</xdr:row>
      <xdr:rowOff>18600</xdr:rowOff>
    </xdr:from>
    <xdr:to>
      <xdr:col>10</xdr:col>
      <xdr:colOff>35760</xdr:colOff>
      <xdr:row>2</xdr:row>
      <xdr:rowOff>29040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61D915FD-62D8-4F02-B74E-5E5122D33762}"/>
                </a:ext>
              </a:extLst>
            </xdr14:cNvPr>
            <xdr14:cNvContentPartPr/>
          </xdr14:nvContentPartPr>
          <xdr14:nvPr macro=""/>
          <xdr14:xfrm>
            <a:off x="6467040" y="399600"/>
            <a:ext cx="1188720" cy="1044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61D915FD-62D8-4F02-B74E-5E5122D3376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431400" y="327600"/>
              <a:ext cx="126036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580680</xdr:colOff>
      <xdr:row>3</xdr:row>
      <xdr:rowOff>47340</xdr:rowOff>
    </xdr:from>
    <xdr:to>
      <xdr:col>2</xdr:col>
      <xdr:colOff>279240</xdr:colOff>
      <xdr:row>3</xdr:row>
      <xdr:rowOff>47700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B1651F9E-A0B5-4D94-8FC5-BFE6D36CAB6B}"/>
                </a:ext>
              </a:extLst>
            </xdr14:cNvPr>
            <xdr14:cNvContentPartPr/>
          </xdr14:nvContentPartPr>
          <xdr14:nvPr macro=""/>
          <xdr14:xfrm>
            <a:off x="580680" y="618840"/>
            <a:ext cx="12225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B1651F9E-A0B5-4D94-8FC5-BFE6D36CAB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45040" y="546840"/>
              <a:ext cx="12942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691560</xdr:colOff>
      <xdr:row>2</xdr:row>
      <xdr:rowOff>72960</xdr:rowOff>
    </xdr:from>
    <xdr:to>
      <xdr:col>7</xdr:col>
      <xdr:colOff>164280</xdr:colOff>
      <xdr:row>3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028853EE-A20E-44E3-AA0E-CA5BED4BCDAF}"/>
                </a:ext>
              </a:extLst>
            </xdr14:cNvPr>
            <xdr14:cNvContentPartPr/>
          </xdr14:nvContentPartPr>
          <xdr14:nvPr macro=""/>
          <xdr14:xfrm>
            <a:off x="5263560" y="453960"/>
            <a:ext cx="234720" cy="21492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028853EE-A20E-44E3-AA0E-CA5BED4BCD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227560" y="381960"/>
              <a:ext cx="306360" cy="35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171240</xdr:colOff>
      <xdr:row>3</xdr:row>
      <xdr:rowOff>152100</xdr:rowOff>
    </xdr:from>
    <xdr:to>
      <xdr:col>8</xdr:col>
      <xdr:colOff>674880</xdr:colOff>
      <xdr:row>3</xdr:row>
      <xdr:rowOff>152460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7385F85-CCB1-4E23-AF9A-C4D55702FC35}"/>
                </a:ext>
              </a:extLst>
            </xdr14:cNvPr>
            <xdr14:cNvContentPartPr/>
          </xdr14:nvContentPartPr>
          <xdr14:nvPr macro=""/>
          <xdr14:xfrm>
            <a:off x="6267240" y="723600"/>
            <a:ext cx="5036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7385F85-CCB1-4E23-AF9A-C4D55702FC3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231600" y="651600"/>
              <a:ext cx="57528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504480</xdr:colOff>
      <xdr:row>5</xdr:row>
      <xdr:rowOff>47220</xdr:rowOff>
    </xdr:from>
    <xdr:to>
      <xdr:col>2</xdr:col>
      <xdr:colOff>50280</xdr:colOff>
      <xdr:row>5</xdr:row>
      <xdr:rowOff>47580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D0174C42-4AD1-471E-B53E-78A818BD95A2}"/>
                </a:ext>
              </a:extLst>
            </xdr14:cNvPr>
            <xdr14:cNvContentPartPr/>
          </xdr14:nvContentPartPr>
          <xdr14:nvPr macro=""/>
          <xdr14:xfrm>
            <a:off x="1266480" y="999720"/>
            <a:ext cx="307800" cy="36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D0174C42-4AD1-471E-B53E-78A818BD95A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30840" y="927720"/>
              <a:ext cx="37944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66240</xdr:colOff>
      <xdr:row>4</xdr:row>
      <xdr:rowOff>151320</xdr:rowOff>
    </xdr:from>
    <xdr:to>
      <xdr:col>3</xdr:col>
      <xdr:colOff>570240</xdr:colOff>
      <xdr:row>4</xdr:row>
      <xdr:rowOff>171840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FF49852C-7FEC-4876-BE35-522C1DEA6CEC}"/>
                </a:ext>
              </a:extLst>
            </xdr14:cNvPr>
            <xdr14:cNvContentPartPr/>
          </xdr14:nvContentPartPr>
          <xdr14:nvPr macro=""/>
          <xdr14:xfrm>
            <a:off x="2352240" y="913320"/>
            <a:ext cx="504000" cy="2052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FF49852C-7FEC-4876-BE35-522C1DEA6CE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316600" y="841680"/>
              <a:ext cx="57564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571200</xdr:colOff>
      <xdr:row>5</xdr:row>
      <xdr:rowOff>9060</xdr:rowOff>
    </xdr:from>
    <xdr:to>
      <xdr:col>5</xdr:col>
      <xdr:colOff>639600</xdr:colOff>
      <xdr:row>5</xdr:row>
      <xdr:rowOff>19500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DCA082CC-E377-4399-ACEC-B3EDAFBC7E60}"/>
                </a:ext>
              </a:extLst>
            </xdr14:cNvPr>
            <xdr14:cNvContentPartPr/>
          </xdr14:nvContentPartPr>
          <xdr14:nvPr macro=""/>
          <xdr14:xfrm>
            <a:off x="4381200" y="961560"/>
            <a:ext cx="68400" cy="1044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DCA082CC-E377-4399-ACEC-B3EDAFBC7E6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345560" y="889560"/>
              <a:ext cx="14004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504600</xdr:colOff>
      <xdr:row>5</xdr:row>
      <xdr:rowOff>37860</xdr:rowOff>
    </xdr:from>
    <xdr:to>
      <xdr:col>9</xdr:col>
      <xdr:colOff>231120</xdr:colOff>
      <xdr:row>5</xdr:row>
      <xdr:rowOff>38220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72DE47E4-4FEE-412C-B276-87CA8A45C390}"/>
                </a:ext>
              </a:extLst>
            </xdr14:cNvPr>
            <xdr14:cNvContentPartPr/>
          </xdr14:nvContentPartPr>
          <xdr14:nvPr macro=""/>
          <xdr14:xfrm>
            <a:off x="6600600" y="990360"/>
            <a:ext cx="488520" cy="36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72DE47E4-4FEE-412C-B276-87CA8A45C39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564960" y="918360"/>
              <a:ext cx="56016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752160</xdr:colOff>
      <xdr:row>6</xdr:row>
      <xdr:rowOff>37800</xdr:rowOff>
    </xdr:from>
    <xdr:to>
      <xdr:col>2</xdr:col>
      <xdr:colOff>136320</xdr:colOff>
      <xdr:row>6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4FD703F1-D4AE-4F83-8FF0-693E11F7EA31}"/>
                </a:ext>
              </a:extLst>
            </xdr14:cNvPr>
            <xdr14:cNvContentPartPr/>
          </xdr14:nvContentPartPr>
          <xdr14:nvPr macro=""/>
          <xdr14:xfrm>
            <a:off x="1514160" y="1180800"/>
            <a:ext cx="146160" cy="3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4FD703F1-D4AE-4F83-8FF0-693E11F7EA3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78520" y="1108800"/>
              <a:ext cx="2178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580800</xdr:colOff>
      <xdr:row>6</xdr:row>
      <xdr:rowOff>47160</xdr:rowOff>
    </xdr:from>
    <xdr:to>
      <xdr:col>5</xdr:col>
      <xdr:colOff>481200</xdr:colOff>
      <xdr:row>6</xdr:row>
      <xdr:rowOff>77040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97B8F24A-A270-459B-A878-06A860F0B2D1}"/>
                </a:ext>
              </a:extLst>
            </xdr14:cNvPr>
            <xdr14:cNvContentPartPr/>
          </xdr14:nvContentPartPr>
          <xdr14:nvPr macro=""/>
          <xdr14:xfrm>
            <a:off x="3628800" y="1190160"/>
            <a:ext cx="662400" cy="2988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97B8F24A-A270-459B-A878-06A860F0B2D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93160" y="1118160"/>
              <a:ext cx="734040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390240</xdr:colOff>
      <xdr:row>6</xdr:row>
      <xdr:rowOff>9360</xdr:rowOff>
    </xdr:from>
    <xdr:to>
      <xdr:col>10</xdr:col>
      <xdr:colOff>149880</xdr:colOff>
      <xdr:row>6</xdr:row>
      <xdr:rowOff>47880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AD6E2BDC-F35C-4502-8C1C-645FDF49D040}"/>
                </a:ext>
              </a:extLst>
            </xdr14:cNvPr>
            <xdr14:cNvContentPartPr/>
          </xdr14:nvContentPartPr>
          <xdr14:nvPr macro=""/>
          <xdr14:xfrm>
            <a:off x="7248240" y="1152360"/>
            <a:ext cx="521640" cy="3852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AD6E2BDC-F35C-4502-8C1C-645FDF49D04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212600" y="1080360"/>
              <a:ext cx="593280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95250</xdr:colOff>
      <xdr:row>7</xdr:row>
      <xdr:rowOff>57150</xdr:rowOff>
    </xdr:from>
    <xdr:to>
      <xdr:col>13</xdr:col>
      <xdr:colOff>714780</xdr:colOff>
      <xdr:row>15</xdr:row>
      <xdr:rowOff>181208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CA99B8F-EAB2-4CC8-AA9C-9C3A5D02F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715250" y="1390650"/>
          <a:ext cx="2905530" cy="1667108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7:27.18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8:05.47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0,'821'0,"-789"0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8:06.37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2,'123'-1,"137"3,-16 26,-143-18,108 5,226-16,-409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8:07.38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0,'0'5,"4"1,6 0,11-1,6-2,3-1,0-1,5 0,-4-1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8:08.61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0,'1324'0,"-1293"0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8:10.41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0,'4'0,"6"0,11 0,11 0,8 0,2 0,-1 0,-4 0,2 0,-2 0,-3 0,2 0,-5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8:16.110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0,'1165'0,"-1114"3,53 8,37 3,-110-12,-1 2,0 1,36 11,-36-8,0-1,0-2,36 2,-31-6,-5-2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8:21.81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0,'0'1,"0"1,1-1,-1 0,1-1,-1 1,1 0,0 0,-1 0,1 0,0 0,0 0,0-1,-1 1,1 0,0-1,0 1,0-1,0 1,0-1,0 1,0-1,0 0,0 1,1-1,-1 0,2 0,35 5,-32-4,65 2,-48-3,0 1,0 1,43 10,-14 1,1-3,0-3,0-1,102-3,-105-2,60 10,40 2,320-14,-442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7:30.815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0,'557'0,"-526"0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7:37.628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1 0,'2398'0,"-2369"0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7:41.680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7:45.562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0,'7382'0,"-7350"0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7:52.28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0,'1845'0,"-1793"3,52 8,51 4,962-17,-1090 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7:55.04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0,'3364'0,"-3333"0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8:01.96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645 458,'0'-40,"1"11,-6-52,4 71,-1 0,-1 1,1-1,-2 0,1 1,-1-1,-1 1,-10-16,0 4,-1 0,0 1,-2 1,0 1,-35-27,42 37,0 1,-1 0,0 1,0 0,-1 1,0 0,0 1,0 0,0 1,-1 1,1 0,-21 0,19 2,-39-1,-80 11,130-10,0 1,1 0,-1 0,0 1,1-1,-1 1,1 0,0 0,-1 0,1 0,0 1,0-1,0 1,1 0,-1 0,1 0,-1 0,1 0,0 0,0 1,0-1,1 1,-1-1,1 1,0 0,0-1,0 1,0 5,-2 13,2-1,0 1,1 0,4 22,-2-8,-1-18,0 0,1 0,1 0,1 0,0 0,11 26,-10-34,0 0,1 0,0-1,0 0,1 0,0-1,1 0,0 0,0 0,0-1,20 12,-10-9,0 0,1-1,0-1,0-1,1-1,0 0,1-2,29 4,-2-5,0-2,73-7,-117 6,-1 0,1 0,0-1,0 1,0-1,-1 0,1 0,0-1,-1 1,1-1,-1 1,0-1,1 0,-1-1,0 1,0 0,0-1,-1 0,1 0,0 0,-1 0,0 0,0 0,0 0,0-1,-1 1,1-1,-1 1,0-1,0 0,1-4,1-14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2T14:58:03.64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0,'1371'0,"-1344"0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9B1A-217F-4AD2-BAEC-8317D6DF4265}">
  <dimension ref="B1:J21"/>
  <sheetViews>
    <sheetView topLeftCell="B7" zoomScale="130" zoomScaleNormal="130" workbookViewId="0">
      <selection activeCell="B10" sqref="B10:H13"/>
    </sheetView>
  </sheetViews>
  <sheetFormatPr baseColWidth="10" defaultRowHeight="15" x14ac:dyDescent="0.25"/>
  <cols>
    <col min="2" max="7" width="9.5703125" customWidth="1"/>
    <col min="8" max="14" width="9.140625" customWidth="1"/>
  </cols>
  <sheetData>
    <row r="1" spans="2:10" ht="15.75" thickBot="1" x14ac:dyDescent="0.3"/>
    <row r="2" spans="2:10" ht="15.75" thickBot="1" x14ac:dyDescent="0.3">
      <c r="B2" s="38" t="s">
        <v>6</v>
      </c>
      <c r="C2" s="38"/>
      <c r="D2" s="2"/>
      <c r="E2" s="2"/>
      <c r="F2" s="2"/>
      <c r="G2" s="2"/>
      <c r="H2" s="35" t="s">
        <v>0</v>
      </c>
      <c r="I2" s="36"/>
      <c r="J2" s="37"/>
    </row>
    <row r="4" spans="2:10" x14ac:dyDescent="0.25">
      <c r="B4" s="34" t="s">
        <v>1</v>
      </c>
      <c r="C4" s="34"/>
      <c r="D4" s="34"/>
      <c r="E4" s="34"/>
      <c r="F4" s="34"/>
    </row>
    <row r="5" spans="2:10" x14ac:dyDescent="0.25">
      <c r="B5" s="34" t="s">
        <v>2</v>
      </c>
      <c r="C5" s="34"/>
      <c r="D5" s="34"/>
      <c r="E5" s="34"/>
      <c r="F5" s="34"/>
    </row>
    <row r="6" spans="2:10" x14ac:dyDescent="0.25">
      <c r="B6" s="34" t="s">
        <v>3</v>
      </c>
      <c r="C6" s="34"/>
      <c r="D6" s="34"/>
      <c r="E6" s="34"/>
      <c r="F6" s="34"/>
    </row>
    <row r="7" spans="2:10" x14ac:dyDescent="0.25">
      <c r="B7" s="34" t="s">
        <v>4</v>
      </c>
      <c r="C7" s="34"/>
      <c r="D7" s="34"/>
      <c r="E7" s="34"/>
      <c r="F7" s="34"/>
    </row>
    <row r="8" spans="2:10" x14ac:dyDescent="0.25">
      <c r="B8" s="34" t="s">
        <v>5</v>
      </c>
      <c r="C8" s="34"/>
      <c r="D8" s="34"/>
      <c r="E8" s="34"/>
      <c r="F8" s="34"/>
    </row>
    <row r="9" spans="2:10" x14ac:dyDescent="0.25">
      <c r="B9" s="34"/>
      <c r="C9" s="34"/>
      <c r="D9" s="34"/>
      <c r="E9" s="34"/>
      <c r="F9" s="34"/>
    </row>
    <row r="10" spans="2:10" x14ac:dyDescent="0.25">
      <c r="B10" s="34" t="s">
        <v>8</v>
      </c>
      <c r="C10" s="34"/>
      <c r="D10" s="34" t="s">
        <v>9</v>
      </c>
      <c r="E10" s="34"/>
      <c r="F10" s="34"/>
      <c r="G10" s="34"/>
    </row>
    <row r="11" spans="2:10" x14ac:dyDescent="0.25">
      <c r="B11" s="39" t="s">
        <v>7</v>
      </c>
      <c r="C11" s="39"/>
      <c r="D11" s="1"/>
      <c r="E11" s="1"/>
      <c r="F11" s="1"/>
    </row>
    <row r="12" spans="2:10" x14ac:dyDescent="0.25">
      <c r="B12" s="1"/>
      <c r="C12" s="40" t="s">
        <v>10</v>
      </c>
      <c r="D12" s="40"/>
      <c r="E12" s="40"/>
      <c r="F12" s="40"/>
      <c r="G12" s="40"/>
      <c r="H12" s="3">
        <v>112</v>
      </c>
      <c r="I12" s="34" t="s">
        <v>11</v>
      </c>
      <c r="J12" s="34"/>
    </row>
    <row r="13" spans="2:10" x14ac:dyDescent="0.25">
      <c r="C13" s="40" t="s">
        <v>12</v>
      </c>
      <c r="D13" s="40"/>
      <c r="E13" s="40"/>
      <c r="F13" s="40"/>
      <c r="G13" s="40"/>
      <c r="H13" s="3">
        <v>109</v>
      </c>
    </row>
    <row r="14" spans="2:10" ht="15.75" thickBot="1" x14ac:dyDescent="0.3"/>
    <row r="15" spans="2:10" ht="15.75" thickBot="1" x14ac:dyDescent="0.3">
      <c r="B15" s="1"/>
      <c r="C15" s="32" t="s">
        <v>13</v>
      </c>
      <c r="D15" s="33"/>
      <c r="E15" s="34"/>
      <c r="F15" s="34"/>
    </row>
    <row r="16" spans="2:10" x14ac:dyDescent="0.25">
      <c r="C16" s="7" t="s">
        <v>19</v>
      </c>
      <c r="D16" s="9">
        <v>153.61000000000001</v>
      </c>
      <c r="E16" s="12">
        <f>4*15+5*19</f>
        <v>155</v>
      </c>
    </row>
    <row r="17" spans="3:5" x14ac:dyDescent="0.25">
      <c r="C17" s="4" t="s">
        <v>14</v>
      </c>
      <c r="D17" s="10">
        <v>14.87</v>
      </c>
      <c r="E17" s="13">
        <v>15</v>
      </c>
    </row>
    <row r="18" spans="3:5" x14ac:dyDescent="0.25">
      <c r="C18" s="4" t="s">
        <v>15</v>
      </c>
      <c r="D18" s="10">
        <v>0</v>
      </c>
      <c r="E18" s="13">
        <v>0</v>
      </c>
    </row>
    <row r="19" spans="3:5" x14ac:dyDescent="0.25">
      <c r="C19" s="4" t="s">
        <v>16</v>
      </c>
      <c r="D19" s="10">
        <v>0</v>
      </c>
      <c r="E19" s="13">
        <v>0</v>
      </c>
    </row>
    <row r="20" spans="3:5" x14ac:dyDescent="0.25">
      <c r="C20" s="4" t="s">
        <v>17</v>
      </c>
      <c r="D20" s="10">
        <v>18.829999999999998</v>
      </c>
      <c r="E20" s="13">
        <v>19</v>
      </c>
    </row>
    <row r="21" spans="3:5" ht="15.75" thickBot="1" x14ac:dyDescent="0.3">
      <c r="C21" s="5" t="s">
        <v>18</v>
      </c>
      <c r="D21" s="11">
        <v>0</v>
      </c>
      <c r="E21" s="14">
        <v>0</v>
      </c>
    </row>
  </sheetData>
  <mergeCells count="16">
    <mergeCell ref="C15:D15"/>
    <mergeCell ref="E15:F15"/>
    <mergeCell ref="H2:J2"/>
    <mergeCell ref="B2:C2"/>
    <mergeCell ref="B11:C11"/>
    <mergeCell ref="B10:C10"/>
    <mergeCell ref="D10:G10"/>
    <mergeCell ref="C12:G12"/>
    <mergeCell ref="I12:J12"/>
    <mergeCell ref="C13:G13"/>
    <mergeCell ref="B8:F8"/>
    <mergeCell ref="B7:F7"/>
    <mergeCell ref="B6:F6"/>
    <mergeCell ref="B9:F9"/>
    <mergeCell ref="B4:F4"/>
    <mergeCell ref="B5:F5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B5-34E7-4318-997D-9CAFDFDABDD4}">
  <dimension ref="B15:I35"/>
  <sheetViews>
    <sheetView topLeftCell="A19" zoomScale="115" zoomScaleNormal="115" workbookViewId="0">
      <selection activeCell="G38" sqref="G38"/>
    </sheetView>
  </sheetViews>
  <sheetFormatPr baseColWidth="10" defaultRowHeight="15" x14ac:dyDescent="0.25"/>
  <cols>
    <col min="6" max="6" width="12" bestFit="1" customWidth="1"/>
  </cols>
  <sheetData>
    <row r="15" spans="2:8" ht="18.75" x14ac:dyDescent="0.25">
      <c r="B15" s="52" t="s">
        <v>8</v>
      </c>
      <c r="C15" s="52"/>
      <c r="D15" s="52" t="s">
        <v>9</v>
      </c>
      <c r="E15" s="52"/>
      <c r="F15" s="52"/>
      <c r="G15" s="52"/>
      <c r="H15" s="16"/>
    </row>
    <row r="16" spans="2:8" ht="18.75" x14ac:dyDescent="0.25">
      <c r="B16" s="53" t="s">
        <v>7</v>
      </c>
      <c r="C16" s="53"/>
      <c r="D16" s="16"/>
      <c r="E16" s="16"/>
      <c r="F16" s="16"/>
      <c r="G16" s="16"/>
      <c r="H16" s="16"/>
    </row>
    <row r="17" spans="2:9" ht="18.75" x14ac:dyDescent="0.25">
      <c r="B17" s="16"/>
      <c r="C17" s="52" t="s">
        <v>10</v>
      </c>
      <c r="D17" s="52"/>
      <c r="E17" s="52"/>
      <c r="F17" s="52"/>
      <c r="G17" s="52"/>
      <c r="H17" s="18">
        <f>112+20</f>
        <v>132</v>
      </c>
    </row>
    <row r="18" spans="2:9" ht="18.75" x14ac:dyDescent="0.25">
      <c r="B18" s="16"/>
      <c r="C18" s="52" t="s">
        <v>12</v>
      </c>
      <c r="D18" s="52"/>
      <c r="E18" s="52"/>
      <c r="F18" s="52"/>
      <c r="G18" s="52"/>
      <c r="H18" s="18">
        <f>109+10</f>
        <v>119</v>
      </c>
    </row>
    <row r="21" spans="2:9" ht="15.75" thickBot="1" x14ac:dyDescent="0.3"/>
    <row r="22" spans="2:9" ht="15.75" thickBot="1" x14ac:dyDescent="0.3">
      <c r="B22" s="32" t="s">
        <v>13</v>
      </c>
      <c r="C22" s="33"/>
      <c r="E22" s="32" t="s">
        <v>20</v>
      </c>
      <c r="F22" s="33"/>
    </row>
    <row r="23" spans="2:9" x14ac:dyDescent="0.25">
      <c r="B23" s="7" t="s">
        <v>19</v>
      </c>
      <c r="C23" s="8">
        <f>4*15+5*19</f>
        <v>155</v>
      </c>
      <c r="E23" s="7" t="s">
        <v>19</v>
      </c>
      <c r="F23" s="9">
        <v>174.04</v>
      </c>
      <c r="G23" s="12">
        <f>18*4+20*5</f>
        <v>172</v>
      </c>
    </row>
    <row r="24" spans="2:9" x14ac:dyDescent="0.25">
      <c r="B24" s="4" t="s">
        <v>14</v>
      </c>
      <c r="C24" s="19">
        <v>15</v>
      </c>
      <c r="E24" s="4" t="s">
        <v>14</v>
      </c>
      <c r="F24" s="21">
        <v>18</v>
      </c>
      <c r="G24" s="13">
        <v>18</v>
      </c>
    </row>
    <row r="25" spans="2:9" x14ac:dyDescent="0.25">
      <c r="B25" s="4" t="s">
        <v>15</v>
      </c>
      <c r="C25" s="19">
        <v>0</v>
      </c>
      <c r="E25" s="4" t="s">
        <v>15</v>
      </c>
      <c r="F25" s="21">
        <v>0</v>
      </c>
      <c r="G25" s="13">
        <v>0</v>
      </c>
    </row>
    <row r="26" spans="2:9" x14ac:dyDescent="0.25">
      <c r="B26" s="4" t="s">
        <v>16</v>
      </c>
      <c r="C26" s="19">
        <v>0</v>
      </c>
      <c r="E26" s="4" t="s">
        <v>16</v>
      </c>
      <c r="F26" s="21">
        <v>0</v>
      </c>
      <c r="G26" s="13">
        <v>0</v>
      </c>
    </row>
    <row r="27" spans="2:9" x14ac:dyDescent="0.25">
      <c r="B27" s="4" t="s">
        <v>17</v>
      </c>
      <c r="C27" s="19">
        <v>19</v>
      </c>
      <c r="E27" s="4" t="s">
        <v>17</v>
      </c>
      <c r="F27" s="21">
        <v>20.13</v>
      </c>
      <c r="G27" s="13">
        <v>20</v>
      </c>
    </row>
    <row r="28" spans="2:9" ht="15.75" thickBot="1" x14ac:dyDescent="0.3">
      <c r="B28" s="5" t="s">
        <v>18</v>
      </c>
      <c r="C28" s="20">
        <v>0</v>
      </c>
      <c r="E28" s="5" t="s">
        <v>18</v>
      </c>
      <c r="F28" s="22">
        <v>0</v>
      </c>
      <c r="G28" s="14">
        <v>0</v>
      </c>
    </row>
    <row r="29" spans="2:9" ht="15.75" thickBot="1" x14ac:dyDescent="0.3"/>
    <row r="30" spans="2:9" ht="15.75" thickBot="1" x14ac:dyDescent="0.3">
      <c r="B30" s="41" t="s">
        <v>21</v>
      </c>
      <c r="C30" s="42"/>
      <c r="E30" s="25" t="s">
        <v>23</v>
      </c>
      <c r="F30" s="23">
        <f>ABS(C23-G23)/C23</f>
        <v>0.10967741935483871</v>
      </c>
    </row>
    <row r="31" spans="2:9" ht="15.75" thickBot="1" x14ac:dyDescent="0.3"/>
    <row r="32" spans="2:9" x14ac:dyDescent="0.25">
      <c r="B32" s="43" t="s">
        <v>22</v>
      </c>
      <c r="C32" s="44"/>
      <c r="D32" s="44"/>
      <c r="E32" s="44"/>
      <c r="F32" s="44"/>
      <c r="G32" s="44"/>
      <c r="H32" s="44"/>
      <c r="I32" s="45"/>
    </row>
    <row r="33" spans="2:9" x14ac:dyDescent="0.25">
      <c r="B33" s="46"/>
      <c r="C33" s="47"/>
      <c r="D33" s="47"/>
      <c r="E33" s="47"/>
      <c r="F33" s="47"/>
      <c r="G33" s="47"/>
      <c r="H33" s="47"/>
      <c r="I33" s="48"/>
    </row>
    <row r="34" spans="2:9" x14ac:dyDescent="0.25">
      <c r="B34" s="46"/>
      <c r="C34" s="47"/>
      <c r="D34" s="47"/>
      <c r="E34" s="47"/>
      <c r="F34" s="47"/>
      <c r="G34" s="47"/>
      <c r="H34" s="47"/>
      <c r="I34" s="48"/>
    </row>
    <row r="35" spans="2:9" ht="15.75" thickBot="1" x14ac:dyDescent="0.3">
      <c r="B35" s="49"/>
      <c r="C35" s="50"/>
      <c r="D35" s="50"/>
      <c r="E35" s="50"/>
      <c r="F35" s="50"/>
      <c r="G35" s="50"/>
      <c r="H35" s="50"/>
      <c r="I35" s="51"/>
    </row>
  </sheetData>
  <mergeCells count="9">
    <mergeCell ref="B30:C30"/>
    <mergeCell ref="B32:I35"/>
    <mergeCell ref="B15:C15"/>
    <mergeCell ref="D15:G15"/>
    <mergeCell ref="B16:C16"/>
    <mergeCell ref="C17:G17"/>
    <mergeCell ref="C18:G18"/>
    <mergeCell ref="B22:C22"/>
    <mergeCell ref="E22:F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261A-35CE-4FFA-A4C4-C76E1B0A05FA}">
  <dimension ref="B8:I28"/>
  <sheetViews>
    <sheetView topLeftCell="A13" workbookViewId="0">
      <selection activeCell="B25" sqref="B25:I28"/>
    </sheetView>
  </sheetViews>
  <sheetFormatPr baseColWidth="10" defaultRowHeight="15" x14ac:dyDescent="0.25"/>
  <sheetData>
    <row r="8" spans="2:8" ht="18.75" x14ac:dyDescent="0.25">
      <c r="B8" s="52" t="s">
        <v>8</v>
      </c>
      <c r="C8" s="52"/>
      <c r="D8" s="52" t="s">
        <v>24</v>
      </c>
      <c r="E8" s="52"/>
      <c r="F8" s="52"/>
      <c r="G8" s="52"/>
      <c r="H8" s="16"/>
    </row>
    <row r="9" spans="2:8" ht="18.75" x14ac:dyDescent="0.25">
      <c r="B9" s="53" t="s">
        <v>7</v>
      </c>
      <c r="C9" s="53"/>
      <c r="D9" s="16"/>
      <c r="E9" s="16"/>
      <c r="F9" s="16"/>
      <c r="G9" s="16"/>
      <c r="H9" s="16"/>
    </row>
    <row r="10" spans="2:8" ht="18.75" x14ac:dyDescent="0.25">
      <c r="B10" s="16"/>
      <c r="C10" s="52" t="s">
        <v>10</v>
      </c>
      <c r="D10" s="52"/>
      <c r="E10" s="52"/>
      <c r="F10" s="52"/>
      <c r="G10" s="52"/>
      <c r="H10" s="17">
        <f>112</f>
        <v>112</v>
      </c>
    </row>
    <row r="11" spans="2:8" ht="18.75" x14ac:dyDescent="0.25">
      <c r="B11" s="16"/>
      <c r="C11" s="52" t="s">
        <v>12</v>
      </c>
      <c r="D11" s="52"/>
      <c r="E11" s="52"/>
      <c r="F11" s="52"/>
      <c r="G11" s="52"/>
      <c r="H11" s="17">
        <f>109</f>
        <v>109</v>
      </c>
    </row>
    <row r="12" spans="2:8" x14ac:dyDescent="0.25">
      <c r="H12" s="24"/>
    </row>
    <row r="14" spans="2:8" ht="15.75" thickBot="1" x14ac:dyDescent="0.3"/>
    <row r="15" spans="2:8" ht="15.75" thickBot="1" x14ac:dyDescent="0.3">
      <c r="B15" s="32" t="s">
        <v>13</v>
      </c>
      <c r="C15" s="33"/>
      <c r="E15" s="32" t="s">
        <v>20</v>
      </c>
      <c r="F15" s="33"/>
    </row>
    <row r="16" spans="2:8" x14ac:dyDescent="0.25">
      <c r="B16" s="7" t="s">
        <v>19</v>
      </c>
      <c r="C16" s="8">
        <f>4*15+5*19</f>
        <v>155</v>
      </c>
      <c r="E16" s="7" t="s">
        <v>19</v>
      </c>
      <c r="F16" s="9">
        <v>227.96</v>
      </c>
      <c r="G16" s="12">
        <f>15*9+19*5</f>
        <v>230</v>
      </c>
    </row>
    <row r="17" spans="2:9" x14ac:dyDescent="0.25">
      <c r="B17" s="4" t="s">
        <v>14</v>
      </c>
      <c r="C17" s="19">
        <v>15</v>
      </c>
      <c r="E17" s="4" t="s">
        <v>14</v>
      </c>
      <c r="F17" s="21">
        <v>14.87</v>
      </c>
      <c r="G17" s="13">
        <v>15</v>
      </c>
    </row>
    <row r="18" spans="2:9" x14ac:dyDescent="0.25">
      <c r="B18" s="4" t="s">
        <v>15</v>
      </c>
      <c r="C18" s="19">
        <v>0</v>
      </c>
      <c r="E18" s="4" t="s">
        <v>15</v>
      </c>
      <c r="F18" s="21">
        <v>0</v>
      </c>
      <c r="G18" s="13">
        <v>0</v>
      </c>
    </row>
    <row r="19" spans="2:9" x14ac:dyDescent="0.25">
      <c r="B19" s="4" t="s">
        <v>16</v>
      </c>
      <c r="C19" s="19">
        <v>0</v>
      </c>
      <c r="E19" s="4" t="s">
        <v>16</v>
      </c>
      <c r="F19" s="21">
        <v>0</v>
      </c>
      <c r="G19" s="13">
        <v>0</v>
      </c>
    </row>
    <row r="20" spans="2:9" x14ac:dyDescent="0.25">
      <c r="B20" s="4" t="s">
        <v>17</v>
      </c>
      <c r="C20" s="19">
        <v>19</v>
      </c>
      <c r="E20" s="4" t="s">
        <v>17</v>
      </c>
      <c r="F20" s="21">
        <v>18.829999999999998</v>
      </c>
      <c r="G20" s="13">
        <v>19</v>
      </c>
    </row>
    <row r="21" spans="2:9" ht="15.75" thickBot="1" x14ac:dyDescent="0.3">
      <c r="B21" s="5" t="s">
        <v>18</v>
      </c>
      <c r="C21" s="20">
        <v>0</v>
      </c>
      <c r="E21" s="5" t="s">
        <v>18</v>
      </c>
      <c r="F21" s="22">
        <v>0</v>
      </c>
      <c r="G21" s="14">
        <v>0</v>
      </c>
    </row>
    <row r="22" spans="2:9" ht="15.75" thickBot="1" x14ac:dyDescent="0.3"/>
    <row r="23" spans="2:9" ht="15.75" thickBot="1" x14ac:dyDescent="0.3">
      <c r="B23" s="41" t="s">
        <v>21</v>
      </c>
      <c r="C23" s="42"/>
      <c r="E23" s="6" t="s">
        <v>23</v>
      </c>
      <c r="F23" s="23">
        <f>ABS(C16-G16)/C16</f>
        <v>0.4838709677419355</v>
      </c>
    </row>
    <row r="24" spans="2:9" ht="15.75" thickBot="1" x14ac:dyDescent="0.3"/>
    <row r="25" spans="2:9" x14ac:dyDescent="0.25">
      <c r="B25" s="43" t="s">
        <v>25</v>
      </c>
      <c r="C25" s="44"/>
      <c r="D25" s="44"/>
      <c r="E25" s="44"/>
      <c r="F25" s="44"/>
      <c r="G25" s="44"/>
      <c r="H25" s="44"/>
      <c r="I25" s="45"/>
    </row>
    <row r="26" spans="2:9" x14ac:dyDescent="0.25">
      <c r="B26" s="46"/>
      <c r="C26" s="47"/>
      <c r="D26" s="47"/>
      <c r="E26" s="47"/>
      <c r="F26" s="47"/>
      <c r="G26" s="47"/>
      <c r="H26" s="47"/>
      <c r="I26" s="48"/>
    </row>
    <row r="27" spans="2:9" x14ac:dyDescent="0.25">
      <c r="B27" s="46"/>
      <c r="C27" s="47"/>
      <c r="D27" s="47"/>
      <c r="E27" s="47"/>
      <c r="F27" s="47"/>
      <c r="G27" s="47"/>
      <c r="H27" s="47"/>
      <c r="I27" s="48"/>
    </row>
    <row r="28" spans="2:9" ht="15.75" thickBot="1" x14ac:dyDescent="0.3">
      <c r="B28" s="49"/>
      <c r="C28" s="50"/>
      <c r="D28" s="50"/>
      <c r="E28" s="50"/>
      <c r="F28" s="50"/>
      <c r="G28" s="50"/>
      <c r="H28" s="50"/>
      <c r="I28" s="51"/>
    </row>
  </sheetData>
  <mergeCells count="9">
    <mergeCell ref="B23:C23"/>
    <mergeCell ref="B25:I28"/>
    <mergeCell ref="B8:C8"/>
    <mergeCell ref="D8:G8"/>
    <mergeCell ref="B9:C9"/>
    <mergeCell ref="C10:G10"/>
    <mergeCell ref="C11:G11"/>
    <mergeCell ref="B15:C15"/>
    <mergeCell ref="E15:F1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61EC-39B7-45D6-BE2F-A537B9583159}">
  <dimension ref="B8:I28"/>
  <sheetViews>
    <sheetView topLeftCell="A4" workbookViewId="0">
      <selection activeCell="G19" sqref="G19"/>
    </sheetView>
  </sheetViews>
  <sheetFormatPr baseColWidth="10" defaultRowHeight="15" x14ac:dyDescent="0.25"/>
  <sheetData>
    <row r="8" spans="2:8" x14ac:dyDescent="0.25">
      <c r="B8" s="34" t="s">
        <v>8</v>
      </c>
      <c r="C8" s="34"/>
      <c r="D8" s="34" t="s">
        <v>9</v>
      </c>
      <c r="E8" s="34"/>
      <c r="F8" s="34"/>
      <c r="G8" s="34"/>
    </row>
    <row r="9" spans="2:8" x14ac:dyDescent="0.25">
      <c r="B9" s="39" t="s">
        <v>7</v>
      </c>
      <c r="C9" s="39"/>
      <c r="D9" s="1"/>
      <c r="E9" s="1"/>
      <c r="F9" s="1"/>
    </row>
    <row r="10" spans="2:8" x14ac:dyDescent="0.25">
      <c r="B10" s="1"/>
      <c r="C10" s="40" t="s">
        <v>28</v>
      </c>
      <c r="D10" s="40"/>
      <c r="E10" s="40"/>
      <c r="F10" s="40"/>
      <c r="G10" s="40"/>
      <c r="H10" s="15">
        <v>112</v>
      </c>
    </row>
    <row r="11" spans="2:8" x14ac:dyDescent="0.25">
      <c r="C11" s="40" t="s">
        <v>29</v>
      </c>
      <c r="D11" s="40"/>
      <c r="E11" s="40"/>
      <c r="F11" s="40"/>
      <c r="G11" s="40"/>
      <c r="H11" s="15">
        <v>109</v>
      </c>
    </row>
    <row r="12" spans="2:8" ht="15.75" thickBot="1" x14ac:dyDescent="0.3"/>
    <row r="13" spans="2:8" ht="15.75" thickBot="1" x14ac:dyDescent="0.3">
      <c r="B13" s="32" t="s">
        <v>13</v>
      </c>
      <c r="C13" s="33"/>
      <c r="E13" s="32" t="s">
        <v>20</v>
      </c>
      <c r="F13" s="33"/>
    </row>
    <row r="14" spans="2:8" x14ac:dyDescent="0.25">
      <c r="B14" s="7" t="s">
        <v>19</v>
      </c>
      <c r="C14" s="8">
        <f>4*15+5*19</f>
        <v>155</v>
      </c>
      <c r="E14" s="7" t="s">
        <v>19</v>
      </c>
      <c r="F14" s="9">
        <v>147.33000000000001</v>
      </c>
      <c r="G14" s="12">
        <f>13*4+16*6</f>
        <v>148</v>
      </c>
    </row>
    <row r="15" spans="2:8" x14ac:dyDescent="0.25">
      <c r="B15" s="4" t="s">
        <v>14</v>
      </c>
      <c r="C15" s="19">
        <v>15</v>
      </c>
      <c r="E15" s="4" t="s">
        <v>14</v>
      </c>
      <c r="F15" s="21">
        <v>12.78</v>
      </c>
      <c r="G15" s="13">
        <v>13</v>
      </c>
    </row>
    <row r="16" spans="2:8" x14ac:dyDescent="0.25">
      <c r="B16" s="4" t="s">
        <v>15</v>
      </c>
      <c r="C16" s="19">
        <v>0</v>
      </c>
      <c r="E16" s="4" t="s">
        <v>15</v>
      </c>
      <c r="F16" s="21">
        <v>0</v>
      </c>
      <c r="G16" s="13">
        <v>0</v>
      </c>
    </row>
    <row r="17" spans="2:9" x14ac:dyDescent="0.25">
      <c r="B17" s="4" t="s">
        <v>16</v>
      </c>
      <c r="C17" s="19">
        <v>0</v>
      </c>
      <c r="E17" s="4" t="s">
        <v>16</v>
      </c>
      <c r="F17" s="21">
        <v>16.04</v>
      </c>
      <c r="G17" s="13">
        <v>16</v>
      </c>
    </row>
    <row r="18" spans="2:9" x14ac:dyDescent="0.25">
      <c r="B18" s="4" t="s">
        <v>17</v>
      </c>
      <c r="C18" s="19">
        <v>19</v>
      </c>
      <c r="E18" s="4" t="s">
        <v>17</v>
      </c>
      <c r="F18" s="21">
        <v>0</v>
      </c>
      <c r="G18" s="13">
        <v>0</v>
      </c>
    </row>
    <row r="19" spans="2:9" ht="15.75" thickBot="1" x14ac:dyDescent="0.3">
      <c r="B19" s="5" t="s">
        <v>18</v>
      </c>
      <c r="C19" s="20">
        <v>0</v>
      </c>
      <c r="E19" s="5" t="s">
        <v>18</v>
      </c>
      <c r="F19" s="22">
        <v>0</v>
      </c>
      <c r="G19" s="14">
        <v>0</v>
      </c>
    </row>
    <row r="20" spans="2:9" ht="15.75" thickBot="1" x14ac:dyDescent="0.3"/>
    <row r="21" spans="2:9" ht="15.75" thickBot="1" x14ac:dyDescent="0.3">
      <c r="B21" s="41" t="s">
        <v>21</v>
      </c>
      <c r="C21" s="42"/>
      <c r="E21" s="6" t="s">
        <v>26</v>
      </c>
      <c r="F21" s="23">
        <f>ABS(C14-G14)/C14</f>
        <v>4.5161290322580643E-2</v>
      </c>
    </row>
    <row r="22" spans="2:9" ht="15.75" thickBot="1" x14ac:dyDescent="0.3"/>
    <row r="23" spans="2:9" ht="15" customHeight="1" x14ac:dyDescent="0.25">
      <c r="B23" s="54" t="s">
        <v>27</v>
      </c>
      <c r="C23" s="55"/>
      <c r="D23" s="55"/>
      <c r="E23" s="55"/>
      <c r="F23" s="55"/>
      <c r="G23" s="55"/>
      <c r="H23" s="55"/>
      <c r="I23" s="56"/>
    </row>
    <row r="24" spans="2:9" ht="15" customHeight="1" x14ac:dyDescent="0.25">
      <c r="B24" s="57"/>
      <c r="C24" s="58"/>
      <c r="D24" s="58"/>
      <c r="E24" s="58"/>
      <c r="F24" s="58"/>
      <c r="G24" s="58"/>
      <c r="H24" s="58"/>
      <c r="I24" s="59"/>
    </row>
    <row r="25" spans="2:9" ht="15" customHeight="1" x14ac:dyDescent="0.25">
      <c r="B25" s="57"/>
      <c r="C25" s="58"/>
      <c r="D25" s="58"/>
      <c r="E25" s="58"/>
      <c r="F25" s="58"/>
      <c r="G25" s="58"/>
      <c r="H25" s="58"/>
      <c r="I25" s="59"/>
    </row>
    <row r="26" spans="2:9" ht="15.75" customHeight="1" x14ac:dyDescent="0.25">
      <c r="B26" s="57"/>
      <c r="C26" s="58"/>
      <c r="D26" s="58"/>
      <c r="E26" s="58"/>
      <c r="F26" s="58"/>
      <c r="G26" s="58"/>
      <c r="H26" s="58"/>
      <c r="I26" s="59"/>
    </row>
    <row r="27" spans="2:9" x14ac:dyDescent="0.25">
      <c r="B27" s="57"/>
      <c r="C27" s="58"/>
      <c r="D27" s="58"/>
      <c r="E27" s="58"/>
      <c r="F27" s="58"/>
      <c r="G27" s="58"/>
      <c r="H27" s="58"/>
      <c r="I27" s="59"/>
    </row>
    <row r="28" spans="2:9" ht="15.75" thickBot="1" x14ac:dyDescent="0.3">
      <c r="B28" s="60"/>
      <c r="C28" s="61"/>
      <c r="D28" s="61"/>
      <c r="E28" s="61"/>
      <c r="F28" s="61"/>
      <c r="G28" s="61"/>
      <c r="H28" s="61"/>
      <c r="I28" s="62"/>
    </row>
  </sheetData>
  <mergeCells count="9">
    <mergeCell ref="B8:C8"/>
    <mergeCell ref="D8:G8"/>
    <mergeCell ref="B9:C9"/>
    <mergeCell ref="C10:G10"/>
    <mergeCell ref="C11:G11"/>
    <mergeCell ref="B13:C13"/>
    <mergeCell ref="E13:F13"/>
    <mergeCell ref="B21:C21"/>
    <mergeCell ref="B23:I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9194-6C6D-421B-A591-5E95808E269B}">
  <dimension ref="B6:I26"/>
  <sheetViews>
    <sheetView topLeftCell="A10" workbookViewId="0">
      <selection activeCell="G32" sqref="G32"/>
    </sheetView>
  </sheetViews>
  <sheetFormatPr baseColWidth="10" defaultRowHeight="15" x14ac:dyDescent="0.25"/>
  <sheetData>
    <row r="6" spans="2:8" x14ac:dyDescent="0.25">
      <c r="B6" s="34" t="s">
        <v>8</v>
      </c>
      <c r="C6" s="34"/>
      <c r="D6" s="34" t="s">
        <v>30</v>
      </c>
      <c r="E6" s="34"/>
      <c r="F6" s="34"/>
      <c r="G6" s="34"/>
    </row>
    <row r="7" spans="2:8" x14ac:dyDescent="0.25">
      <c r="B7" s="39" t="s">
        <v>7</v>
      </c>
      <c r="C7" s="39"/>
      <c r="D7" s="1"/>
      <c r="E7" s="1"/>
      <c r="F7" s="1"/>
    </row>
    <row r="8" spans="2:8" x14ac:dyDescent="0.25">
      <c r="B8" s="1"/>
      <c r="C8" s="40" t="s">
        <v>31</v>
      </c>
      <c r="D8" s="40"/>
      <c r="E8" s="40"/>
      <c r="F8" s="40"/>
      <c r="G8" s="40"/>
      <c r="H8" s="15">
        <v>112</v>
      </c>
    </row>
    <row r="9" spans="2:8" x14ac:dyDescent="0.25">
      <c r="C9" s="40" t="s">
        <v>32</v>
      </c>
      <c r="D9" s="40"/>
      <c r="E9" s="40"/>
      <c r="F9" s="40"/>
      <c r="G9" s="40"/>
      <c r="H9" s="15">
        <v>109</v>
      </c>
    </row>
    <row r="10" spans="2:8" ht="15.75" thickBot="1" x14ac:dyDescent="0.3"/>
    <row r="11" spans="2:8" ht="15.75" thickBot="1" x14ac:dyDescent="0.3">
      <c r="B11" s="32" t="s">
        <v>13</v>
      </c>
      <c r="C11" s="33"/>
      <c r="E11" s="32" t="s">
        <v>20</v>
      </c>
      <c r="F11" s="33"/>
    </row>
    <row r="12" spans="2:8" x14ac:dyDescent="0.25">
      <c r="B12" s="7" t="s">
        <v>19</v>
      </c>
      <c r="C12" s="8">
        <f>4*15+5*19</f>
        <v>155</v>
      </c>
      <c r="E12" s="7" t="s">
        <v>19</v>
      </c>
      <c r="F12" s="28">
        <v>233.36</v>
      </c>
      <c r="G12" s="8">
        <f>5*9+31*6</f>
        <v>231</v>
      </c>
    </row>
    <row r="13" spans="2:8" x14ac:dyDescent="0.25">
      <c r="B13" s="4" t="s">
        <v>14</v>
      </c>
      <c r="C13" s="19">
        <v>15</v>
      </c>
      <c r="E13" s="4" t="s">
        <v>14</v>
      </c>
      <c r="F13" s="26">
        <v>0</v>
      </c>
      <c r="G13" s="19">
        <v>0</v>
      </c>
    </row>
    <row r="14" spans="2:8" x14ac:dyDescent="0.25">
      <c r="B14" s="4" t="s">
        <v>15</v>
      </c>
      <c r="C14" s="19">
        <v>0</v>
      </c>
      <c r="E14" s="4" t="s">
        <v>15</v>
      </c>
      <c r="F14" s="26">
        <v>0</v>
      </c>
      <c r="G14" s="19">
        <v>0</v>
      </c>
    </row>
    <row r="15" spans="2:8" x14ac:dyDescent="0.25">
      <c r="B15" s="4" t="s">
        <v>16</v>
      </c>
      <c r="C15" s="19">
        <v>0</v>
      </c>
      <c r="E15" s="4" t="s">
        <v>16</v>
      </c>
      <c r="F15" s="26">
        <v>0</v>
      </c>
      <c r="G15" s="19">
        <v>0</v>
      </c>
    </row>
    <row r="16" spans="2:8" x14ac:dyDescent="0.25">
      <c r="B16" s="4" t="s">
        <v>17</v>
      </c>
      <c r="C16" s="19">
        <v>19</v>
      </c>
      <c r="E16" s="4" t="s">
        <v>17</v>
      </c>
      <c r="F16" s="26">
        <v>9.36</v>
      </c>
      <c r="G16" s="19">
        <v>9</v>
      </c>
    </row>
    <row r="17" spans="2:9" ht="15.75" thickBot="1" x14ac:dyDescent="0.3">
      <c r="B17" s="5" t="s">
        <v>18</v>
      </c>
      <c r="C17" s="20">
        <v>0</v>
      </c>
      <c r="E17" s="4" t="s">
        <v>18</v>
      </c>
      <c r="F17" s="26">
        <v>0</v>
      </c>
      <c r="G17" s="19">
        <v>0</v>
      </c>
    </row>
    <row r="18" spans="2:9" ht="15.75" thickBot="1" x14ac:dyDescent="0.3">
      <c r="E18" s="5" t="s">
        <v>33</v>
      </c>
      <c r="F18" s="29">
        <v>31.09</v>
      </c>
      <c r="G18" s="20">
        <v>31</v>
      </c>
    </row>
    <row r="19" spans="2:9" ht="15.75" thickBot="1" x14ac:dyDescent="0.3">
      <c r="B19" s="41" t="s">
        <v>21</v>
      </c>
      <c r="C19" s="42"/>
      <c r="E19" s="6" t="s">
        <v>34</v>
      </c>
      <c r="F19" s="23">
        <f>ABS(C12-G12)/C12</f>
        <v>0.49032258064516127</v>
      </c>
    </row>
    <row r="20" spans="2:9" ht="15.75" thickBot="1" x14ac:dyDescent="0.3"/>
    <row r="21" spans="2:9" x14ac:dyDescent="0.25">
      <c r="B21" s="54" t="s">
        <v>35</v>
      </c>
      <c r="C21" s="55"/>
      <c r="D21" s="55"/>
      <c r="E21" s="55"/>
      <c r="F21" s="55"/>
      <c r="G21" s="55"/>
      <c r="H21" s="55"/>
      <c r="I21" s="56"/>
    </row>
    <row r="22" spans="2:9" x14ac:dyDescent="0.25">
      <c r="B22" s="57"/>
      <c r="C22" s="58"/>
      <c r="D22" s="58"/>
      <c r="E22" s="58"/>
      <c r="F22" s="58"/>
      <c r="G22" s="58"/>
      <c r="H22" s="58"/>
      <c r="I22" s="59"/>
    </row>
    <row r="23" spans="2:9" x14ac:dyDescent="0.25">
      <c r="B23" s="57"/>
      <c r="C23" s="58"/>
      <c r="D23" s="58"/>
      <c r="E23" s="58"/>
      <c r="F23" s="58"/>
      <c r="G23" s="58"/>
      <c r="H23" s="58"/>
      <c r="I23" s="59"/>
    </row>
    <row r="24" spans="2:9" x14ac:dyDescent="0.25">
      <c r="B24" s="57"/>
      <c r="C24" s="58"/>
      <c r="D24" s="58"/>
      <c r="E24" s="58"/>
      <c r="F24" s="58"/>
      <c r="G24" s="58"/>
      <c r="H24" s="58"/>
      <c r="I24" s="59"/>
    </row>
    <row r="25" spans="2:9" x14ac:dyDescent="0.25">
      <c r="B25" s="57"/>
      <c r="C25" s="58"/>
      <c r="D25" s="58"/>
      <c r="E25" s="58"/>
      <c r="F25" s="58"/>
      <c r="G25" s="58"/>
      <c r="H25" s="58"/>
      <c r="I25" s="59"/>
    </row>
    <row r="26" spans="2:9" ht="15.75" thickBot="1" x14ac:dyDescent="0.3">
      <c r="B26" s="60"/>
      <c r="C26" s="61"/>
      <c r="D26" s="61"/>
      <c r="E26" s="61"/>
      <c r="F26" s="61"/>
      <c r="G26" s="61"/>
      <c r="H26" s="61"/>
      <c r="I26" s="62"/>
    </row>
  </sheetData>
  <mergeCells count="9">
    <mergeCell ref="B19:C19"/>
    <mergeCell ref="B21:I26"/>
    <mergeCell ref="B6:C6"/>
    <mergeCell ref="D6:G6"/>
    <mergeCell ref="B7:C7"/>
    <mergeCell ref="C8:G8"/>
    <mergeCell ref="C9:G9"/>
    <mergeCell ref="B11:C11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1E8A-6FE5-470E-A08E-05422CAA685E}">
  <dimension ref="B10:I36"/>
  <sheetViews>
    <sheetView topLeftCell="A22" workbookViewId="0">
      <selection activeCell="J32" sqref="J32"/>
    </sheetView>
  </sheetViews>
  <sheetFormatPr baseColWidth="10" defaultRowHeight="15" x14ac:dyDescent="0.25"/>
  <sheetData>
    <row r="10" spans="2:8" x14ac:dyDescent="0.25">
      <c r="B10" s="34" t="s">
        <v>8</v>
      </c>
      <c r="C10" s="34"/>
      <c r="D10" s="34" t="s">
        <v>9</v>
      </c>
      <c r="E10" s="34"/>
      <c r="F10" s="34"/>
      <c r="G10" s="34"/>
    </row>
    <row r="11" spans="2:8" x14ac:dyDescent="0.25">
      <c r="B11" s="39" t="s">
        <v>7</v>
      </c>
      <c r="C11" s="39"/>
      <c r="D11" s="1"/>
      <c r="E11" s="1"/>
      <c r="F11" s="1"/>
    </row>
    <row r="12" spans="2:8" x14ac:dyDescent="0.25">
      <c r="B12" s="1"/>
      <c r="C12" s="40" t="s">
        <v>10</v>
      </c>
      <c r="D12" s="40"/>
      <c r="E12" s="40"/>
      <c r="F12" s="40"/>
      <c r="G12" s="40"/>
      <c r="H12" s="3">
        <v>112</v>
      </c>
    </row>
    <row r="13" spans="2:8" x14ac:dyDescent="0.25">
      <c r="C13" s="40" t="s">
        <v>12</v>
      </c>
      <c r="D13" s="40"/>
      <c r="E13" s="40"/>
      <c r="F13" s="40"/>
      <c r="G13" s="40"/>
      <c r="H13" s="3">
        <v>109</v>
      </c>
    </row>
    <row r="14" spans="2:8" ht="15.75" x14ac:dyDescent="0.25">
      <c r="C14" s="64" t="s">
        <v>36</v>
      </c>
      <c r="D14" s="64"/>
      <c r="E14" s="64"/>
      <c r="F14" s="64"/>
      <c r="G14" s="64"/>
      <c r="H14" s="30">
        <v>100</v>
      </c>
    </row>
    <row r="15" spans="2:8" ht="15.75" thickBot="1" x14ac:dyDescent="0.3"/>
    <row r="16" spans="2:8" ht="15.75" thickBot="1" x14ac:dyDescent="0.3">
      <c r="B16" s="32" t="s">
        <v>13</v>
      </c>
      <c r="C16" s="33"/>
      <c r="E16" s="32" t="s">
        <v>20</v>
      </c>
      <c r="F16" s="33"/>
    </row>
    <row r="17" spans="2:9" x14ac:dyDescent="0.25">
      <c r="B17" s="7" t="s">
        <v>19</v>
      </c>
      <c r="C17" s="8">
        <f>4*15+5*19</f>
        <v>155</v>
      </c>
      <c r="E17" s="7" t="s">
        <v>19</v>
      </c>
      <c r="F17" s="28">
        <v>133.03</v>
      </c>
      <c r="G17" s="8">
        <f>9*4+7*4+11*6</f>
        <v>130</v>
      </c>
    </row>
    <row r="18" spans="2:9" x14ac:dyDescent="0.25">
      <c r="B18" s="4" t="s">
        <v>14</v>
      </c>
      <c r="C18" s="19">
        <v>15</v>
      </c>
      <c r="E18" s="4" t="s">
        <v>14</v>
      </c>
      <c r="F18" s="26">
        <v>9.3000000000000007</v>
      </c>
      <c r="G18" s="19">
        <v>9</v>
      </c>
    </row>
    <row r="19" spans="2:9" x14ac:dyDescent="0.25">
      <c r="B19" s="4" t="s">
        <v>15</v>
      </c>
      <c r="C19" s="19">
        <v>0</v>
      </c>
      <c r="E19" s="4" t="s">
        <v>15</v>
      </c>
      <c r="F19" s="26">
        <v>3.9</v>
      </c>
      <c r="G19" s="19">
        <v>4</v>
      </c>
    </row>
    <row r="20" spans="2:9" x14ac:dyDescent="0.25">
      <c r="B20" s="4" t="s">
        <v>16</v>
      </c>
      <c r="C20" s="19">
        <v>0</v>
      </c>
      <c r="E20" s="4" t="s">
        <v>16</v>
      </c>
      <c r="F20" s="26">
        <v>11.41</v>
      </c>
      <c r="G20" s="19">
        <v>11</v>
      </c>
    </row>
    <row r="21" spans="2:9" x14ac:dyDescent="0.25">
      <c r="B21" s="4" t="s">
        <v>17</v>
      </c>
      <c r="C21" s="19">
        <v>19</v>
      </c>
      <c r="E21" s="4" t="s">
        <v>17</v>
      </c>
      <c r="F21" s="26">
        <v>0</v>
      </c>
      <c r="G21" s="19">
        <v>0</v>
      </c>
    </row>
    <row r="22" spans="2:9" ht="15.75" thickBot="1" x14ac:dyDescent="0.3">
      <c r="B22" s="5" t="s">
        <v>18</v>
      </c>
      <c r="C22" s="20">
        <v>0</v>
      </c>
      <c r="E22" s="5" t="s">
        <v>18</v>
      </c>
      <c r="F22" s="29">
        <v>0</v>
      </c>
      <c r="G22" s="20">
        <v>0</v>
      </c>
    </row>
    <row r="23" spans="2:9" x14ac:dyDescent="0.25">
      <c r="D23" s="27"/>
      <c r="E23" s="63"/>
      <c r="F23" s="63"/>
      <c r="G23" s="63"/>
      <c r="H23" s="27"/>
    </row>
    <row r="24" spans="2:9" x14ac:dyDescent="0.25">
      <c r="E24" s="6" t="s">
        <v>26</v>
      </c>
      <c r="F24" s="23">
        <f>ABS(C17-G17)/C17</f>
        <v>0.16129032258064516</v>
      </c>
    </row>
    <row r="25" spans="2:9" ht="15.75" thickBot="1" x14ac:dyDescent="0.3"/>
    <row r="26" spans="2:9" ht="15.75" thickBot="1" x14ac:dyDescent="0.3">
      <c r="B26" s="41" t="s">
        <v>21</v>
      </c>
      <c r="C26" s="42"/>
    </row>
    <row r="27" spans="2:9" ht="15.75" thickBot="1" x14ac:dyDescent="0.3"/>
    <row r="28" spans="2:9" ht="15" customHeight="1" x14ac:dyDescent="0.25">
      <c r="B28" s="54" t="s">
        <v>37</v>
      </c>
      <c r="C28" s="55"/>
      <c r="D28" s="55"/>
      <c r="E28" s="55"/>
      <c r="F28" s="55"/>
      <c r="G28" s="55"/>
      <c r="H28" s="55"/>
      <c r="I28" s="56"/>
    </row>
    <row r="29" spans="2:9" ht="15" customHeight="1" x14ac:dyDescent="0.25">
      <c r="B29" s="57"/>
      <c r="C29" s="58"/>
      <c r="D29" s="58"/>
      <c r="E29" s="58"/>
      <c r="F29" s="58"/>
      <c r="G29" s="58"/>
      <c r="H29" s="58"/>
      <c r="I29" s="59"/>
    </row>
    <row r="30" spans="2:9" ht="15" customHeight="1" x14ac:dyDescent="0.25">
      <c r="B30" s="57"/>
      <c r="C30" s="58"/>
      <c r="D30" s="58"/>
      <c r="E30" s="58"/>
      <c r="F30" s="58"/>
      <c r="G30" s="58"/>
      <c r="H30" s="58"/>
      <c r="I30" s="59"/>
    </row>
    <row r="31" spans="2:9" ht="15" customHeight="1" x14ac:dyDescent="0.25">
      <c r="B31" s="57"/>
      <c r="C31" s="58"/>
      <c r="D31" s="58"/>
      <c r="E31" s="58"/>
      <c r="F31" s="58"/>
      <c r="G31" s="58"/>
      <c r="H31" s="58"/>
      <c r="I31" s="59"/>
    </row>
    <row r="32" spans="2:9" ht="15" customHeight="1" x14ac:dyDescent="0.25">
      <c r="B32" s="57"/>
      <c r="C32" s="58"/>
      <c r="D32" s="58"/>
      <c r="E32" s="58"/>
      <c r="F32" s="58"/>
      <c r="G32" s="58"/>
      <c r="H32" s="58"/>
      <c r="I32" s="59"/>
    </row>
    <row r="33" spans="2:9" ht="15.75" customHeight="1" x14ac:dyDescent="0.25">
      <c r="B33" s="57"/>
      <c r="C33" s="58"/>
      <c r="D33" s="58"/>
      <c r="E33" s="58"/>
      <c r="F33" s="58"/>
      <c r="G33" s="58"/>
      <c r="H33" s="58"/>
      <c r="I33" s="59"/>
    </row>
    <row r="34" spans="2:9" x14ac:dyDescent="0.25">
      <c r="B34" s="57"/>
      <c r="C34" s="58"/>
      <c r="D34" s="58"/>
      <c r="E34" s="58"/>
      <c r="F34" s="58"/>
      <c r="G34" s="58"/>
      <c r="H34" s="58"/>
      <c r="I34" s="59"/>
    </row>
    <row r="35" spans="2:9" x14ac:dyDescent="0.25">
      <c r="B35" s="57"/>
      <c r="C35" s="58"/>
      <c r="D35" s="58"/>
      <c r="E35" s="58"/>
      <c r="F35" s="58"/>
      <c r="G35" s="58"/>
      <c r="H35" s="58"/>
      <c r="I35" s="59"/>
    </row>
    <row r="36" spans="2:9" ht="15.75" thickBot="1" x14ac:dyDescent="0.3">
      <c r="B36" s="60"/>
      <c r="C36" s="61"/>
      <c r="D36" s="61"/>
      <c r="E36" s="61"/>
      <c r="F36" s="61"/>
      <c r="G36" s="61"/>
      <c r="H36" s="61"/>
      <c r="I36" s="62"/>
    </row>
  </sheetData>
  <mergeCells count="11">
    <mergeCell ref="C14:G14"/>
    <mergeCell ref="B10:C10"/>
    <mergeCell ref="D10:G10"/>
    <mergeCell ref="B11:C11"/>
    <mergeCell ref="C12:G12"/>
    <mergeCell ref="C13:G13"/>
    <mergeCell ref="B16:C16"/>
    <mergeCell ref="E16:F16"/>
    <mergeCell ref="B26:C26"/>
    <mergeCell ref="E23:G23"/>
    <mergeCell ref="B28:I3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62BD-B049-4F06-80CB-73C0F6FC948F}">
  <dimension ref="A2:R19"/>
  <sheetViews>
    <sheetView tabSelected="1" topLeftCell="A10" workbookViewId="0">
      <selection activeCell="M16" sqref="M16"/>
    </sheetView>
  </sheetViews>
  <sheetFormatPr baseColWidth="10" defaultRowHeight="15" x14ac:dyDescent="0.25"/>
  <sheetData>
    <row r="2" spans="1:18" ht="23.25" x14ac:dyDescent="0.35">
      <c r="A2" s="74" t="s">
        <v>38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8" ht="15.75" thickBot="1" x14ac:dyDescent="0.3"/>
    <row r="4" spans="1:18" ht="21.75" thickBot="1" x14ac:dyDescent="0.4">
      <c r="B4" s="75" t="s">
        <v>39</v>
      </c>
      <c r="C4" s="76"/>
      <c r="D4" s="76"/>
      <c r="E4" s="76"/>
      <c r="F4" s="76"/>
      <c r="G4" s="76"/>
      <c r="H4" s="77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ht="21" customHeight="1" x14ac:dyDescent="0.35">
      <c r="B5" s="65" t="s">
        <v>40</v>
      </c>
      <c r="C5" s="66"/>
      <c r="D5" s="66"/>
      <c r="E5" s="66"/>
      <c r="F5" s="66"/>
      <c r="G5" s="66"/>
      <c r="H5" s="66"/>
      <c r="I5" s="66"/>
      <c r="J5" s="67"/>
      <c r="K5" s="31"/>
      <c r="L5" s="31"/>
      <c r="M5" s="31"/>
      <c r="N5" s="31"/>
      <c r="O5" s="31"/>
      <c r="P5" s="31"/>
      <c r="Q5" s="31"/>
      <c r="R5" s="31"/>
    </row>
    <row r="6" spans="1:18" ht="21" x14ac:dyDescent="0.35">
      <c r="B6" s="68"/>
      <c r="C6" s="69"/>
      <c r="D6" s="69"/>
      <c r="E6" s="69"/>
      <c r="F6" s="69"/>
      <c r="G6" s="69"/>
      <c r="H6" s="69"/>
      <c r="I6" s="69"/>
      <c r="J6" s="70"/>
      <c r="K6" s="31"/>
      <c r="L6" s="31"/>
      <c r="M6" s="31"/>
      <c r="N6" s="31"/>
      <c r="O6" s="31"/>
      <c r="P6" s="31"/>
      <c r="Q6" s="31"/>
      <c r="R6" s="31"/>
    </row>
    <row r="7" spans="1:18" ht="21" x14ac:dyDescent="0.35">
      <c r="B7" s="68"/>
      <c r="C7" s="69"/>
      <c r="D7" s="69"/>
      <c r="E7" s="69"/>
      <c r="F7" s="69"/>
      <c r="G7" s="69"/>
      <c r="H7" s="69"/>
      <c r="I7" s="69"/>
      <c r="J7" s="70"/>
      <c r="K7" s="31"/>
      <c r="L7" s="31"/>
      <c r="M7" s="31"/>
      <c r="N7" s="31"/>
      <c r="O7" s="31"/>
      <c r="P7" s="31"/>
      <c r="Q7" s="31"/>
      <c r="R7" s="31"/>
    </row>
    <row r="8" spans="1:18" ht="21.75" thickBot="1" x14ac:dyDescent="0.4">
      <c r="B8" s="71"/>
      <c r="C8" s="72"/>
      <c r="D8" s="72"/>
      <c r="E8" s="72"/>
      <c r="F8" s="72"/>
      <c r="G8" s="72"/>
      <c r="H8" s="72"/>
      <c r="I8" s="72"/>
      <c r="J8" s="73"/>
      <c r="K8" s="31"/>
      <c r="L8" s="31"/>
      <c r="M8" s="31"/>
      <c r="N8" s="31"/>
      <c r="O8" s="31"/>
      <c r="P8" s="31"/>
      <c r="Q8" s="31"/>
      <c r="R8" s="31"/>
    </row>
    <row r="11" spans="1:18" ht="15.75" thickBot="1" x14ac:dyDescent="0.3"/>
    <row r="12" spans="1:18" ht="21.75" thickBot="1" x14ac:dyDescent="0.4">
      <c r="B12" s="75" t="s">
        <v>41</v>
      </c>
      <c r="C12" s="76"/>
      <c r="D12" s="76"/>
      <c r="E12" s="76"/>
      <c r="F12" s="76"/>
      <c r="G12" s="76"/>
      <c r="H12" s="77"/>
      <c r="I12" s="31"/>
      <c r="J12" s="31"/>
    </row>
    <row r="13" spans="1:18" ht="15" customHeight="1" x14ac:dyDescent="0.25">
      <c r="B13" s="65" t="s">
        <v>42</v>
      </c>
      <c r="C13" s="66"/>
      <c r="D13" s="66"/>
      <c r="E13" s="66"/>
      <c r="F13" s="66"/>
      <c r="G13" s="66"/>
      <c r="H13" s="66"/>
      <c r="I13" s="66"/>
      <c r="J13" s="67"/>
    </row>
    <row r="14" spans="1:18" ht="15" customHeight="1" x14ac:dyDescent="0.25">
      <c r="B14" s="68"/>
      <c r="C14" s="69"/>
      <c r="D14" s="69"/>
      <c r="E14" s="69"/>
      <c r="F14" s="69"/>
      <c r="G14" s="69"/>
      <c r="H14" s="69"/>
      <c r="I14" s="69"/>
      <c r="J14" s="70"/>
    </row>
    <row r="15" spans="1:18" ht="15" customHeight="1" x14ac:dyDescent="0.25">
      <c r="B15" s="68"/>
      <c r="C15" s="69"/>
      <c r="D15" s="69"/>
      <c r="E15" s="69"/>
      <c r="F15" s="69"/>
      <c r="G15" s="69"/>
      <c r="H15" s="69"/>
      <c r="I15" s="69"/>
      <c r="J15" s="70"/>
    </row>
    <row r="16" spans="1:18" ht="15.75" customHeight="1" x14ac:dyDescent="0.25">
      <c r="B16" s="68"/>
      <c r="C16" s="69"/>
      <c r="D16" s="69"/>
      <c r="E16" s="69"/>
      <c r="F16" s="69"/>
      <c r="G16" s="69"/>
      <c r="H16" s="69"/>
      <c r="I16" s="69"/>
      <c r="J16" s="70"/>
    </row>
    <row r="17" spans="2:10" x14ac:dyDescent="0.25">
      <c r="B17" s="68"/>
      <c r="C17" s="69"/>
      <c r="D17" s="69"/>
      <c r="E17" s="69"/>
      <c r="F17" s="69"/>
      <c r="G17" s="69"/>
      <c r="H17" s="69"/>
      <c r="I17" s="69"/>
      <c r="J17" s="70"/>
    </row>
    <row r="18" spans="2:10" x14ac:dyDescent="0.25">
      <c r="B18" s="68"/>
      <c r="C18" s="69"/>
      <c r="D18" s="69"/>
      <c r="E18" s="69"/>
      <c r="F18" s="69"/>
      <c r="G18" s="69"/>
      <c r="H18" s="69"/>
      <c r="I18" s="69"/>
      <c r="J18" s="70"/>
    </row>
    <row r="19" spans="2:10" ht="15.75" thickBot="1" x14ac:dyDescent="0.3">
      <c r="B19" s="71"/>
      <c r="C19" s="72"/>
      <c r="D19" s="72"/>
      <c r="E19" s="72"/>
      <c r="F19" s="72"/>
      <c r="G19" s="72"/>
      <c r="H19" s="72"/>
      <c r="I19" s="72"/>
      <c r="J19" s="73"/>
    </row>
  </sheetData>
  <mergeCells count="5">
    <mergeCell ref="B13:J19"/>
    <mergeCell ref="A2:Q2"/>
    <mergeCell ref="B5:J8"/>
    <mergeCell ref="B4:H4"/>
    <mergeCell ref="B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SOLUCION OPTIMA</vt:lpstr>
      <vt:lpstr>INCISO A </vt:lpstr>
      <vt:lpstr>INCISO B</vt:lpstr>
      <vt:lpstr>INCISO C</vt:lpstr>
      <vt:lpstr>INCISO D </vt:lpstr>
      <vt:lpstr>INCISO E</vt:lpstr>
      <vt:lpstr>TOMA DE DESICION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2022-10-02T13:22:29Z</dcterms:created>
  <dcterms:modified xsi:type="dcterms:W3CDTF">2022-10-03T05:50:54Z</dcterms:modified>
</cp:coreProperties>
</file>