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84" windowWidth="13212" windowHeight="10476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19" i="4"/>
  <c r="E14"/>
  <c r="F14" s="1"/>
  <c r="E13"/>
  <c r="F13" s="1"/>
  <c r="E12"/>
  <c r="F12" s="1"/>
  <c r="E11"/>
  <c r="F11" s="1"/>
  <c r="G11" l="1"/>
  <c r="F16"/>
  <c r="F15"/>
  <c r="H11"/>
  <c r="G13"/>
  <c r="I13" s="1"/>
  <c r="H13"/>
  <c r="H12"/>
  <c r="G12"/>
  <c r="I12" s="1"/>
  <c r="H14"/>
  <c r="G14"/>
  <c r="I14" s="1"/>
  <c r="G16" l="1"/>
  <c r="G15"/>
  <c r="I11"/>
  <c r="H16"/>
  <c r="H15"/>
  <c r="H18" s="1"/>
  <c r="I16" l="1"/>
  <c r="I15"/>
</calcChain>
</file>

<file path=xl/sharedStrings.xml><?xml version="1.0" encoding="utf-8"?>
<sst xmlns="http://schemas.openxmlformats.org/spreadsheetml/2006/main" count="21" uniqueCount="21">
  <si>
    <t>Forecasting</t>
  </si>
  <si>
    <t>Weighted moving averages 2 period moving average</t>
  </si>
  <si>
    <t>Data</t>
  </si>
  <si>
    <t>Period</t>
  </si>
  <si>
    <t>Demand</t>
  </si>
  <si>
    <t>Forecast</t>
  </si>
  <si>
    <t>Error</t>
  </si>
  <si>
    <t>Absolute</t>
  </si>
  <si>
    <t>Squared</t>
  </si>
  <si>
    <t>|% Error|</t>
  </si>
  <si>
    <t>Weights</t>
  </si>
  <si>
    <t>Total</t>
  </si>
  <si>
    <t>Average</t>
  </si>
  <si>
    <t>Bias</t>
  </si>
  <si>
    <t>MAD</t>
  </si>
  <si>
    <t>MSE</t>
  </si>
  <si>
    <t>MAPE</t>
  </si>
  <si>
    <t>SE</t>
  </si>
  <si>
    <t>Next period</t>
  </si>
  <si>
    <t>Error analysis</t>
  </si>
  <si>
    <t>Example 2 - Weighted moving average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</si>
</sst>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8080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 style="medium">
        <color indexed="21"/>
      </top>
      <bottom/>
      <diagonal/>
    </border>
    <border>
      <left/>
      <right/>
      <top style="medium">
        <color indexed="21"/>
      </top>
      <bottom/>
      <diagonal/>
    </border>
    <border>
      <left/>
      <right style="medium">
        <color indexed="21"/>
      </right>
      <top style="medium">
        <color indexed="21"/>
      </top>
      <bottom/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/>
      <right style="medium">
        <color indexed="21"/>
      </right>
      <top/>
      <bottom/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21"/>
      </bottom>
      <diagonal/>
    </border>
    <border>
      <left/>
      <right style="medium">
        <color indexed="21"/>
      </right>
      <top/>
      <bottom style="medium">
        <color indexed="21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5" xfId="0" applyNumberFormat="1" applyBorder="1"/>
    <xf numFmtId="0" fontId="0" fillId="2" borderId="6" xfId="0" applyFill="1" applyBorder="1"/>
    <xf numFmtId="0" fontId="0" fillId="0" borderId="7" xfId="0" applyBorder="1"/>
    <xf numFmtId="16" fontId="0" fillId="0" borderId="8" xfId="0" applyNumberFormat="1" applyBorder="1"/>
    <xf numFmtId="0" fontId="0" fillId="2" borderId="9" xfId="0" applyFill="1" applyBorder="1"/>
    <xf numFmtId="0" fontId="0" fillId="0" borderId="10" xfId="0" applyBorder="1"/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Forecasting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Sheet4!$B$8</c:f>
              <c:strCache>
                <c:ptCount val="1"/>
                <c:pt idx="0">
                  <c:v>Demand</c:v>
                </c:pt>
              </c:strCache>
            </c:strRef>
          </c:tx>
          <c:val>
            <c:numRef>
              <c:f>Sheet4!$B$9:$B$14</c:f>
              <c:numCache>
                <c:formatCode>General</c:formatCode>
                <c:ptCount val="6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105</c:v>
                </c:pt>
                <c:pt idx="4">
                  <c:v>110</c:v>
                </c:pt>
                <c:pt idx="5">
                  <c:v>120</c:v>
                </c:pt>
              </c:numCache>
            </c:numRef>
          </c:val>
        </c:ser>
        <c:ser>
          <c:idx val="3"/>
          <c:order val="1"/>
          <c:tx>
            <c:strRef>
              <c:f>Sheet4!$E$8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Sheet4!$E$9:$E$14</c:f>
              <c:numCache>
                <c:formatCode>General</c:formatCode>
                <c:ptCount val="6"/>
                <c:pt idx="2">
                  <c:v>112</c:v>
                </c:pt>
                <c:pt idx="3">
                  <c:v>114</c:v>
                </c:pt>
                <c:pt idx="4">
                  <c:v>107</c:v>
                </c:pt>
                <c:pt idx="5">
                  <c:v>108</c:v>
                </c:pt>
              </c:numCache>
            </c:numRef>
          </c:val>
        </c:ser>
        <c:marker val="1"/>
        <c:axId val="63259776"/>
        <c:axId val="63261312"/>
      </c:lineChart>
      <c:catAx>
        <c:axId val="6325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63261312"/>
        <c:crosses val="autoZero"/>
        <c:auto val="1"/>
        <c:lblAlgn val="ctr"/>
        <c:lblOffset val="100"/>
      </c:catAx>
      <c:valAx>
        <c:axId val="63261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63259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38100</xdr:rowOff>
    </xdr:from>
    <xdr:to>
      <xdr:col>9</xdr:col>
      <xdr:colOff>76200</xdr:colOff>
      <xdr:row>13</xdr:row>
      <xdr:rowOff>133350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</xdr:row>
      <xdr:rowOff>7620</xdr:rowOff>
    </xdr:from>
    <xdr:to>
      <xdr:col>4</xdr:col>
      <xdr:colOff>101600</xdr:colOff>
      <xdr:row>5</xdr:row>
      <xdr:rowOff>149860</xdr:rowOff>
    </xdr:to>
    <xdr:sp macro="" textlink="">
      <xdr:nvSpPr>
        <xdr:cNvPr id="3" name="messageTextbox"/>
        <xdr:cNvSpPr txBox="1"/>
      </xdr:nvSpPr>
      <xdr:spPr>
        <a:xfrm>
          <a:off x="254000" y="601980"/>
          <a:ext cx="2286000" cy="508000"/>
        </a:xfrm>
        <a:prstGeom prst="rect">
          <a:avLst/>
        </a:prstGeom>
        <a:solidFill>
          <a:srgbClr val="CCFFCC"/>
        </a:solidFill>
        <a:ln w="1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 i="0" u="none" strike="noStrike" baseline="0">
              <a:solidFill>
                <a:srgbClr val="0000FF"/>
              </a:solidFill>
              <a:effectLst/>
              <a:latin typeface="Arial"/>
            </a:rPr>
            <a:t>This spreadsheet was created by either POM, QM or POM-QM for Windows, V3. Enter weights in INCREASING order from top to bottom.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B8" sqref="B8"/>
    </sheetView>
  </sheetViews>
  <sheetFormatPr defaultRowHeight="14.4"/>
  <cols>
    <col min="1" max="2" width="10.77734375" customWidth="1"/>
  </cols>
  <sheetData>
    <row r="1" spans="1:9" ht="18">
      <c r="A1" s="24" t="s">
        <v>20</v>
      </c>
    </row>
    <row r="3" spans="1:9">
      <c r="A3" s="1" t="s">
        <v>0</v>
      </c>
      <c r="C3" t="s">
        <v>1</v>
      </c>
    </row>
    <row r="4" spans="1:9">
      <c r="A4" s="2"/>
      <c r="B4" s="2"/>
    </row>
    <row r="7" spans="1:9" ht="15" thickBot="1">
      <c r="A7" s="3" t="s">
        <v>2</v>
      </c>
      <c r="E7" s="14" t="s">
        <v>19</v>
      </c>
    </row>
    <row r="8" spans="1:9">
      <c r="A8" s="5" t="s">
        <v>3</v>
      </c>
      <c r="B8" s="6" t="s">
        <v>4</v>
      </c>
      <c r="C8" s="7" t="s">
        <v>10</v>
      </c>
      <c r="E8" s="15" t="s">
        <v>5</v>
      </c>
      <c r="F8" s="16" t="s">
        <v>6</v>
      </c>
      <c r="G8" s="16" t="s">
        <v>7</v>
      </c>
      <c r="H8" s="16" t="s">
        <v>8</v>
      </c>
      <c r="I8" s="17" t="s">
        <v>9</v>
      </c>
    </row>
    <row r="9" spans="1:9">
      <c r="A9" s="8">
        <v>39816</v>
      </c>
      <c r="B9" s="4">
        <v>100</v>
      </c>
      <c r="C9" s="9">
        <v>0.4</v>
      </c>
      <c r="E9" s="18"/>
      <c r="F9" s="19"/>
      <c r="G9" s="19"/>
      <c r="H9" s="19"/>
      <c r="I9" s="20"/>
    </row>
    <row r="10" spans="1:9">
      <c r="A10" s="8">
        <v>39823</v>
      </c>
      <c r="B10" s="4">
        <v>120</v>
      </c>
      <c r="C10" s="9">
        <v>0.6</v>
      </c>
      <c r="E10" s="18"/>
      <c r="F10" s="19"/>
      <c r="G10" s="19"/>
      <c r="H10" s="19"/>
      <c r="I10" s="20"/>
    </row>
    <row r="11" spans="1:9">
      <c r="A11" s="8">
        <v>39830</v>
      </c>
      <c r="B11" s="4">
        <v>110</v>
      </c>
      <c r="C11" s="10"/>
      <c r="E11" s="18">
        <f>SUMPRODUCT(B9:B10,$C$9:$C$10)/SUM($C$9:$C$10)</f>
        <v>112</v>
      </c>
      <c r="F11" s="19">
        <f>B11-E11</f>
        <v>-2</v>
      </c>
      <c r="G11" s="19">
        <f>ABS(F11)</f>
        <v>2</v>
      </c>
      <c r="H11" s="19">
        <f>F11^2</f>
        <v>4</v>
      </c>
      <c r="I11" s="20">
        <f>G11/B11</f>
        <v>1.8181818181818181E-2</v>
      </c>
    </row>
    <row r="12" spans="1:9">
      <c r="A12" s="8">
        <v>39837</v>
      </c>
      <c r="B12" s="4">
        <v>105</v>
      </c>
      <c r="C12" s="10"/>
      <c r="E12" s="18">
        <f>SUMPRODUCT(B10:B11,$C$9:$C$10)/SUM($C$9:$C$10)</f>
        <v>114</v>
      </c>
      <c r="F12" s="19">
        <f>B12-E12</f>
        <v>-9</v>
      </c>
      <c r="G12" s="19">
        <f>ABS(F12)</f>
        <v>9</v>
      </c>
      <c r="H12" s="19">
        <f>F12^2</f>
        <v>81</v>
      </c>
      <c r="I12" s="20">
        <f>G12/B12</f>
        <v>8.5714285714285715E-2</v>
      </c>
    </row>
    <row r="13" spans="1:9">
      <c r="A13" s="8">
        <v>39844</v>
      </c>
      <c r="B13" s="4">
        <v>110</v>
      </c>
      <c r="C13" s="10"/>
      <c r="E13" s="18">
        <f>SUMPRODUCT(B11:B12,$C$9:$C$10)/SUM($C$9:$C$10)</f>
        <v>107</v>
      </c>
      <c r="F13" s="19">
        <f>B13-E13</f>
        <v>3</v>
      </c>
      <c r="G13" s="19">
        <f>ABS(F13)</f>
        <v>3</v>
      </c>
      <c r="H13" s="19">
        <f>F13^2</f>
        <v>9</v>
      </c>
      <c r="I13" s="20">
        <f>G13/B13</f>
        <v>2.7272727272727271E-2</v>
      </c>
    </row>
    <row r="14" spans="1:9" ht="15" thickBot="1">
      <c r="A14" s="11">
        <v>39851</v>
      </c>
      <c r="B14" s="12">
        <v>120</v>
      </c>
      <c r="C14" s="13"/>
      <c r="E14" s="18">
        <f>SUMPRODUCT(B12:B13,$C$9:$C$10)/SUM($C$9:$C$10)</f>
        <v>108</v>
      </c>
      <c r="F14" s="19">
        <f>B14-E14</f>
        <v>12</v>
      </c>
      <c r="G14" s="19">
        <f>ABS(F14)</f>
        <v>12</v>
      </c>
      <c r="H14" s="19">
        <f>F14^2</f>
        <v>144</v>
      </c>
      <c r="I14" s="20">
        <f>G14/B14</f>
        <v>0.1</v>
      </c>
    </row>
    <row r="15" spans="1:9">
      <c r="E15" s="18" t="s">
        <v>11</v>
      </c>
      <c r="F15" s="19">
        <f>SUM(F11:F14)</f>
        <v>4</v>
      </c>
      <c r="G15" s="19">
        <f>SUM(G11:G14)</f>
        <v>26</v>
      </c>
      <c r="H15" s="19">
        <f>SUM(H11:H14)</f>
        <v>238</v>
      </c>
      <c r="I15" s="20">
        <f>SUM(I11:I14)</f>
        <v>0.23116883116883119</v>
      </c>
    </row>
    <row r="16" spans="1:9">
      <c r="E16" s="18" t="s">
        <v>12</v>
      </c>
      <c r="F16" s="19">
        <f>AVERAGE(F11:F14)</f>
        <v>1</v>
      </c>
      <c r="G16" s="19">
        <f>AVERAGE(G11:G14)</f>
        <v>6.5</v>
      </c>
      <c r="H16" s="19">
        <f>AVERAGE(H11:H14)</f>
        <v>59.5</v>
      </c>
      <c r="I16" s="20">
        <f>AVERAGE(I11:I14)</f>
        <v>5.7792207792207798E-2</v>
      </c>
    </row>
    <row r="17" spans="1:9" ht="15" thickBot="1">
      <c r="E17" s="21"/>
      <c r="F17" s="22" t="s">
        <v>13</v>
      </c>
      <c r="G17" s="22" t="s">
        <v>14</v>
      </c>
      <c r="H17" s="22" t="s">
        <v>15</v>
      </c>
      <c r="I17" s="23" t="s">
        <v>16</v>
      </c>
    </row>
    <row r="18" spans="1:9">
      <c r="G18" t="s">
        <v>17</v>
      </c>
      <c r="H18">
        <f>SQRT(H15/(COUNT(H9:H14)-2))</f>
        <v>10.908712114635714</v>
      </c>
    </row>
    <row r="19" spans="1:9">
      <c r="A19" s="14" t="s">
        <v>18</v>
      </c>
      <c r="B19" s="14">
        <f>SUMPRODUCT(B13:B14,$C$9:$C$10)/SUM($C$9:$C$10)</f>
        <v>116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J. Weiss</dc:creator>
  <cp:lastModifiedBy>Howard J. Weiss</cp:lastModifiedBy>
  <dcterms:created xsi:type="dcterms:W3CDTF">2009-06-10T15:24:07Z</dcterms:created>
  <dcterms:modified xsi:type="dcterms:W3CDTF">2009-06-10T15:24:09Z</dcterms:modified>
</cp:coreProperties>
</file>