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3.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13.xml" ContentType="application/vnd.openxmlformats-officedocument.spreadsheetml.pivotTable+xml"/>
  <Override PartName="/xl/pivotTables/pivotTable14.xml" ContentType="application/vnd.openxmlformats-officedocument.spreadsheetml.pivotTable+xml"/>
  <Override PartName="/xl/drawings/drawing4.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pivotTables/pivotTable15.xml" ContentType="application/vnd.openxmlformats-officedocument.spreadsheetml.pivotTable+xml"/>
  <Override PartName="/xl/pivotTables/pivotTable16.xml" ContentType="application/vnd.openxmlformats-officedocument.spreadsheetml.pivotTable+xml"/>
  <Override PartName="/xl/drawings/drawing5.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pivotTables/pivotTable17.xml" ContentType="application/vnd.openxmlformats-officedocument.spreadsheetml.pivotTable+xml"/>
  <Override PartName="/xl/drawings/drawing6.xml" ContentType="application/vnd.openxmlformats-officedocument.drawing+xml"/>
  <Override PartName="/xl/tables/table1.xml" ContentType="application/vnd.openxmlformats-officedocument.spreadsheetml.table+xml"/>
  <Override PartName="/xl/drawings/drawing7.xml" ContentType="application/vnd.openxmlformats-officedocument.drawing+xml"/>
  <Override PartName="/xl/slicers/slicer3.xml" ContentType="application/vnd.ms-excel.slicer+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8.xml" ContentType="application/vnd.openxmlformats-officedocument.drawing+xml"/>
  <Override PartName="/xl/slicers/slicer4.xml" ContentType="application/vnd.ms-excel.slicer+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drawings/drawing9.xml" ContentType="application/vnd.openxmlformats-officedocument.drawing+xml"/>
  <Override PartName="/xl/slicers/slicer5.xml" ContentType="application/vnd.ms-excel.slicer+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drawings/drawing10.xml" ContentType="application/vnd.openxmlformats-officedocument.drawing+xml"/>
  <Override PartName="/xl/slicers/slicer6.xml" ContentType="application/vnd.ms-excel.slicer+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C:\Users\Vikas\Desktop\"/>
    </mc:Choice>
  </mc:AlternateContent>
  <bookViews>
    <workbookView xWindow="0" yWindow="0" windowWidth="20490" windowHeight="8910" firstSheet="5" activeTab="7"/>
  </bookViews>
  <sheets>
    <sheet name="Combined" sheetId="5" r:id="rId1"/>
    <sheet name="OverTaking vs OtherCauses" sheetId="9" r:id="rId2"/>
    <sheet name="Alcohol vs OverSpeed" sheetId="8" r:id="rId3"/>
    <sheet name="SignalAvoid vs LaneJump" sheetId="7" r:id="rId4"/>
    <sheet name="Asleep vs WrongSide" sheetId="6" r:id="rId5"/>
    <sheet name="Total" sheetId="11" r:id="rId6"/>
    <sheet name="Dataset" sheetId="1" r:id="rId7"/>
    <sheet name="Sheet1" sheetId="13" r:id="rId8"/>
    <sheet name="Sheet2" sheetId="14" r:id="rId9"/>
    <sheet name="Sheet3" sheetId="15" r:id="rId10"/>
    <sheet name="Sheet4" sheetId="16" r:id="rId11"/>
  </sheets>
  <definedNames>
    <definedName name="Slicer_region">#N/A</definedName>
  </definedNames>
  <calcPr calcId="162913"/>
  <pivotCaches>
    <pivotCache cacheId="0" r:id="rId12"/>
  </pivotCaches>
  <extLst>
    <ext xmlns:x14="http://schemas.microsoft.com/office/spreadsheetml/2009/9/main" uri="{BBE1A952-AA13-448e-AADC-164F8A28A991}">
      <x14:slicerCaches>
        <x14:slicerCache r:id="rId13"/>
      </x14:slicerCaches>
    </ext>
    <ext xmlns:x14="http://schemas.microsoft.com/office/spreadsheetml/2009/9/main" uri="{79F54976-1DA5-4618-B147-4CDE4B953A38}">
      <x14:workbookPr/>
    </ext>
  </extLst>
</workbook>
</file>

<file path=xl/calcChain.xml><?xml version="1.0" encoding="utf-8"?>
<calcChain xmlns="http://schemas.openxmlformats.org/spreadsheetml/2006/main">
  <c r="Y37" i="1" l="1"/>
  <c r="X37" i="1"/>
  <c r="Y36" i="1"/>
  <c r="X36" i="1"/>
  <c r="Y35" i="1"/>
  <c r="X35" i="1"/>
  <c r="Y34" i="1"/>
  <c r="X34" i="1"/>
  <c r="Y33" i="1"/>
  <c r="X33" i="1"/>
  <c r="Y32" i="1"/>
  <c r="X32" i="1"/>
  <c r="Y31" i="1"/>
  <c r="X31" i="1"/>
  <c r="Y30" i="1"/>
  <c r="X30" i="1"/>
  <c r="Y29" i="1"/>
  <c r="X29" i="1"/>
  <c r="Y28" i="1"/>
  <c r="X28" i="1"/>
  <c r="Y27" i="1"/>
  <c r="X27" i="1"/>
  <c r="Y26" i="1"/>
  <c r="X26" i="1"/>
  <c r="Y25" i="1"/>
  <c r="X25" i="1"/>
  <c r="Y24" i="1"/>
  <c r="X24" i="1"/>
  <c r="Y23" i="1"/>
  <c r="X23" i="1"/>
  <c r="Y22" i="1"/>
  <c r="X22" i="1"/>
  <c r="Y21" i="1"/>
  <c r="X21" i="1"/>
  <c r="Y20" i="1"/>
  <c r="X20" i="1"/>
  <c r="Y19" i="1"/>
  <c r="X19" i="1"/>
  <c r="Y18" i="1"/>
  <c r="X18" i="1"/>
  <c r="Y17" i="1"/>
  <c r="X17" i="1"/>
  <c r="Y16" i="1"/>
  <c r="X16" i="1"/>
  <c r="Y15" i="1"/>
  <c r="X15" i="1"/>
  <c r="Y14" i="1"/>
  <c r="X14" i="1"/>
  <c r="AB14" i="1" s="1"/>
  <c r="Y13" i="1"/>
  <c r="X13" i="1"/>
  <c r="Y12" i="1"/>
  <c r="X12" i="1"/>
  <c r="Y11" i="1"/>
  <c r="X11" i="1"/>
  <c r="Y10" i="1"/>
  <c r="X10" i="1"/>
  <c r="Y9" i="1"/>
  <c r="X9" i="1"/>
  <c r="Y8" i="1"/>
  <c r="X8" i="1"/>
  <c r="AB8" i="1" s="1"/>
  <c r="Y7" i="1"/>
  <c r="X7" i="1"/>
  <c r="AB7" i="1" s="1"/>
  <c r="Y6" i="1"/>
  <c r="X6" i="1"/>
  <c r="Y5" i="1"/>
  <c r="X5" i="1"/>
  <c r="Y4" i="1"/>
  <c r="X4" i="1"/>
  <c r="Y3" i="1"/>
  <c r="X3" i="1"/>
  <c r="Y2" i="1"/>
  <c r="X2" i="1"/>
  <c r="I6" i="11"/>
  <c r="G6" i="11"/>
  <c r="F6" i="11"/>
  <c r="H6" i="11"/>
  <c r="AB2" i="1" l="1"/>
  <c r="AB6" i="1"/>
  <c r="AB3" i="1"/>
  <c r="AB4" i="1"/>
  <c r="AB5" i="1"/>
  <c r="AB30" i="1"/>
  <c r="AB31" i="1"/>
  <c r="AB32" i="1"/>
  <c r="AB10" i="1"/>
  <c r="AB11" i="1"/>
  <c r="AB12" i="1"/>
  <c r="AB9" i="1"/>
  <c r="AB13" i="1"/>
  <c r="AB18" i="1"/>
  <c r="AB19" i="1"/>
  <c r="AB15" i="1"/>
  <c r="AB16" i="1"/>
  <c r="AB20" i="1"/>
  <c r="AB17" i="1"/>
  <c r="AB22" i="1"/>
  <c r="AB26" i="1"/>
  <c r="AB23" i="1"/>
  <c r="AB29" i="1"/>
  <c r="AB27" i="1"/>
  <c r="AB24" i="1"/>
  <c r="AB28" i="1"/>
  <c r="AB21" i="1"/>
  <c r="AB25" i="1"/>
  <c r="AB34" i="1"/>
  <c r="AB37" i="1"/>
  <c r="AB35" i="1"/>
  <c r="AB36" i="1"/>
  <c r="AB33" i="1"/>
  <c r="AD2" i="1"/>
  <c r="AD6" i="1"/>
  <c r="AD3" i="1"/>
  <c r="AD4" i="1"/>
  <c r="AD5" i="1"/>
  <c r="AD8" i="1"/>
  <c r="AD14" i="1"/>
  <c r="AD30" i="1"/>
  <c r="AD31" i="1"/>
  <c r="AD32" i="1"/>
  <c r="AD7" i="1"/>
  <c r="AD10" i="1"/>
  <c r="AD11" i="1"/>
  <c r="AD12" i="1"/>
  <c r="AD9" i="1"/>
  <c r="AD13" i="1"/>
  <c r="AD18" i="1"/>
  <c r="AD15" i="1"/>
  <c r="AD19" i="1"/>
  <c r="AD16" i="1"/>
  <c r="AD20" i="1"/>
  <c r="AD17" i="1"/>
  <c r="AD22" i="1"/>
  <c r="AD26" i="1"/>
  <c r="AD23" i="1"/>
  <c r="AD27" i="1"/>
  <c r="AD24" i="1"/>
  <c r="AD28" i="1"/>
  <c r="AD21" i="1"/>
  <c r="AD25" i="1"/>
  <c r="AD29" i="1"/>
  <c r="AD34" i="1"/>
  <c r="AD35" i="1"/>
  <c r="AD36" i="1"/>
  <c r="AD33" i="1"/>
  <c r="AE33" i="1" s="1"/>
  <c r="AD37" i="1"/>
  <c r="Z8" i="1"/>
  <c r="Z12" i="1"/>
  <c r="Z19" i="1"/>
  <c r="Z28" i="1"/>
  <c r="Z32" i="1"/>
  <c r="Z36" i="1"/>
  <c r="Z5" i="1"/>
  <c r="Z11" i="1"/>
  <c r="Z23" i="1"/>
  <c r="Z2" i="1"/>
  <c r="Z10" i="1"/>
  <c r="Z13" i="1"/>
  <c r="Z15" i="1"/>
  <c r="Z18" i="1"/>
  <c r="Z20" i="1"/>
  <c r="Z25" i="1"/>
  <c r="Z27" i="1"/>
  <c r="Z29" i="1"/>
  <c r="Z31" i="1"/>
  <c r="Z34" i="1"/>
  <c r="Z37" i="1"/>
  <c r="Z14" i="1"/>
  <c r="Z16" i="1"/>
  <c r="Z26" i="1"/>
  <c r="Z30" i="1"/>
  <c r="Z3" i="1"/>
  <c r="Z7" i="1"/>
  <c r="Z21" i="1"/>
  <c r="Z35" i="1"/>
  <c r="Z4" i="1"/>
  <c r="Z6" i="1"/>
  <c r="Z9" i="1"/>
  <c r="Z17" i="1"/>
  <c r="Z22" i="1"/>
  <c r="Z24" i="1"/>
  <c r="Z33" i="1"/>
  <c r="AA2" i="1"/>
  <c r="AA10" i="1"/>
  <c r="AA15" i="1"/>
  <c r="AA18" i="1"/>
  <c r="AA27" i="1"/>
  <c r="AA31" i="1"/>
  <c r="AA4" i="1"/>
  <c r="AA17" i="1"/>
  <c r="AA24" i="1"/>
  <c r="AA8" i="1"/>
  <c r="AA12" i="1"/>
  <c r="AA14" i="1"/>
  <c r="AA16" i="1"/>
  <c r="AA19" i="1"/>
  <c r="AA26" i="1"/>
  <c r="AA28" i="1"/>
  <c r="AA30" i="1"/>
  <c r="AA32" i="1"/>
  <c r="AA36" i="1"/>
  <c r="AA13" i="1"/>
  <c r="AA20" i="1"/>
  <c r="AA25" i="1"/>
  <c r="AA29" i="1"/>
  <c r="AA34" i="1"/>
  <c r="AA6" i="1"/>
  <c r="AA9" i="1"/>
  <c r="AA22" i="1"/>
  <c r="AA33" i="1"/>
  <c r="AA3" i="1"/>
  <c r="AA5" i="1"/>
  <c r="AA7" i="1"/>
  <c r="AA11" i="1"/>
  <c r="AA21" i="1"/>
  <c r="AA23" i="1"/>
  <c r="AA35" i="1"/>
  <c r="AA37" i="1"/>
  <c r="AE24" i="1" l="1"/>
  <c r="AE19" i="1"/>
  <c r="AE9" i="1"/>
  <c r="AE7" i="1"/>
  <c r="AE3" i="1"/>
  <c r="AE36" i="1"/>
  <c r="AE25" i="1"/>
  <c r="AE27" i="1"/>
  <c r="AE17" i="1"/>
  <c r="AE15" i="1"/>
  <c r="AE12" i="1"/>
  <c r="AE32" i="1"/>
  <c r="AE8" i="1"/>
  <c r="AE6" i="1"/>
  <c r="AE35" i="1"/>
  <c r="AE21" i="1"/>
  <c r="AE23" i="1"/>
  <c r="AE20" i="1"/>
  <c r="AE18" i="1"/>
  <c r="AE11" i="1"/>
  <c r="AE31" i="1"/>
  <c r="AE5" i="1"/>
  <c r="AE2" i="1"/>
  <c r="AE29" i="1"/>
  <c r="AE22" i="1"/>
  <c r="AE14" i="1"/>
  <c r="AE37" i="1"/>
  <c r="AE34" i="1"/>
  <c r="AE28" i="1"/>
  <c r="AE26" i="1"/>
  <c r="AE16" i="1"/>
  <c r="AE13" i="1"/>
  <c r="AE10" i="1"/>
  <c r="AE30" i="1"/>
  <c r="AE4" i="1"/>
  <c r="AC7" i="1"/>
  <c r="AC31" i="1"/>
  <c r="AC9" i="1"/>
  <c r="AC29" i="1"/>
  <c r="AC22" i="1"/>
  <c r="AC4" i="1"/>
  <c r="AC11" i="1"/>
  <c r="AC35" i="1"/>
  <c r="AC27" i="1"/>
  <c r="AC20" i="1"/>
  <c r="AC15" i="1"/>
  <c r="AC3" i="1"/>
  <c r="AC14" i="1"/>
  <c r="AC13" i="1"/>
  <c r="AC10" i="1"/>
  <c r="AC37" i="1"/>
  <c r="AC28" i="1"/>
  <c r="AC23" i="1"/>
  <c r="AC16" i="1"/>
  <c r="AC18" i="1"/>
  <c r="AC6" i="1"/>
  <c r="AC33" i="1"/>
  <c r="AC25" i="1"/>
  <c r="AC19" i="1"/>
  <c r="AC30" i="1"/>
  <c r="AC21" i="1"/>
  <c r="AC32" i="1"/>
  <c r="AC12" i="1"/>
  <c r="AC36" i="1"/>
  <c r="AC34" i="1"/>
  <c r="AC24" i="1"/>
  <c r="AC26" i="1"/>
  <c r="AC17" i="1"/>
  <c r="AC5" i="1"/>
  <c r="AC2" i="1"/>
  <c r="AC8" i="1"/>
</calcChain>
</file>

<file path=xl/sharedStrings.xml><?xml version="1.0" encoding="utf-8"?>
<sst xmlns="http://schemas.openxmlformats.org/spreadsheetml/2006/main" count="256" uniqueCount="96">
  <si>
    <t>index</t>
  </si>
  <si>
    <t>sno</t>
  </si>
  <si>
    <t>stateut</t>
  </si>
  <si>
    <t>region</t>
  </si>
  <si>
    <t>regionid</t>
  </si>
  <si>
    <t>Andhra Pradesh</t>
  </si>
  <si>
    <t>Arunachal Pradesh</t>
  </si>
  <si>
    <t>Assam</t>
  </si>
  <si>
    <t>Bihar</t>
  </si>
  <si>
    <t>Chhattisgarh</t>
  </si>
  <si>
    <t>Goa</t>
  </si>
  <si>
    <t>Gujarat</t>
  </si>
  <si>
    <t>Haryana</t>
  </si>
  <si>
    <t>Himachal Pradesh</t>
  </si>
  <si>
    <t>Jammu &amp; Kashmir</t>
  </si>
  <si>
    <t>Jharkhand</t>
  </si>
  <si>
    <t>Karnataka</t>
  </si>
  <si>
    <t>Kerala</t>
  </si>
  <si>
    <t>Madhya Pradesh</t>
  </si>
  <si>
    <t>Maharashtra</t>
  </si>
  <si>
    <t>Manipur</t>
  </si>
  <si>
    <t>Meghalaya</t>
  </si>
  <si>
    <t>Mizoram</t>
  </si>
  <si>
    <t>Nagaland</t>
  </si>
  <si>
    <t>Orissa</t>
  </si>
  <si>
    <t>Punjab</t>
  </si>
  <si>
    <t>Rajasthan</t>
  </si>
  <si>
    <t>Sikkim</t>
  </si>
  <si>
    <t>Tamil Nadu</t>
  </si>
  <si>
    <t>Telangana</t>
  </si>
  <si>
    <t>Tripura</t>
  </si>
  <si>
    <t>Uttarakhand</t>
  </si>
  <si>
    <t>Uttar Pradesh</t>
  </si>
  <si>
    <t>West Bengal</t>
  </si>
  <si>
    <t>A &amp; N Islands</t>
  </si>
  <si>
    <t>Chandigarh</t>
  </si>
  <si>
    <t>D &amp; N Haveli</t>
  </si>
  <si>
    <t>Daman &amp; Diu</t>
  </si>
  <si>
    <t>Delhi</t>
  </si>
  <si>
    <t>Lakshadweep</t>
  </si>
  <si>
    <t>Puducherry</t>
  </si>
  <si>
    <t>Row Labels</t>
  </si>
  <si>
    <t>Grand Total</t>
  </si>
  <si>
    <t>alcintake2022</t>
  </si>
  <si>
    <t>overspeed2022</t>
  </si>
  <si>
    <t>overtaking2022</t>
  </si>
  <si>
    <t>lanejumping2022</t>
  </si>
  <si>
    <t>wrongside2022</t>
  </si>
  <si>
    <t>signalavoid2022</t>
  </si>
  <si>
    <t>asleep2022</t>
  </si>
  <si>
    <t>othercause2022</t>
  </si>
  <si>
    <t>alcintake2023</t>
  </si>
  <si>
    <t>overspeed2023</t>
  </si>
  <si>
    <t>signalavoid2023</t>
  </si>
  <si>
    <t>wrongside2023</t>
  </si>
  <si>
    <t>lanejumping2023</t>
  </si>
  <si>
    <t>overtaking2023</t>
  </si>
  <si>
    <t>asleep2023</t>
  </si>
  <si>
    <t>othercause2023</t>
  </si>
  <si>
    <t>ALC_22</t>
  </si>
  <si>
    <t>ALC_23</t>
  </si>
  <si>
    <t>OVS_22</t>
  </si>
  <si>
    <t>OVS_23</t>
  </si>
  <si>
    <t>OT_22</t>
  </si>
  <si>
    <t>OT_23</t>
  </si>
  <si>
    <t>LJ_22</t>
  </si>
  <si>
    <t>LJ_23</t>
  </si>
  <si>
    <t>SV_22</t>
  </si>
  <si>
    <t>SV_23</t>
  </si>
  <si>
    <t>WS_22</t>
  </si>
  <si>
    <t>WS_23</t>
  </si>
  <si>
    <t>OC_22</t>
  </si>
  <si>
    <t>OC_23</t>
  </si>
  <si>
    <t>AS_22</t>
  </si>
  <si>
    <t>AS_23</t>
  </si>
  <si>
    <t>Total_22</t>
  </si>
  <si>
    <t>Total_23</t>
  </si>
  <si>
    <t>Sum of Total_22</t>
  </si>
  <si>
    <t>Sum of Total_23</t>
  </si>
  <si>
    <t>Average of Total_22_2</t>
  </si>
  <si>
    <t>Average of Total_23_2</t>
  </si>
  <si>
    <t>Top_Region_22</t>
  </si>
  <si>
    <t>RegionSum_22</t>
  </si>
  <si>
    <t>RegionSum_23</t>
  </si>
  <si>
    <t>Top_Region_23</t>
  </si>
  <si>
    <t>West</t>
  </si>
  <si>
    <t>SouthWest</t>
  </si>
  <si>
    <t>SouthEast</t>
  </si>
  <si>
    <t>South</t>
  </si>
  <si>
    <t>NorthWest</t>
  </si>
  <si>
    <t>North</t>
  </si>
  <si>
    <t>NorthEast</t>
  </si>
  <si>
    <t>East</t>
  </si>
  <si>
    <t>Centre</t>
  </si>
  <si>
    <t>Top_State_23</t>
  </si>
  <si>
    <t>Top_State_22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</si>
</sst>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000000"/>
        <bgColor indexed="64"/>
      </patternFill>
    </fill>
  </fills>
  <borders count="1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applyNumberFormat="0" applyFill="0" applyBorder="0" applyAlignment="0" applyProtection="0"/>
  </cellStyleXfs>
  <cellXfs count="16">
    <xf numFmtId="0" fontId="0" fillId="0" borderId="0" xfId="0"/>
    <xf numFmtId="0" fontId="0" fillId="0" borderId="0" xfId="0" pivotButton="1"/>
    <xf numFmtId="0" fontId="0" fillId="0" borderId="0" xfId="0" applyAlignment="1">
      <alignment horizontal="left"/>
    </xf>
    <xf numFmtId="0" fontId="0" fillId="0" borderId="0" xfId="0" applyNumberFormat="1"/>
    <xf numFmtId="0" fontId="0" fillId="33" borderId="0" xfId="0" applyFill="1"/>
    <xf numFmtId="0" fontId="0" fillId="33" borderId="0" xfId="0" applyNumberFormat="1" applyFill="1"/>
    <xf numFmtId="0" fontId="18" fillId="0" borderId="0" xfId="42"/>
    <xf numFmtId="0" fontId="0" fillId="34" borderId="10" xfId="0" applyFill="1" applyBorder="1"/>
    <xf numFmtId="0" fontId="0" fillId="34" borderId="11" xfId="0" applyFill="1" applyBorder="1"/>
    <xf numFmtId="0" fontId="0" fillId="34" borderId="12" xfId="0" applyFill="1" applyBorder="1"/>
    <xf numFmtId="0" fontId="0" fillId="34" borderId="13" xfId="0" applyFill="1" applyBorder="1"/>
    <xf numFmtId="0" fontId="0" fillId="34" borderId="0" xfId="0" applyFill="1" applyBorder="1"/>
    <xf numFmtId="0" fontId="0" fillId="34" borderId="14" xfId="0" applyFill="1" applyBorder="1"/>
    <xf numFmtId="0" fontId="0" fillId="34" borderId="15" xfId="0" applyFill="1" applyBorder="1"/>
    <xf numFmtId="0" fontId="0" fillId="34" borderId="16" xfId="0" applyFill="1" applyBorder="1"/>
    <xf numFmtId="0" fontId="0" fillId="34" borderId="17" xfId="0" applyFill="1" applyBorder="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8">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ont>
        <b/>
        <color theme="1"/>
      </font>
      <border>
        <bottom style="thin">
          <color theme="7"/>
        </bottom>
        <vertical/>
        <horizontal/>
      </border>
    </dxf>
    <dxf>
      <font>
        <color theme="1"/>
      </font>
      <fill>
        <patternFill patternType="none">
          <bgColor auto="1"/>
        </patternFill>
      </fill>
      <border diagonalUp="0" diagonalDown="0">
        <left/>
        <right/>
        <top/>
        <bottom/>
        <vertical/>
        <horizontal/>
      </border>
    </dxf>
    <dxf>
      <font>
        <b val="0"/>
        <i val="0"/>
        <sz val="12"/>
        <color theme="0" tint="-0.24994659260841701"/>
        <name val="Arial Black"/>
        <scheme val="none"/>
      </font>
    </dxf>
    <dxf>
      <font>
        <b/>
        <i val="0"/>
        <sz val="11"/>
        <color theme="7" tint="0.59996337778862885"/>
        <name val="Algerian"/>
        <scheme val="none"/>
      </font>
    </dxf>
    <dxf>
      <border diagonalUp="0" diagonalDown="0">
        <left/>
        <right/>
        <top/>
        <bottom/>
        <vertical/>
        <horizontal/>
      </border>
    </dxf>
    <dxf>
      <font>
        <b val="0"/>
        <i val="0"/>
        <sz val="8"/>
        <color theme="7" tint="-0.499984740745262"/>
        <name val="Algerian"/>
        <scheme val="none"/>
      </font>
    </dxf>
    <dxf>
      <font>
        <color rgb="FFFFFFCC"/>
        <name val="Arial Black"/>
        <scheme val="none"/>
      </font>
    </dxf>
  </dxfs>
  <tableStyles count="8" defaultTableStyle="TableStyleMedium2" defaultPivotStyle="PivotStyleLight16">
    <tableStyle name="Slicer Style 1" pivot="0" table="0" count="1">
      <tableStyleElement type="wholeTable" dxfId="17"/>
    </tableStyle>
    <tableStyle name="Slicer Style 2" pivot="0" table="0" count="1">
      <tableStyleElement type="wholeTable" dxfId="16"/>
    </tableStyle>
    <tableStyle name="Slicer Style 3" pivot="0" table="0" count="1">
      <tableStyleElement type="wholeTable" dxfId="15"/>
    </tableStyle>
    <tableStyle name="Slicer Style 4" pivot="0" table="0" count="0"/>
    <tableStyle name="Slicer Style 5" pivot="0" table="0" count="1">
      <tableStyleElement type="wholeTable" dxfId="14"/>
    </tableStyle>
    <tableStyle name="Slicer Style 6" pivot="0" table="0" count="1">
      <tableStyleElement type="headerRow" dxfId="13"/>
    </tableStyle>
    <tableStyle name="Slicer Style 7" pivot="0" table="0" count="1"/>
    <tableStyle name="SlicerStyleLight4 2" pivot="0" table="0" count="10">
      <tableStyleElement type="wholeTable" dxfId="12"/>
      <tableStyleElement type="headerRow" dxfId="11"/>
    </tableStyle>
  </tableStyles>
  <colors>
    <mruColors>
      <color rgb="FFFFFFCC"/>
      <color rgb="FF000000"/>
      <color rgb="FF333333"/>
    </mruColors>
  </colors>
  <extLst>
    <ext xmlns:x14="http://schemas.microsoft.com/office/spreadsheetml/2009/9/main" uri="{46F421CA-312F-682f-3DD2-61675219B42D}">
      <x14:dxfs count="9">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7" tint="0.79998168889431442"/>
              <bgColor theme="7"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rgb="FF333333"/>
              <bgColor theme="7" tint="0.59999389629810485"/>
            </patternFill>
          </fill>
          <border diagonalUp="0" diagonalDown="0">
            <left/>
            <right/>
            <top/>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ill>
            <patternFill>
              <fgColor rgb="FF000000"/>
            </patternFill>
          </fill>
          <border diagonalUp="0" diagonalDown="0">
            <left/>
            <right/>
            <top/>
            <bottom/>
            <vertical/>
            <horizontal/>
          </border>
        </dxf>
      </x14:dxfs>
    </ext>
    <ext xmlns:x14="http://schemas.microsoft.com/office/spreadsheetml/2009/9/main" uri="{EB79DEF2-80B8-43e5-95BD-54CBDDF9020C}">
      <x14:slicerStyles defaultSlicerStyle="SlicerStyleLight1">
        <x14:slicerStyle name="Slicer Style 1"/>
        <x14:slicerStyle name="Slicer Style 2"/>
        <x14:slicerStyle name="Slicer Style 3"/>
        <x14:slicerStyle name="Slicer Style 4"/>
        <x14:slicerStyle name="Slicer Style 5"/>
        <x14:slicerStyle name="Slicer Style 6"/>
        <x14:slicerStyle name="Slicer Style 7">
          <x14:slicerStyleElements>
            <x14:slicerStyleElement type="selectedItemWithData" dxfId="8"/>
          </x14:slicerStyleElements>
        </x14:slicerStyle>
        <x14:slicerStyle name="SlicerStyleLight4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[Acc_Dashboard.xlsx]Combined!PivotTable1</c:name>
    <c:fmtId val="2"/>
  </c:pivotSource>
  <c:chart>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a:sp3d/>
        </c:spPr>
        <c:marker>
          <c:symbol val="none"/>
        </c:marker>
      </c:pivotFmt>
      <c:pivotFmt>
        <c:idx val="11"/>
        <c:spPr>
          <a:solidFill>
            <a:schemeClr val="accent1"/>
          </a:solidFill>
          <a:ln>
            <a:noFill/>
          </a:ln>
          <a:effectLst/>
          <a:sp3d/>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s>
    <c:plotArea>
      <c:layout/>
      <c:barChart>
        <c:barDir val="col"/>
        <c:grouping val="clustered"/>
        <c:varyColors val="0"/>
        <c:ser>
          <c:idx val="0"/>
          <c:order val="0"/>
          <c:tx>
            <c:strRef>
              <c:f>Combined!$B$3</c:f>
              <c:strCache>
                <c:ptCount val="1"/>
                <c:pt idx="0">
                  <c:v>ALC_22</c:v>
                </c:pt>
              </c:strCache>
            </c:strRef>
          </c:tx>
          <c:spPr>
            <a:solidFill>
              <a:schemeClr val="accent1"/>
            </a:solidFill>
            <a:ln>
              <a:noFill/>
            </a:ln>
            <a:effectLst/>
          </c:spPr>
          <c:invertIfNegative val="0"/>
          <c:cat>
            <c:strRef>
              <c:f>Combined!$A$4:$A$9</c:f>
              <c:strCache>
                <c:ptCount val="5"/>
                <c:pt idx="0">
                  <c:v>Chhattisgarh</c:v>
                </c:pt>
                <c:pt idx="1">
                  <c:v>Jharkhand</c:v>
                </c:pt>
                <c:pt idx="2">
                  <c:v>Madhya Pradesh</c:v>
                </c:pt>
                <c:pt idx="3">
                  <c:v>Orissa</c:v>
                </c:pt>
                <c:pt idx="4">
                  <c:v>Telangana</c:v>
                </c:pt>
              </c:strCache>
            </c:strRef>
          </c:cat>
          <c:val>
            <c:numRef>
              <c:f>Combined!$B$4:$B$9</c:f>
              <c:numCache>
                <c:formatCode>General</c:formatCode>
                <c:ptCount val="5"/>
                <c:pt idx="0">
                  <c:v>335</c:v>
                </c:pt>
                <c:pt idx="1">
                  <c:v>611</c:v>
                </c:pt>
                <c:pt idx="2">
                  <c:v>3540</c:v>
                </c:pt>
                <c:pt idx="3">
                  <c:v>637</c:v>
                </c:pt>
                <c:pt idx="4">
                  <c:v>968</c:v>
                </c:pt>
              </c:numCache>
            </c:numRef>
          </c:val>
          <c:extLst>
            <c:ext xmlns:c16="http://schemas.microsoft.com/office/drawing/2014/chart" uri="{C3380CC4-5D6E-409C-BE32-E72D297353CC}">
              <c16:uniqueId val="{00000000-6B3D-41E4-9320-A64F64AC2865}"/>
            </c:ext>
          </c:extLst>
        </c:ser>
        <c:ser>
          <c:idx val="1"/>
          <c:order val="1"/>
          <c:tx>
            <c:strRef>
              <c:f>Combined!$C$3</c:f>
              <c:strCache>
                <c:ptCount val="1"/>
                <c:pt idx="0">
                  <c:v>ALC_23</c:v>
                </c:pt>
              </c:strCache>
            </c:strRef>
          </c:tx>
          <c:spPr>
            <a:solidFill>
              <a:schemeClr val="accent2"/>
            </a:solidFill>
            <a:ln>
              <a:noFill/>
            </a:ln>
            <a:effectLst/>
          </c:spPr>
          <c:invertIfNegative val="0"/>
          <c:cat>
            <c:strRef>
              <c:f>Combined!$A$4:$A$9</c:f>
              <c:strCache>
                <c:ptCount val="5"/>
                <c:pt idx="0">
                  <c:v>Chhattisgarh</c:v>
                </c:pt>
                <c:pt idx="1">
                  <c:v>Jharkhand</c:v>
                </c:pt>
                <c:pt idx="2">
                  <c:v>Madhya Pradesh</c:v>
                </c:pt>
                <c:pt idx="3">
                  <c:v>Orissa</c:v>
                </c:pt>
                <c:pt idx="4">
                  <c:v>Telangana</c:v>
                </c:pt>
              </c:strCache>
            </c:strRef>
          </c:cat>
          <c:val>
            <c:numRef>
              <c:f>Combined!$C$4:$C$9</c:f>
              <c:numCache>
                <c:formatCode>General</c:formatCode>
                <c:ptCount val="5"/>
                <c:pt idx="0">
                  <c:v>145</c:v>
                </c:pt>
                <c:pt idx="1">
                  <c:v>543</c:v>
                </c:pt>
                <c:pt idx="2">
                  <c:v>3083</c:v>
                </c:pt>
                <c:pt idx="3">
                  <c:v>1255</c:v>
                </c:pt>
                <c:pt idx="4">
                  <c:v>202</c:v>
                </c:pt>
              </c:numCache>
            </c:numRef>
          </c:val>
          <c:extLst>
            <c:ext xmlns:c16="http://schemas.microsoft.com/office/drawing/2014/chart" uri="{C3380CC4-5D6E-409C-BE32-E72D297353CC}">
              <c16:uniqueId val="{00000001-6B3D-41E4-9320-A64F64AC2865}"/>
            </c:ext>
          </c:extLst>
        </c:ser>
        <c:dLbls>
          <c:showLegendKey val="0"/>
          <c:showVal val="0"/>
          <c:showCatName val="0"/>
          <c:showSerName val="0"/>
          <c:showPercent val="0"/>
          <c:showBubbleSize val="0"/>
        </c:dLbls>
        <c:gapWidth val="150"/>
        <c:axId val="530238815"/>
        <c:axId val="530217599"/>
      </c:barChart>
      <c:catAx>
        <c:axId val="5302388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0217599"/>
        <c:crosses val="autoZero"/>
        <c:auto val="1"/>
        <c:lblAlgn val="ctr"/>
        <c:lblOffset val="100"/>
        <c:noMultiLvlLbl val="0"/>
      </c:catAx>
      <c:valAx>
        <c:axId val="5302175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02388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[Acc_Dashboard.xlsx]Combined!PivotTable8</c:name>
    <c:fmtId val="18"/>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s>
    <c:plotArea>
      <c:layout/>
      <c:barChart>
        <c:barDir val="bar"/>
        <c:grouping val="stacked"/>
        <c:varyColors val="0"/>
        <c:ser>
          <c:idx val="0"/>
          <c:order val="0"/>
          <c:tx>
            <c:strRef>
              <c:f>Combined!$Q$4</c:f>
              <c:strCache>
                <c:ptCount val="1"/>
                <c:pt idx="0">
                  <c:v>OC_22</c:v>
                </c:pt>
              </c:strCache>
            </c:strRef>
          </c:tx>
          <c:spPr>
            <a:solidFill>
              <a:schemeClr val="accent1"/>
            </a:solidFill>
            <a:ln>
              <a:noFill/>
            </a:ln>
            <a:effectLst/>
          </c:spPr>
          <c:invertIfNegative val="0"/>
          <c:cat>
            <c:strRef>
              <c:f>Combined!$P$5:$P$10</c:f>
              <c:strCache>
                <c:ptCount val="5"/>
                <c:pt idx="0">
                  <c:v>Chhattisgarh</c:v>
                </c:pt>
                <c:pt idx="1">
                  <c:v>Jharkhand</c:v>
                </c:pt>
                <c:pt idx="2">
                  <c:v>Madhya Pradesh</c:v>
                </c:pt>
                <c:pt idx="3">
                  <c:v>Orissa</c:v>
                </c:pt>
                <c:pt idx="4">
                  <c:v>Telangana</c:v>
                </c:pt>
              </c:strCache>
            </c:strRef>
          </c:cat>
          <c:val>
            <c:numRef>
              <c:f>Combined!$Q$5:$Q$10</c:f>
              <c:numCache>
                <c:formatCode>General</c:formatCode>
                <c:ptCount val="5"/>
                <c:pt idx="0">
                  <c:v>520</c:v>
                </c:pt>
                <c:pt idx="1">
                  <c:v>25</c:v>
                </c:pt>
                <c:pt idx="2">
                  <c:v>4130</c:v>
                </c:pt>
                <c:pt idx="3">
                  <c:v>326</c:v>
                </c:pt>
                <c:pt idx="4">
                  <c:v>4065</c:v>
                </c:pt>
              </c:numCache>
            </c:numRef>
          </c:val>
          <c:extLst>
            <c:ext xmlns:c16="http://schemas.microsoft.com/office/drawing/2014/chart" uri="{C3380CC4-5D6E-409C-BE32-E72D297353CC}">
              <c16:uniqueId val="{00000000-9CA7-41B9-9464-9AA9A970C432}"/>
            </c:ext>
          </c:extLst>
        </c:ser>
        <c:ser>
          <c:idx val="1"/>
          <c:order val="1"/>
          <c:tx>
            <c:strRef>
              <c:f>Combined!$R$4</c:f>
              <c:strCache>
                <c:ptCount val="1"/>
                <c:pt idx="0">
                  <c:v>OC_23</c:v>
                </c:pt>
              </c:strCache>
            </c:strRef>
          </c:tx>
          <c:spPr>
            <a:solidFill>
              <a:schemeClr val="accent2"/>
            </a:solidFill>
            <a:ln>
              <a:noFill/>
            </a:ln>
            <a:effectLst/>
          </c:spPr>
          <c:invertIfNegative val="0"/>
          <c:cat>
            <c:strRef>
              <c:f>Combined!$P$5:$P$10</c:f>
              <c:strCache>
                <c:ptCount val="5"/>
                <c:pt idx="0">
                  <c:v>Chhattisgarh</c:v>
                </c:pt>
                <c:pt idx="1">
                  <c:v>Jharkhand</c:v>
                </c:pt>
                <c:pt idx="2">
                  <c:v>Madhya Pradesh</c:v>
                </c:pt>
                <c:pt idx="3">
                  <c:v>Orissa</c:v>
                </c:pt>
                <c:pt idx="4">
                  <c:v>Telangana</c:v>
                </c:pt>
              </c:strCache>
            </c:strRef>
          </c:cat>
          <c:val>
            <c:numRef>
              <c:f>Combined!$R$5:$R$10</c:f>
              <c:numCache>
                <c:formatCode>General</c:formatCode>
                <c:ptCount val="5"/>
                <c:pt idx="0">
                  <c:v>953</c:v>
                </c:pt>
                <c:pt idx="1">
                  <c:v>0</c:v>
                </c:pt>
                <c:pt idx="2">
                  <c:v>4589</c:v>
                </c:pt>
                <c:pt idx="3">
                  <c:v>1375</c:v>
                </c:pt>
                <c:pt idx="4">
                  <c:v>1301</c:v>
                </c:pt>
              </c:numCache>
            </c:numRef>
          </c:val>
          <c:extLst>
            <c:ext xmlns:c16="http://schemas.microsoft.com/office/drawing/2014/chart" uri="{C3380CC4-5D6E-409C-BE32-E72D297353CC}">
              <c16:uniqueId val="{00000001-9CA7-41B9-9464-9AA9A970C432}"/>
            </c:ext>
          </c:extLst>
        </c:ser>
        <c:dLbls>
          <c:showLegendKey val="0"/>
          <c:showVal val="0"/>
          <c:showCatName val="0"/>
          <c:showSerName val="0"/>
          <c:showPercent val="0"/>
          <c:showBubbleSize val="0"/>
        </c:dLbls>
        <c:gapWidth val="150"/>
        <c:overlap val="100"/>
        <c:axId val="1349815232"/>
        <c:axId val="1349804000"/>
      </c:barChart>
      <c:catAx>
        <c:axId val="13498152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9804000"/>
        <c:crosses val="autoZero"/>
        <c:auto val="1"/>
        <c:lblAlgn val="ctr"/>
        <c:lblOffset val="100"/>
        <c:noMultiLvlLbl val="0"/>
      </c:catAx>
      <c:valAx>
        <c:axId val="134980400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98152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[Acc_Dashboard.xlsx]Combined!PivotTable1</c:name>
    <c:fmtId val="4"/>
  </c:pivotSource>
  <c:chart>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a:sp3d/>
        </c:spPr>
        <c:marker>
          <c:symbol val="none"/>
        </c:marker>
      </c:pivotFmt>
      <c:pivotFmt>
        <c:idx val="11"/>
        <c:spPr>
          <a:solidFill>
            <a:schemeClr val="accent1"/>
          </a:solidFill>
          <a:ln>
            <a:noFill/>
          </a:ln>
          <a:effectLst/>
          <a:sp3d/>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pivotFmt>
      <c:pivotFmt>
        <c:idx val="19"/>
        <c:spPr>
          <a:solidFill>
            <a:schemeClr val="accent1"/>
          </a:solidFill>
          <a:ln>
            <a:noFill/>
          </a:ln>
          <a:effectLst/>
        </c:spPr>
        <c:marker>
          <c:symbol val="none"/>
        </c:marker>
      </c:pivotFmt>
    </c:pivotFmts>
    <c:plotArea>
      <c:layout/>
      <c:barChart>
        <c:barDir val="col"/>
        <c:grouping val="clustered"/>
        <c:varyColors val="0"/>
        <c:ser>
          <c:idx val="0"/>
          <c:order val="0"/>
          <c:tx>
            <c:strRef>
              <c:f>Combined!$B$3</c:f>
              <c:strCache>
                <c:ptCount val="1"/>
                <c:pt idx="0">
                  <c:v>ALC_22</c:v>
                </c:pt>
              </c:strCache>
            </c:strRef>
          </c:tx>
          <c:spPr>
            <a:solidFill>
              <a:schemeClr val="accent1"/>
            </a:solidFill>
            <a:ln>
              <a:noFill/>
            </a:ln>
            <a:effectLst/>
          </c:spPr>
          <c:invertIfNegative val="0"/>
          <c:cat>
            <c:strRef>
              <c:f>Combined!$A$4:$A$9</c:f>
              <c:strCache>
                <c:ptCount val="5"/>
                <c:pt idx="0">
                  <c:v>Chhattisgarh</c:v>
                </c:pt>
                <c:pt idx="1">
                  <c:v>Jharkhand</c:v>
                </c:pt>
                <c:pt idx="2">
                  <c:v>Madhya Pradesh</c:v>
                </c:pt>
                <c:pt idx="3">
                  <c:v>Orissa</c:v>
                </c:pt>
                <c:pt idx="4">
                  <c:v>Telangana</c:v>
                </c:pt>
              </c:strCache>
            </c:strRef>
          </c:cat>
          <c:val>
            <c:numRef>
              <c:f>Combined!$B$4:$B$9</c:f>
              <c:numCache>
                <c:formatCode>General</c:formatCode>
                <c:ptCount val="5"/>
                <c:pt idx="0">
                  <c:v>335</c:v>
                </c:pt>
                <c:pt idx="1">
                  <c:v>611</c:v>
                </c:pt>
                <c:pt idx="2">
                  <c:v>3540</c:v>
                </c:pt>
                <c:pt idx="3">
                  <c:v>637</c:v>
                </c:pt>
                <c:pt idx="4">
                  <c:v>968</c:v>
                </c:pt>
              </c:numCache>
            </c:numRef>
          </c:val>
          <c:extLst>
            <c:ext xmlns:c16="http://schemas.microsoft.com/office/drawing/2014/chart" uri="{C3380CC4-5D6E-409C-BE32-E72D297353CC}">
              <c16:uniqueId val="{00000000-0C9F-43DA-AB04-C938EE8BCF74}"/>
            </c:ext>
          </c:extLst>
        </c:ser>
        <c:ser>
          <c:idx val="1"/>
          <c:order val="1"/>
          <c:tx>
            <c:strRef>
              <c:f>Combined!$C$3</c:f>
              <c:strCache>
                <c:ptCount val="1"/>
                <c:pt idx="0">
                  <c:v>ALC_23</c:v>
                </c:pt>
              </c:strCache>
            </c:strRef>
          </c:tx>
          <c:spPr>
            <a:solidFill>
              <a:schemeClr val="accent2"/>
            </a:solidFill>
            <a:ln>
              <a:noFill/>
            </a:ln>
            <a:effectLst/>
          </c:spPr>
          <c:invertIfNegative val="0"/>
          <c:cat>
            <c:strRef>
              <c:f>Combined!$A$4:$A$9</c:f>
              <c:strCache>
                <c:ptCount val="5"/>
                <c:pt idx="0">
                  <c:v>Chhattisgarh</c:v>
                </c:pt>
                <c:pt idx="1">
                  <c:v>Jharkhand</c:v>
                </c:pt>
                <c:pt idx="2">
                  <c:v>Madhya Pradesh</c:v>
                </c:pt>
                <c:pt idx="3">
                  <c:v>Orissa</c:v>
                </c:pt>
                <c:pt idx="4">
                  <c:v>Telangana</c:v>
                </c:pt>
              </c:strCache>
            </c:strRef>
          </c:cat>
          <c:val>
            <c:numRef>
              <c:f>Combined!$C$4:$C$9</c:f>
              <c:numCache>
                <c:formatCode>General</c:formatCode>
                <c:ptCount val="5"/>
                <c:pt idx="0">
                  <c:v>145</c:v>
                </c:pt>
                <c:pt idx="1">
                  <c:v>543</c:v>
                </c:pt>
                <c:pt idx="2">
                  <c:v>3083</c:v>
                </c:pt>
                <c:pt idx="3">
                  <c:v>1255</c:v>
                </c:pt>
                <c:pt idx="4">
                  <c:v>202</c:v>
                </c:pt>
              </c:numCache>
            </c:numRef>
          </c:val>
          <c:extLst>
            <c:ext xmlns:c16="http://schemas.microsoft.com/office/drawing/2014/chart" uri="{C3380CC4-5D6E-409C-BE32-E72D297353CC}">
              <c16:uniqueId val="{00000001-0C9F-43DA-AB04-C938EE8BCF74}"/>
            </c:ext>
          </c:extLst>
        </c:ser>
        <c:dLbls>
          <c:showLegendKey val="0"/>
          <c:showVal val="0"/>
          <c:showCatName val="0"/>
          <c:showSerName val="0"/>
          <c:showPercent val="0"/>
          <c:showBubbleSize val="0"/>
        </c:dLbls>
        <c:gapWidth val="150"/>
        <c:axId val="530238815"/>
        <c:axId val="530217599"/>
      </c:barChart>
      <c:catAx>
        <c:axId val="5302388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0217599"/>
        <c:crosses val="autoZero"/>
        <c:auto val="1"/>
        <c:lblAlgn val="ctr"/>
        <c:lblOffset val="100"/>
        <c:noMultiLvlLbl val="0"/>
      </c:catAx>
      <c:valAx>
        <c:axId val="5302175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02388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[Acc_Dashboard.xlsx]Combined!PivotTable3</c:name>
    <c:fmtId val="7"/>
  </c:pivotSource>
  <c:chart>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s>
    <c:plotArea>
      <c:layout/>
      <c:barChart>
        <c:barDir val="col"/>
        <c:grouping val="clustered"/>
        <c:varyColors val="0"/>
        <c:ser>
          <c:idx val="0"/>
          <c:order val="0"/>
          <c:tx>
            <c:strRef>
              <c:f>Combined!$G$3</c:f>
              <c:strCache>
                <c:ptCount val="1"/>
                <c:pt idx="0">
                  <c:v>OVS_22</c:v>
                </c:pt>
              </c:strCache>
            </c:strRef>
          </c:tx>
          <c:spPr>
            <a:solidFill>
              <a:schemeClr val="accent1"/>
            </a:solidFill>
            <a:ln>
              <a:noFill/>
            </a:ln>
            <a:effectLst/>
          </c:spPr>
          <c:invertIfNegative val="0"/>
          <c:cat>
            <c:strRef>
              <c:f>Combined!$F$4:$F$9</c:f>
              <c:strCache>
                <c:ptCount val="5"/>
                <c:pt idx="0">
                  <c:v>Chhattisgarh</c:v>
                </c:pt>
                <c:pt idx="1">
                  <c:v>Jharkhand</c:v>
                </c:pt>
                <c:pt idx="2">
                  <c:v>Madhya Pradesh</c:v>
                </c:pt>
                <c:pt idx="3">
                  <c:v>Orissa</c:v>
                </c:pt>
                <c:pt idx="4">
                  <c:v>Telangana</c:v>
                </c:pt>
              </c:strCache>
            </c:strRef>
          </c:cat>
          <c:val>
            <c:numRef>
              <c:f>Combined!$G$4:$G$9</c:f>
              <c:numCache>
                <c:formatCode>General</c:formatCode>
                <c:ptCount val="5"/>
                <c:pt idx="0">
                  <c:v>6720</c:v>
                </c:pt>
                <c:pt idx="1">
                  <c:v>1627</c:v>
                </c:pt>
                <c:pt idx="2">
                  <c:v>20967</c:v>
                </c:pt>
                <c:pt idx="3">
                  <c:v>3699</c:v>
                </c:pt>
                <c:pt idx="4">
                  <c:v>6266</c:v>
                </c:pt>
              </c:numCache>
            </c:numRef>
          </c:val>
          <c:extLst>
            <c:ext xmlns:c16="http://schemas.microsoft.com/office/drawing/2014/chart" uri="{C3380CC4-5D6E-409C-BE32-E72D297353CC}">
              <c16:uniqueId val="{00000000-E23E-48A2-94D5-761DD0333520}"/>
            </c:ext>
          </c:extLst>
        </c:ser>
        <c:ser>
          <c:idx val="1"/>
          <c:order val="1"/>
          <c:tx>
            <c:strRef>
              <c:f>Combined!$H$3</c:f>
              <c:strCache>
                <c:ptCount val="1"/>
                <c:pt idx="0">
                  <c:v>OVS_23</c:v>
                </c:pt>
              </c:strCache>
            </c:strRef>
          </c:tx>
          <c:spPr>
            <a:solidFill>
              <a:schemeClr val="accent2"/>
            </a:solidFill>
            <a:ln>
              <a:noFill/>
            </a:ln>
            <a:effectLst/>
          </c:spPr>
          <c:invertIfNegative val="0"/>
          <c:cat>
            <c:strRef>
              <c:f>Combined!$F$4:$F$9</c:f>
              <c:strCache>
                <c:ptCount val="5"/>
                <c:pt idx="0">
                  <c:v>Chhattisgarh</c:v>
                </c:pt>
                <c:pt idx="1">
                  <c:v>Jharkhand</c:v>
                </c:pt>
                <c:pt idx="2">
                  <c:v>Madhya Pradesh</c:v>
                </c:pt>
                <c:pt idx="3">
                  <c:v>Orissa</c:v>
                </c:pt>
                <c:pt idx="4">
                  <c:v>Telangana</c:v>
                </c:pt>
              </c:strCache>
            </c:strRef>
          </c:cat>
          <c:val>
            <c:numRef>
              <c:f>Combined!$H$4:$H$9</c:f>
              <c:numCache>
                <c:formatCode>General</c:formatCode>
                <c:ptCount val="5"/>
                <c:pt idx="0">
                  <c:v>6660</c:v>
                </c:pt>
                <c:pt idx="1">
                  <c:v>652</c:v>
                </c:pt>
                <c:pt idx="2">
                  <c:v>28017</c:v>
                </c:pt>
                <c:pt idx="3">
                  <c:v>4984</c:v>
                </c:pt>
                <c:pt idx="4">
                  <c:v>13615</c:v>
                </c:pt>
              </c:numCache>
            </c:numRef>
          </c:val>
          <c:extLst>
            <c:ext xmlns:c16="http://schemas.microsoft.com/office/drawing/2014/chart" uri="{C3380CC4-5D6E-409C-BE32-E72D297353CC}">
              <c16:uniqueId val="{00000001-E23E-48A2-94D5-761DD0333520}"/>
            </c:ext>
          </c:extLst>
        </c:ser>
        <c:dLbls>
          <c:showLegendKey val="0"/>
          <c:showVal val="0"/>
          <c:showCatName val="0"/>
          <c:showSerName val="0"/>
          <c:showPercent val="0"/>
          <c:showBubbleSize val="0"/>
        </c:dLbls>
        <c:gapWidth val="150"/>
        <c:axId val="530267935"/>
        <c:axId val="530272511"/>
      </c:barChart>
      <c:catAx>
        <c:axId val="5302679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0272511"/>
        <c:crosses val="autoZero"/>
        <c:auto val="1"/>
        <c:lblAlgn val="ctr"/>
        <c:lblOffset val="100"/>
        <c:noMultiLvlLbl val="0"/>
      </c:catAx>
      <c:valAx>
        <c:axId val="5302725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02679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[Acc_Dashboard.xlsx]Combined!PivotTable7</c:name>
    <c:fmtId val="1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7"/>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Combined!$G$49</c:f>
              <c:strCache>
                <c:ptCount val="1"/>
                <c:pt idx="0">
                  <c:v>SV_22</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Combined!$F$50:$F$55</c:f>
              <c:strCache>
                <c:ptCount val="5"/>
                <c:pt idx="0">
                  <c:v>Chhattisgarh</c:v>
                </c:pt>
                <c:pt idx="1">
                  <c:v>Jharkhand</c:v>
                </c:pt>
                <c:pt idx="2">
                  <c:v>Madhya Pradesh</c:v>
                </c:pt>
                <c:pt idx="3">
                  <c:v>Orissa</c:v>
                </c:pt>
                <c:pt idx="4">
                  <c:v>Telangana</c:v>
                </c:pt>
              </c:strCache>
            </c:strRef>
          </c:cat>
          <c:val>
            <c:numRef>
              <c:f>Combined!$G$50:$G$55</c:f>
              <c:numCache>
                <c:formatCode>General</c:formatCode>
                <c:ptCount val="5"/>
                <c:pt idx="0">
                  <c:v>10</c:v>
                </c:pt>
                <c:pt idx="1">
                  <c:v>1</c:v>
                </c:pt>
                <c:pt idx="2">
                  <c:v>87</c:v>
                </c:pt>
                <c:pt idx="3">
                  <c:v>114</c:v>
                </c:pt>
                <c:pt idx="4">
                  <c:v>22</c:v>
                </c:pt>
              </c:numCache>
            </c:numRef>
          </c:val>
          <c:smooth val="0"/>
          <c:extLst>
            <c:ext xmlns:c16="http://schemas.microsoft.com/office/drawing/2014/chart" uri="{C3380CC4-5D6E-409C-BE32-E72D297353CC}">
              <c16:uniqueId val="{00000000-819B-4A9B-97BD-7623A3FCB39A}"/>
            </c:ext>
          </c:extLst>
        </c:ser>
        <c:ser>
          <c:idx val="1"/>
          <c:order val="1"/>
          <c:tx>
            <c:strRef>
              <c:f>Combined!$H$49</c:f>
              <c:strCache>
                <c:ptCount val="1"/>
                <c:pt idx="0">
                  <c:v>SV_23</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Combined!$F$50:$F$55</c:f>
              <c:strCache>
                <c:ptCount val="5"/>
                <c:pt idx="0">
                  <c:v>Chhattisgarh</c:v>
                </c:pt>
                <c:pt idx="1">
                  <c:v>Jharkhand</c:v>
                </c:pt>
                <c:pt idx="2">
                  <c:v>Madhya Pradesh</c:v>
                </c:pt>
                <c:pt idx="3">
                  <c:v>Orissa</c:v>
                </c:pt>
                <c:pt idx="4">
                  <c:v>Telangana</c:v>
                </c:pt>
              </c:strCache>
            </c:strRef>
          </c:cat>
          <c:val>
            <c:numRef>
              <c:f>Combined!$H$50:$H$55</c:f>
              <c:numCache>
                <c:formatCode>General</c:formatCode>
                <c:ptCount val="5"/>
                <c:pt idx="0">
                  <c:v>62</c:v>
                </c:pt>
                <c:pt idx="1">
                  <c:v>37</c:v>
                </c:pt>
                <c:pt idx="2">
                  <c:v>413</c:v>
                </c:pt>
                <c:pt idx="3">
                  <c:v>75</c:v>
                </c:pt>
                <c:pt idx="4">
                  <c:v>52</c:v>
                </c:pt>
              </c:numCache>
            </c:numRef>
          </c:val>
          <c:smooth val="0"/>
          <c:extLst>
            <c:ext xmlns:c16="http://schemas.microsoft.com/office/drawing/2014/chart" uri="{C3380CC4-5D6E-409C-BE32-E72D297353CC}">
              <c16:uniqueId val="{00000001-819B-4A9B-97BD-7623A3FCB39A}"/>
            </c:ext>
          </c:extLst>
        </c:ser>
        <c:dLbls>
          <c:showLegendKey val="0"/>
          <c:showVal val="0"/>
          <c:showCatName val="0"/>
          <c:showSerName val="0"/>
          <c:showPercent val="0"/>
          <c:showBubbleSize val="0"/>
        </c:dLbls>
        <c:marker val="1"/>
        <c:smooth val="0"/>
        <c:axId val="1273829776"/>
        <c:axId val="1273828528"/>
      </c:lineChart>
      <c:catAx>
        <c:axId val="127382977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3828528"/>
        <c:crosses val="autoZero"/>
        <c:auto val="1"/>
        <c:lblAlgn val="ctr"/>
        <c:lblOffset val="100"/>
        <c:noMultiLvlLbl val="0"/>
      </c:catAx>
      <c:valAx>
        <c:axId val="12738285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38297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Categories val="1"/>
        <c14:dropZoneData val="1"/>
        <c14:dropZoneSeries val="1"/>
      </c14:pivotOptions>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[Acc_Dashboard.xlsx]Combined!PivotTable5</c:name>
    <c:fmtId val="9"/>
  </c:pivotSource>
  <c:chart>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7"/>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cked"/>
        <c:varyColors val="0"/>
        <c:ser>
          <c:idx val="0"/>
          <c:order val="0"/>
          <c:tx>
            <c:strRef>
              <c:f>Combined!$B$50</c:f>
              <c:strCache>
                <c:ptCount val="1"/>
                <c:pt idx="0">
                  <c:v>LJ_22</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Combined!$A$51:$A$56</c:f>
              <c:strCache>
                <c:ptCount val="5"/>
                <c:pt idx="0">
                  <c:v>Chhattisgarh</c:v>
                </c:pt>
                <c:pt idx="1">
                  <c:v>Jharkhand</c:v>
                </c:pt>
                <c:pt idx="2">
                  <c:v>Madhya Pradesh</c:v>
                </c:pt>
                <c:pt idx="3">
                  <c:v>Orissa</c:v>
                </c:pt>
                <c:pt idx="4">
                  <c:v>Telangana</c:v>
                </c:pt>
              </c:strCache>
            </c:strRef>
          </c:cat>
          <c:val>
            <c:numRef>
              <c:f>Combined!$B$51:$B$56</c:f>
              <c:numCache>
                <c:formatCode>General</c:formatCode>
                <c:ptCount val="5"/>
                <c:pt idx="0">
                  <c:v>313</c:v>
                </c:pt>
                <c:pt idx="1">
                  <c:v>149</c:v>
                </c:pt>
                <c:pt idx="2">
                  <c:v>1526</c:v>
                </c:pt>
                <c:pt idx="3">
                  <c:v>286</c:v>
                </c:pt>
                <c:pt idx="4">
                  <c:v>232</c:v>
                </c:pt>
              </c:numCache>
            </c:numRef>
          </c:val>
          <c:smooth val="0"/>
          <c:extLst>
            <c:ext xmlns:c16="http://schemas.microsoft.com/office/drawing/2014/chart" uri="{C3380CC4-5D6E-409C-BE32-E72D297353CC}">
              <c16:uniqueId val="{00000000-3A2A-4317-B9E7-FA885AAD3EED}"/>
            </c:ext>
          </c:extLst>
        </c:ser>
        <c:ser>
          <c:idx val="1"/>
          <c:order val="1"/>
          <c:tx>
            <c:strRef>
              <c:f>Combined!$C$50</c:f>
              <c:strCache>
                <c:ptCount val="1"/>
                <c:pt idx="0">
                  <c:v>LJ_23</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Combined!$A$51:$A$56</c:f>
              <c:strCache>
                <c:ptCount val="5"/>
                <c:pt idx="0">
                  <c:v>Chhattisgarh</c:v>
                </c:pt>
                <c:pt idx="1">
                  <c:v>Jharkhand</c:v>
                </c:pt>
                <c:pt idx="2">
                  <c:v>Madhya Pradesh</c:v>
                </c:pt>
                <c:pt idx="3">
                  <c:v>Orissa</c:v>
                </c:pt>
                <c:pt idx="4">
                  <c:v>Telangana</c:v>
                </c:pt>
              </c:strCache>
            </c:strRef>
          </c:cat>
          <c:val>
            <c:numRef>
              <c:f>Combined!$C$51:$C$56</c:f>
              <c:numCache>
                <c:formatCode>General</c:formatCode>
                <c:ptCount val="5"/>
                <c:pt idx="0">
                  <c:v>175</c:v>
                </c:pt>
                <c:pt idx="1">
                  <c:v>110</c:v>
                </c:pt>
                <c:pt idx="2">
                  <c:v>657</c:v>
                </c:pt>
                <c:pt idx="3">
                  <c:v>188</c:v>
                </c:pt>
                <c:pt idx="4">
                  <c:v>37</c:v>
                </c:pt>
              </c:numCache>
            </c:numRef>
          </c:val>
          <c:smooth val="0"/>
          <c:extLst>
            <c:ext xmlns:c16="http://schemas.microsoft.com/office/drawing/2014/chart" uri="{C3380CC4-5D6E-409C-BE32-E72D297353CC}">
              <c16:uniqueId val="{00000001-3A2A-4317-B9E7-FA885AAD3EED}"/>
            </c:ext>
          </c:extLst>
        </c:ser>
        <c:dLbls>
          <c:showLegendKey val="0"/>
          <c:showVal val="0"/>
          <c:showCatName val="0"/>
          <c:showSerName val="0"/>
          <c:showPercent val="0"/>
          <c:showBubbleSize val="0"/>
        </c:dLbls>
        <c:marker val="1"/>
        <c:smooth val="0"/>
        <c:axId val="241267280"/>
        <c:axId val="891555888"/>
      </c:lineChart>
      <c:catAx>
        <c:axId val="241267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1555888"/>
        <c:crosses val="autoZero"/>
        <c:auto val="1"/>
        <c:lblAlgn val="ctr"/>
        <c:lblOffset val="100"/>
        <c:noMultiLvlLbl val="0"/>
      </c:catAx>
      <c:valAx>
        <c:axId val="8915558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12672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[Acc_Dashboard.xlsx]Combined!PivotTable2</c:name>
    <c:fmtId val="17"/>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solidFill>
              <a:schemeClr val="accent1"/>
            </a:solid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s>
    <c:plotArea>
      <c:layout/>
      <c:barChart>
        <c:barDir val="bar"/>
        <c:grouping val="stacked"/>
        <c:varyColors val="0"/>
        <c:ser>
          <c:idx val="0"/>
          <c:order val="0"/>
          <c:tx>
            <c:strRef>
              <c:f>Combined!$Q$49</c:f>
              <c:strCache>
                <c:ptCount val="1"/>
                <c:pt idx="0">
                  <c:v>AS_22</c:v>
                </c:pt>
              </c:strCache>
            </c:strRef>
          </c:tx>
          <c:spPr>
            <a:solidFill>
              <a:schemeClr val="accent1"/>
            </a:solidFill>
            <a:ln>
              <a:noFill/>
            </a:ln>
            <a:effectLst/>
          </c:spPr>
          <c:invertIfNegative val="0"/>
          <c:cat>
            <c:strRef>
              <c:f>Combined!$P$50:$P$55</c:f>
              <c:strCache>
                <c:ptCount val="5"/>
                <c:pt idx="0">
                  <c:v>Telangana</c:v>
                </c:pt>
                <c:pt idx="1">
                  <c:v>Orissa</c:v>
                </c:pt>
                <c:pt idx="2">
                  <c:v>Madhya Pradesh</c:v>
                </c:pt>
                <c:pt idx="3">
                  <c:v>Jharkhand</c:v>
                </c:pt>
                <c:pt idx="4">
                  <c:v>Chhattisgarh</c:v>
                </c:pt>
              </c:strCache>
            </c:strRef>
          </c:cat>
          <c:val>
            <c:numRef>
              <c:f>Combined!$Q$50:$Q$55</c:f>
              <c:numCache>
                <c:formatCode>General</c:formatCode>
                <c:ptCount val="5"/>
                <c:pt idx="0">
                  <c:v>157</c:v>
                </c:pt>
                <c:pt idx="1">
                  <c:v>161</c:v>
                </c:pt>
                <c:pt idx="2">
                  <c:v>86</c:v>
                </c:pt>
                <c:pt idx="3">
                  <c:v>6</c:v>
                </c:pt>
                <c:pt idx="4">
                  <c:v>81</c:v>
                </c:pt>
              </c:numCache>
            </c:numRef>
          </c:val>
          <c:extLst>
            <c:ext xmlns:c16="http://schemas.microsoft.com/office/drawing/2014/chart" uri="{C3380CC4-5D6E-409C-BE32-E72D297353CC}">
              <c16:uniqueId val="{00000000-8462-4EDF-B5C8-1DC85851B441}"/>
            </c:ext>
          </c:extLst>
        </c:ser>
        <c:ser>
          <c:idx val="1"/>
          <c:order val="1"/>
          <c:tx>
            <c:strRef>
              <c:f>Combined!$R$49</c:f>
              <c:strCache>
                <c:ptCount val="1"/>
                <c:pt idx="0">
                  <c:v>AS_23</c:v>
                </c:pt>
              </c:strCache>
            </c:strRef>
          </c:tx>
          <c:spPr>
            <a:solidFill>
              <a:schemeClr val="accent2"/>
            </a:solidFill>
            <a:ln>
              <a:noFill/>
            </a:ln>
            <a:effectLst/>
          </c:spPr>
          <c:invertIfNegative val="0"/>
          <c:cat>
            <c:strRef>
              <c:f>Combined!$P$50:$P$55</c:f>
              <c:strCache>
                <c:ptCount val="5"/>
                <c:pt idx="0">
                  <c:v>Telangana</c:v>
                </c:pt>
                <c:pt idx="1">
                  <c:v>Orissa</c:v>
                </c:pt>
                <c:pt idx="2">
                  <c:v>Madhya Pradesh</c:v>
                </c:pt>
                <c:pt idx="3">
                  <c:v>Jharkhand</c:v>
                </c:pt>
                <c:pt idx="4">
                  <c:v>Chhattisgarh</c:v>
                </c:pt>
              </c:strCache>
            </c:strRef>
          </c:cat>
          <c:val>
            <c:numRef>
              <c:f>Combined!$R$50:$R$55</c:f>
              <c:numCache>
                <c:formatCode>General</c:formatCode>
                <c:ptCount val="5"/>
                <c:pt idx="0">
                  <c:v>14</c:v>
                </c:pt>
                <c:pt idx="1">
                  <c:v>80</c:v>
                </c:pt>
                <c:pt idx="2">
                  <c:v>681</c:v>
                </c:pt>
                <c:pt idx="3">
                  <c:v>0</c:v>
                </c:pt>
                <c:pt idx="4">
                  <c:v>144</c:v>
                </c:pt>
              </c:numCache>
            </c:numRef>
          </c:val>
          <c:extLst>
            <c:ext xmlns:c16="http://schemas.microsoft.com/office/drawing/2014/chart" uri="{C3380CC4-5D6E-409C-BE32-E72D297353CC}">
              <c16:uniqueId val="{00000001-8462-4EDF-B5C8-1DC85851B441}"/>
            </c:ext>
          </c:extLst>
        </c:ser>
        <c:dLbls>
          <c:showLegendKey val="0"/>
          <c:showVal val="0"/>
          <c:showCatName val="0"/>
          <c:showSerName val="0"/>
          <c:showPercent val="0"/>
          <c:showBubbleSize val="0"/>
        </c:dLbls>
        <c:gapWidth val="150"/>
        <c:overlap val="100"/>
        <c:axId val="1355155296"/>
        <c:axId val="1355158624"/>
      </c:barChart>
      <c:catAx>
        <c:axId val="1355155296"/>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5158624"/>
        <c:crosses val="autoZero"/>
        <c:auto val="1"/>
        <c:lblAlgn val="ctr"/>
        <c:lblOffset val="100"/>
        <c:noMultiLvlLbl val="0"/>
      </c:catAx>
      <c:valAx>
        <c:axId val="135515862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51552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[Acc_Dashboard.xlsx]Combined!PivotTable6</c:name>
    <c:fmtId val="10"/>
  </c:pivotSource>
  <c:chart>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7"/>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cked"/>
        <c:varyColors val="0"/>
        <c:ser>
          <c:idx val="0"/>
          <c:order val="0"/>
          <c:tx>
            <c:strRef>
              <c:f>Combined!$L$49</c:f>
              <c:strCache>
                <c:ptCount val="1"/>
                <c:pt idx="0">
                  <c:v>WS_22</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Combined!$K$50:$K$55</c:f>
              <c:strCache>
                <c:ptCount val="5"/>
                <c:pt idx="0">
                  <c:v>Chhattisgarh</c:v>
                </c:pt>
                <c:pt idx="1">
                  <c:v>Jharkhand</c:v>
                </c:pt>
                <c:pt idx="2">
                  <c:v>Madhya Pradesh</c:v>
                </c:pt>
                <c:pt idx="3">
                  <c:v>Orissa</c:v>
                </c:pt>
                <c:pt idx="4">
                  <c:v>Telangana</c:v>
                </c:pt>
              </c:strCache>
            </c:strRef>
          </c:cat>
          <c:val>
            <c:numRef>
              <c:f>Combined!$L$50:$L$55</c:f>
              <c:numCache>
                <c:formatCode>General</c:formatCode>
                <c:ptCount val="5"/>
                <c:pt idx="0">
                  <c:v>266</c:v>
                </c:pt>
                <c:pt idx="1">
                  <c:v>221</c:v>
                </c:pt>
                <c:pt idx="2">
                  <c:v>932</c:v>
                </c:pt>
                <c:pt idx="3">
                  <c:v>519</c:v>
                </c:pt>
                <c:pt idx="4">
                  <c:v>570</c:v>
                </c:pt>
              </c:numCache>
            </c:numRef>
          </c:val>
          <c:smooth val="0"/>
          <c:extLst>
            <c:ext xmlns:c16="http://schemas.microsoft.com/office/drawing/2014/chart" uri="{C3380CC4-5D6E-409C-BE32-E72D297353CC}">
              <c16:uniqueId val="{00000000-798C-4399-B6E5-CEEB2F580A9F}"/>
            </c:ext>
          </c:extLst>
        </c:ser>
        <c:ser>
          <c:idx val="1"/>
          <c:order val="1"/>
          <c:tx>
            <c:strRef>
              <c:f>Combined!$M$49</c:f>
              <c:strCache>
                <c:ptCount val="1"/>
                <c:pt idx="0">
                  <c:v>WS_23</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Combined!$K$50:$K$55</c:f>
              <c:strCache>
                <c:ptCount val="5"/>
                <c:pt idx="0">
                  <c:v>Chhattisgarh</c:v>
                </c:pt>
                <c:pt idx="1">
                  <c:v>Jharkhand</c:v>
                </c:pt>
                <c:pt idx="2">
                  <c:v>Madhya Pradesh</c:v>
                </c:pt>
                <c:pt idx="3">
                  <c:v>Orissa</c:v>
                </c:pt>
                <c:pt idx="4">
                  <c:v>Telangana</c:v>
                </c:pt>
              </c:strCache>
            </c:strRef>
          </c:cat>
          <c:val>
            <c:numRef>
              <c:f>Combined!$M$50:$M$55</c:f>
              <c:numCache>
                <c:formatCode>General</c:formatCode>
                <c:ptCount val="5"/>
                <c:pt idx="0">
                  <c:v>410</c:v>
                </c:pt>
                <c:pt idx="1">
                  <c:v>169</c:v>
                </c:pt>
                <c:pt idx="2">
                  <c:v>1300</c:v>
                </c:pt>
                <c:pt idx="3">
                  <c:v>565</c:v>
                </c:pt>
                <c:pt idx="4">
                  <c:v>156</c:v>
                </c:pt>
              </c:numCache>
            </c:numRef>
          </c:val>
          <c:smooth val="0"/>
          <c:extLst>
            <c:ext xmlns:c16="http://schemas.microsoft.com/office/drawing/2014/chart" uri="{C3380CC4-5D6E-409C-BE32-E72D297353CC}">
              <c16:uniqueId val="{00000001-798C-4399-B6E5-CEEB2F580A9F}"/>
            </c:ext>
          </c:extLst>
        </c:ser>
        <c:dLbls>
          <c:showLegendKey val="0"/>
          <c:showVal val="0"/>
          <c:showCatName val="0"/>
          <c:showSerName val="0"/>
          <c:showPercent val="0"/>
          <c:showBubbleSize val="0"/>
        </c:dLbls>
        <c:marker val="1"/>
        <c:smooth val="0"/>
        <c:axId val="891549648"/>
        <c:axId val="891542992"/>
      </c:lineChart>
      <c:catAx>
        <c:axId val="8915496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1542992"/>
        <c:crosses val="autoZero"/>
        <c:auto val="1"/>
        <c:lblAlgn val="ctr"/>
        <c:lblOffset val="100"/>
        <c:noMultiLvlLbl val="0"/>
      </c:catAx>
      <c:valAx>
        <c:axId val="8915429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15496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[Acc_Dashboard.xlsx]Combined!PivotTable2</c:name>
    <c:fmtId val="22"/>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solidFill>
              <a:schemeClr val="accent1"/>
            </a:solid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4">
              <a:lumMod val="40000"/>
              <a:lumOff val="60000"/>
            </a:schemeClr>
          </a:solidFill>
          <a:ln>
            <a:noFill/>
          </a:ln>
          <a:effectLst/>
        </c:spPr>
        <c:marker>
          <c:symbol val="none"/>
        </c:marker>
      </c:pivotFmt>
      <c:pivotFmt>
        <c:idx val="19"/>
        <c:spPr>
          <a:solidFill>
            <a:schemeClr val="accent2">
              <a:lumMod val="75000"/>
            </a:schemeClr>
          </a:solidFill>
          <a:ln>
            <a:noFill/>
          </a:ln>
          <a:effectLst/>
        </c:spPr>
        <c:marker>
          <c:symbol val="none"/>
        </c:marker>
      </c:pivotFmt>
    </c:pivotFmts>
    <c:plotArea>
      <c:layout/>
      <c:barChart>
        <c:barDir val="bar"/>
        <c:grouping val="stacked"/>
        <c:varyColors val="0"/>
        <c:ser>
          <c:idx val="0"/>
          <c:order val="0"/>
          <c:tx>
            <c:strRef>
              <c:f>Combined!$Q$49</c:f>
              <c:strCache>
                <c:ptCount val="1"/>
                <c:pt idx="0">
                  <c:v>AS_22</c:v>
                </c:pt>
              </c:strCache>
            </c:strRef>
          </c:tx>
          <c:spPr>
            <a:solidFill>
              <a:schemeClr val="accent4">
                <a:lumMod val="40000"/>
                <a:lumOff val="60000"/>
              </a:schemeClr>
            </a:solidFill>
            <a:ln>
              <a:noFill/>
            </a:ln>
            <a:effectLst/>
          </c:spPr>
          <c:invertIfNegative val="0"/>
          <c:cat>
            <c:strRef>
              <c:f>Combined!$P$50:$P$55</c:f>
              <c:strCache>
                <c:ptCount val="5"/>
                <c:pt idx="0">
                  <c:v>Telangana</c:v>
                </c:pt>
                <c:pt idx="1">
                  <c:v>Orissa</c:v>
                </c:pt>
                <c:pt idx="2">
                  <c:v>Madhya Pradesh</c:v>
                </c:pt>
                <c:pt idx="3">
                  <c:v>Jharkhand</c:v>
                </c:pt>
                <c:pt idx="4">
                  <c:v>Chhattisgarh</c:v>
                </c:pt>
              </c:strCache>
            </c:strRef>
          </c:cat>
          <c:val>
            <c:numRef>
              <c:f>Combined!$Q$50:$Q$55</c:f>
              <c:numCache>
                <c:formatCode>General</c:formatCode>
                <c:ptCount val="5"/>
                <c:pt idx="0">
                  <c:v>157</c:v>
                </c:pt>
                <c:pt idx="1">
                  <c:v>161</c:v>
                </c:pt>
                <c:pt idx="2">
                  <c:v>86</c:v>
                </c:pt>
                <c:pt idx="3">
                  <c:v>6</c:v>
                </c:pt>
                <c:pt idx="4">
                  <c:v>81</c:v>
                </c:pt>
              </c:numCache>
            </c:numRef>
          </c:val>
          <c:extLst>
            <c:ext xmlns:c16="http://schemas.microsoft.com/office/drawing/2014/chart" uri="{C3380CC4-5D6E-409C-BE32-E72D297353CC}">
              <c16:uniqueId val="{00000000-E793-4357-B887-558923C5EE6E}"/>
            </c:ext>
          </c:extLst>
        </c:ser>
        <c:ser>
          <c:idx val="1"/>
          <c:order val="1"/>
          <c:tx>
            <c:strRef>
              <c:f>Combined!$R$49</c:f>
              <c:strCache>
                <c:ptCount val="1"/>
                <c:pt idx="0">
                  <c:v>AS_23</c:v>
                </c:pt>
              </c:strCache>
            </c:strRef>
          </c:tx>
          <c:spPr>
            <a:solidFill>
              <a:schemeClr val="accent2">
                <a:lumMod val="75000"/>
              </a:schemeClr>
            </a:solidFill>
            <a:ln>
              <a:noFill/>
            </a:ln>
            <a:effectLst/>
          </c:spPr>
          <c:invertIfNegative val="0"/>
          <c:cat>
            <c:strRef>
              <c:f>Combined!$P$50:$P$55</c:f>
              <c:strCache>
                <c:ptCount val="5"/>
                <c:pt idx="0">
                  <c:v>Telangana</c:v>
                </c:pt>
                <c:pt idx="1">
                  <c:v>Orissa</c:v>
                </c:pt>
                <c:pt idx="2">
                  <c:v>Madhya Pradesh</c:v>
                </c:pt>
                <c:pt idx="3">
                  <c:v>Jharkhand</c:v>
                </c:pt>
                <c:pt idx="4">
                  <c:v>Chhattisgarh</c:v>
                </c:pt>
              </c:strCache>
            </c:strRef>
          </c:cat>
          <c:val>
            <c:numRef>
              <c:f>Combined!$R$50:$R$55</c:f>
              <c:numCache>
                <c:formatCode>General</c:formatCode>
                <c:ptCount val="5"/>
                <c:pt idx="0">
                  <c:v>14</c:v>
                </c:pt>
                <c:pt idx="1">
                  <c:v>80</c:v>
                </c:pt>
                <c:pt idx="2">
                  <c:v>681</c:v>
                </c:pt>
                <c:pt idx="3">
                  <c:v>0</c:v>
                </c:pt>
                <c:pt idx="4">
                  <c:v>144</c:v>
                </c:pt>
              </c:numCache>
            </c:numRef>
          </c:val>
          <c:extLst>
            <c:ext xmlns:c16="http://schemas.microsoft.com/office/drawing/2014/chart" uri="{C3380CC4-5D6E-409C-BE32-E72D297353CC}">
              <c16:uniqueId val="{00000001-E793-4357-B887-558923C5EE6E}"/>
            </c:ext>
          </c:extLst>
        </c:ser>
        <c:dLbls>
          <c:showLegendKey val="0"/>
          <c:showVal val="0"/>
          <c:showCatName val="0"/>
          <c:showSerName val="0"/>
          <c:showPercent val="0"/>
          <c:showBubbleSize val="0"/>
        </c:dLbls>
        <c:gapWidth val="150"/>
        <c:overlap val="100"/>
        <c:axId val="1355155296"/>
        <c:axId val="1355158624"/>
      </c:barChart>
      <c:catAx>
        <c:axId val="1355155296"/>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accent2">
                    <a:lumMod val="20000"/>
                    <a:lumOff val="80000"/>
                  </a:schemeClr>
                </a:solidFill>
                <a:latin typeface="+mn-lt"/>
                <a:ea typeface="+mn-ea"/>
                <a:cs typeface="+mn-cs"/>
              </a:defRPr>
            </a:pPr>
            <a:endParaRPr lang="en-US"/>
          </a:p>
        </c:txPr>
        <c:crossAx val="1355158624"/>
        <c:crosses val="autoZero"/>
        <c:auto val="1"/>
        <c:lblAlgn val="ctr"/>
        <c:lblOffset val="100"/>
        <c:noMultiLvlLbl val="0"/>
      </c:catAx>
      <c:valAx>
        <c:axId val="135515862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accent2">
                    <a:lumMod val="20000"/>
                    <a:lumOff val="80000"/>
                  </a:schemeClr>
                </a:solidFill>
                <a:latin typeface="+mn-lt"/>
                <a:ea typeface="+mn-ea"/>
                <a:cs typeface="+mn-cs"/>
              </a:defRPr>
            </a:pPr>
            <a:endParaRPr lang="en-US"/>
          </a:p>
        </c:txPr>
        <c:crossAx val="135515529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800" b="0" i="0" u="none" strike="noStrike" kern="1200" baseline="0">
              <a:solidFill>
                <a:schemeClr val="accent2">
                  <a:lumMod val="20000"/>
                  <a:lumOff val="80000"/>
                </a:schemeClr>
              </a:solidFill>
              <a:latin typeface="+mn-lt"/>
              <a:ea typeface="+mn-ea"/>
              <a:cs typeface="+mn-cs"/>
            </a:defRPr>
          </a:pPr>
          <a:endParaRPr lang="en-US"/>
        </a:p>
      </c:txPr>
    </c:legend>
    <c:plotVisOnly val="1"/>
    <c:dispBlanksAs val="zero"/>
    <c:showDLblsOverMax val="0"/>
  </c:chart>
  <c:spPr>
    <a:noFill/>
    <a:ln w="9525" cap="flat" cmpd="sng" algn="ctr">
      <a:solidFill>
        <a:schemeClr val="bg1">
          <a:lumMod val="9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[Acc_Dashboard.xlsx]Combined!PivotTable6</c:name>
    <c:fmtId val="12"/>
  </c:pivotSource>
  <c:chart>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7"/>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8"/>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9"/>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10"/>
        <c:spPr>
          <a:ln w="28575" cap="rnd">
            <a:solidFill>
              <a:schemeClr val="accent4">
                <a:lumMod val="40000"/>
                <a:lumOff val="60000"/>
              </a:schemeClr>
            </a:solidFill>
            <a:round/>
          </a:ln>
          <a:effectLst/>
        </c:spPr>
        <c:marker>
          <c:symbol val="circle"/>
          <c:size val="5"/>
          <c:spPr>
            <a:solidFill>
              <a:schemeClr val="accent1"/>
            </a:solidFill>
            <a:ln w="9525">
              <a:solidFill>
                <a:schemeClr val="accent1"/>
              </a:solidFill>
            </a:ln>
            <a:effectLst/>
          </c:spPr>
        </c:marker>
      </c:pivotFmt>
      <c:pivotFmt>
        <c:idx val="11"/>
        <c:spPr>
          <a:ln w="28575" cap="rnd">
            <a:solidFill>
              <a:schemeClr val="accent2">
                <a:lumMod val="75000"/>
              </a:schemeClr>
            </a:solidFill>
            <a:round/>
          </a:ln>
          <a:effectLst/>
        </c:spPr>
        <c:marker>
          <c:symbol val="circle"/>
          <c:size val="5"/>
          <c:spPr>
            <a:solidFill>
              <a:schemeClr val="accent2"/>
            </a:solidFill>
            <a:ln w="9525">
              <a:solidFill>
                <a:schemeClr val="accent2"/>
              </a:solidFill>
            </a:ln>
            <a:effectLst/>
          </c:spPr>
        </c:marker>
      </c:pivotFmt>
      <c:pivotFmt>
        <c:idx val="12"/>
      </c:pivotFmt>
      <c:pivotFmt>
        <c:idx val="13"/>
      </c:pivotFmt>
      <c:pivotFmt>
        <c:idx val="14"/>
      </c:pivotFmt>
      <c:pivotFmt>
        <c:idx val="15"/>
        <c:spPr>
          <a:ln w="28575" cap="rnd">
            <a:solidFill>
              <a:schemeClr val="accent2">
                <a:lumMod val="75000"/>
              </a:schemeClr>
            </a:solidFill>
            <a:round/>
          </a:ln>
          <a:effectLst/>
        </c:spPr>
        <c:marker>
          <c:symbol val="circle"/>
          <c:size val="5"/>
          <c:spPr>
            <a:solidFill>
              <a:schemeClr val="bg1">
                <a:lumMod val="75000"/>
              </a:schemeClr>
            </a:solidFill>
            <a:ln w="9525">
              <a:solidFill>
                <a:schemeClr val="accent1"/>
              </a:solidFill>
            </a:ln>
            <a:effectLst/>
          </c:spPr>
        </c:marker>
      </c:pivotFmt>
      <c:pivotFmt>
        <c:idx val="16"/>
        <c:spPr>
          <a:solidFill>
            <a:schemeClr val="accent1"/>
          </a:solidFill>
          <a:ln w="25400" cap="rnd">
            <a:solidFill>
              <a:schemeClr val="accent2">
                <a:lumMod val="75000"/>
              </a:schemeClr>
            </a:solidFill>
            <a:round/>
          </a:ln>
          <a:effectLst/>
        </c:spPr>
        <c:marker>
          <c:symbol val="circle"/>
          <c:size val="5"/>
          <c:spPr>
            <a:solidFill>
              <a:schemeClr val="accent1"/>
            </a:solidFill>
            <a:ln w="9525">
              <a:solidFill>
                <a:schemeClr val="accent1"/>
              </a:solidFill>
            </a:ln>
            <a:effectLst/>
          </c:spPr>
        </c:marker>
      </c:pivotFmt>
      <c:pivotFmt>
        <c:idx val="17"/>
        <c:spPr>
          <a:ln w="28575" cap="rnd">
            <a:solidFill>
              <a:schemeClr val="accent2">
                <a:lumMod val="75000"/>
              </a:schemeClr>
            </a:solidFill>
            <a:round/>
          </a:ln>
          <a:effectLst/>
        </c:spPr>
        <c:marker>
          <c:symbol val="circle"/>
          <c:size val="5"/>
          <c:spPr>
            <a:solidFill>
              <a:schemeClr val="accent1"/>
            </a:solidFill>
            <a:ln w="9525">
              <a:solidFill>
                <a:schemeClr val="accent1"/>
              </a:solidFill>
            </a:ln>
            <a:effectLst/>
          </c:spPr>
        </c:marker>
      </c:pivotFmt>
      <c:pivotFmt>
        <c:idx val="18"/>
        <c:marker>
          <c:symbol val="circle"/>
          <c:size val="5"/>
          <c:spPr>
            <a:solidFill>
              <a:schemeClr val="accent1"/>
            </a:solidFill>
            <a:ln w="9525">
              <a:solidFill>
                <a:schemeClr val="accent1"/>
              </a:solidFill>
            </a:ln>
            <a:effectLst/>
          </c:spPr>
        </c:marker>
      </c:pivotFmt>
      <c:pivotFmt>
        <c:idx val="19"/>
        <c:spPr>
          <a:ln w="28575" cap="rnd">
            <a:solidFill>
              <a:schemeClr val="accent2">
                <a:lumMod val="75000"/>
              </a:schemeClr>
            </a:solidFill>
            <a:round/>
          </a:ln>
          <a:effectLst/>
        </c:spPr>
        <c:marker>
          <c:symbol val="circle"/>
          <c:size val="5"/>
          <c:spPr>
            <a:solidFill>
              <a:schemeClr val="accent2"/>
            </a:solidFill>
            <a:ln w="9525">
              <a:solidFill>
                <a:schemeClr val="accent2"/>
              </a:solidFill>
            </a:ln>
            <a:effectLst/>
          </c:spPr>
        </c:marker>
      </c:pivotFmt>
      <c:pivotFmt>
        <c:idx val="20"/>
        <c:spPr>
          <a:ln w="28575" cap="rnd">
            <a:solidFill>
              <a:schemeClr val="accent2">
                <a:lumMod val="75000"/>
              </a:schemeClr>
            </a:solidFill>
            <a:round/>
          </a:ln>
          <a:effectLst/>
        </c:spPr>
        <c:marker>
          <c:symbol val="circle"/>
          <c:size val="5"/>
          <c:spPr>
            <a:solidFill>
              <a:schemeClr val="accent2"/>
            </a:solidFill>
            <a:ln w="9525">
              <a:solidFill>
                <a:schemeClr val="accent2"/>
              </a:solidFill>
            </a:ln>
            <a:effectLst/>
          </c:spPr>
        </c:marker>
      </c:pivotFmt>
      <c:pivotFmt>
        <c:idx val="21"/>
        <c:marker>
          <c:symbol val="circle"/>
          <c:size val="5"/>
          <c:spPr>
            <a:solidFill>
              <a:schemeClr val="accent1"/>
            </a:solidFill>
            <a:ln w="9525">
              <a:solidFill>
                <a:schemeClr val="accent1"/>
              </a:solidFill>
            </a:ln>
            <a:effectLst/>
          </c:spPr>
        </c:marker>
      </c:pivotFmt>
    </c:pivotFmts>
    <c:plotArea>
      <c:layout/>
      <c:lineChart>
        <c:grouping val="stacked"/>
        <c:varyColors val="0"/>
        <c:ser>
          <c:idx val="0"/>
          <c:order val="0"/>
          <c:tx>
            <c:strRef>
              <c:f>Combined!$L$49</c:f>
              <c:strCache>
                <c:ptCount val="1"/>
                <c:pt idx="0">
                  <c:v>WS_22</c:v>
                </c:pt>
              </c:strCache>
            </c:strRef>
          </c:tx>
          <c:spPr>
            <a:ln w="28575" cap="rnd">
              <a:solidFill>
                <a:schemeClr val="accent4">
                  <a:lumMod val="40000"/>
                  <a:lumOff val="60000"/>
                </a:schemeClr>
              </a:solidFill>
              <a:round/>
            </a:ln>
            <a:effectLst/>
          </c:spPr>
          <c:marker>
            <c:symbol val="circle"/>
            <c:size val="5"/>
            <c:spPr>
              <a:solidFill>
                <a:schemeClr val="accent1"/>
              </a:solidFill>
              <a:ln w="9525">
                <a:solidFill>
                  <a:schemeClr val="accent1"/>
                </a:solidFill>
              </a:ln>
              <a:effectLst/>
            </c:spPr>
          </c:marker>
          <c:cat>
            <c:strRef>
              <c:f>Combined!$K$50:$K$55</c:f>
              <c:strCache>
                <c:ptCount val="5"/>
                <c:pt idx="0">
                  <c:v>Chhattisgarh</c:v>
                </c:pt>
                <c:pt idx="1">
                  <c:v>Jharkhand</c:v>
                </c:pt>
                <c:pt idx="2">
                  <c:v>Madhya Pradesh</c:v>
                </c:pt>
                <c:pt idx="3">
                  <c:v>Orissa</c:v>
                </c:pt>
                <c:pt idx="4">
                  <c:v>Telangana</c:v>
                </c:pt>
              </c:strCache>
            </c:strRef>
          </c:cat>
          <c:val>
            <c:numRef>
              <c:f>Combined!$L$50:$L$55</c:f>
              <c:numCache>
                <c:formatCode>General</c:formatCode>
                <c:ptCount val="5"/>
                <c:pt idx="0">
                  <c:v>266</c:v>
                </c:pt>
                <c:pt idx="1">
                  <c:v>221</c:v>
                </c:pt>
                <c:pt idx="2">
                  <c:v>932</c:v>
                </c:pt>
                <c:pt idx="3">
                  <c:v>519</c:v>
                </c:pt>
                <c:pt idx="4">
                  <c:v>570</c:v>
                </c:pt>
              </c:numCache>
            </c:numRef>
          </c:val>
          <c:smooth val="0"/>
          <c:extLst>
            <c:ext xmlns:c16="http://schemas.microsoft.com/office/drawing/2014/chart" uri="{C3380CC4-5D6E-409C-BE32-E72D297353CC}">
              <c16:uniqueId val="{00000000-75DB-40ED-8549-67D5A7B2BAD1}"/>
            </c:ext>
          </c:extLst>
        </c:ser>
        <c:ser>
          <c:idx val="1"/>
          <c:order val="1"/>
          <c:tx>
            <c:strRef>
              <c:f>Combined!$M$49</c:f>
              <c:strCache>
                <c:ptCount val="1"/>
                <c:pt idx="0">
                  <c:v>WS_23</c:v>
                </c:pt>
              </c:strCache>
            </c:strRef>
          </c:tx>
          <c:spPr>
            <a:ln w="28575" cap="rnd">
              <a:solidFill>
                <a:schemeClr val="accent2">
                  <a:lumMod val="75000"/>
                </a:schemeClr>
              </a:solidFill>
              <a:round/>
            </a:ln>
            <a:effectLst/>
          </c:spPr>
          <c:marker>
            <c:symbol val="circle"/>
            <c:size val="5"/>
            <c:spPr>
              <a:solidFill>
                <a:schemeClr val="accent2"/>
              </a:solidFill>
              <a:ln w="9525">
                <a:solidFill>
                  <a:schemeClr val="accent2"/>
                </a:solidFill>
              </a:ln>
              <a:effectLst/>
            </c:spPr>
          </c:marker>
          <c:dPt>
            <c:idx val="0"/>
            <c:marker>
              <c:symbol val="circle"/>
              <c:size val="5"/>
              <c:spPr>
                <a:solidFill>
                  <a:schemeClr val="accent2"/>
                </a:solidFill>
                <a:ln w="9525">
                  <a:solidFill>
                    <a:schemeClr val="accent2"/>
                  </a:solidFill>
                </a:ln>
                <a:effectLst/>
              </c:spPr>
            </c:marker>
            <c:bubble3D val="0"/>
            <c:extLst>
              <c:ext xmlns:c16="http://schemas.microsoft.com/office/drawing/2014/chart" uri="{C3380CC4-5D6E-409C-BE32-E72D297353CC}">
                <c16:uniqueId val="{00000001-54EC-47C3-A9FD-45D24719DA75}"/>
              </c:ext>
            </c:extLst>
          </c:dPt>
          <c:dPt>
            <c:idx val="1"/>
            <c:marker>
              <c:symbol val="circle"/>
              <c:size val="5"/>
              <c:spPr>
                <a:solidFill>
                  <a:schemeClr val="accent2"/>
                </a:solidFill>
                <a:ln w="9525">
                  <a:solidFill>
                    <a:schemeClr val="accent2"/>
                  </a:solidFill>
                </a:ln>
                <a:effectLst/>
              </c:spPr>
            </c:marker>
            <c:bubble3D val="0"/>
            <c:extLst>
              <c:ext xmlns:c16="http://schemas.microsoft.com/office/drawing/2014/chart" uri="{C3380CC4-5D6E-409C-BE32-E72D297353CC}">
                <c16:uniqueId val="{00000005-75DB-40ED-8549-67D5A7B2BAD1}"/>
              </c:ext>
            </c:extLst>
          </c:dPt>
          <c:dPt>
            <c:idx val="20"/>
            <c:marker>
              <c:symbol val="circle"/>
              <c:size val="5"/>
              <c:spPr>
                <a:solidFill>
                  <a:schemeClr val="accent2"/>
                </a:solidFill>
                <a:ln w="9525">
                  <a:solidFill>
                    <a:schemeClr val="accent2"/>
                  </a:solidFill>
                </a:ln>
                <a:effectLst/>
              </c:spPr>
            </c:marker>
            <c:bubble3D val="0"/>
            <c:extLst>
              <c:ext xmlns:c16="http://schemas.microsoft.com/office/drawing/2014/chart" uri="{C3380CC4-5D6E-409C-BE32-E72D297353CC}">
                <c16:uniqueId val="{00000006-75DB-40ED-8549-67D5A7B2BAD1}"/>
              </c:ext>
            </c:extLst>
          </c:dPt>
          <c:cat>
            <c:strRef>
              <c:f>Combined!$K$50:$K$55</c:f>
              <c:strCache>
                <c:ptCount val="5"/>
                <c:pt idx="0">
                  <c:v>Chhattisgarh</c:v>
                </c:pt>
                <c:pt idx="1">
                  <c:v>Jharkhand</c:v>
                </c:pt>
                <c:pt idx="2">
                  <c:v>Madhya Pradesh</c:v>
                </c:pt>
                <c:pt idx="3">
                  <c:v>Orissa</c:v>
                </c:pt>
                <c:pt idx="4">
                  <c:v>Telangana</c:v>
                </c:pt>
              </c:strCache>
            </c:strRef>
          </c:cat>
          <c:val>
            <c:numRef>
              <c:f>Combined!$M$50:$M$55</c:f>
              <c:numCache>
                <c:formatCode>General</c:formatCode>
                <c:ptCount val="5"/>
                <c:pt idx="0">
                  <c:v>410</c:v>
                </c:pt>
                <c:pt idx="1">
                  <c:v>169</c:v>
                </c:pt>
                <c:pt idx="2">
                  <c:v>1300</c:v>
                </c:pt>
                <c:pt idx="3">
                  <c:v>565</c:v>
                </c:pt>
                <c:pt idx="4">
                  <c:v>156</c:v>
                </c:pt>
              </c:numCache>
            </c:numRef>
          </c:val>
          <c:smooth val="1"/>
          <c:extLst>
            <c:ext xmlns:c16="http://schemas.microsoft.com/office/drawing/2014/chart" uri="{C3380CC4-5D6E-409C-BE32-E72D297353CC}">
              <c16:uniqueId val="{00000001-75DB-40ED-8549-67D5A7B2BAD1}"/>
            </c:ext>
          </c:extLst>
        </c:ser>
        <c:dLbls>
          <c:showLegendKey val="0"/>
          <c:showVal val="0"/>
          <c:showCatName val="0"/>
          <c:showSerName val="0"/>
          <c:showPercent val="0"/>
          <c:showBubbleSize val="0"/>
        </c:dLbls>
        <c:marker val="1"/>
        <c:smooth val="0"/>
        <c:axId val="891549648"/>
        <c:axId val="891542992"/>
      </c:lineChart>
      <c:catAx>
        <c:axId val="8915496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800" b="0" i="0" u="none" strike="noStrike" kern="1200" baseline="0">
                <a:solidFill>
                  <a:schemeClr val="accent2">
                    <a:lumMod val="20000"/>
                    <a:lumOff val="80000"/>
                  </a:schemeClr>
                </a:solidFill>
                <a:latin typeface="+mn-lt"/>
                <a:ea typeface="+mn-ea"/>
                <a:cs typeface="+mn-cs"/>
              </a:defRPr>
            </a:pPr>
            <a:endParaRPr lang="en-US"/>
          </a:p>
        </c:txPr>
        <c:crossAx val="891542992"/>
        <c:crosses val="autoZero"/>
        <c:auto val="1"/>
        <c:lblAlgn val="ctr"/>
        <c:lblOffset val="100"/>
        <c:noMultiLvlLbl val="0"/>
      </c:catAx>
      <c:valAx>
        <c:axId val="891542992"/>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accent2">
                    <a:lumMod val="20000"/>
                    <a:lumOff val="80000"/>
                  </a:schemeClr>
                </a:solidFill>
                <a:latin typeface="+mn-lt"/>
                <a:ea typeface="+mn-ea"/>
                <a:cs typeface="+mn-cs"/>
              </a:defRPr>
            </a:pPr>
            <a:endParaRPr lang="en-US"/>
          </a:p>
        </c:txPr>
        <c:crossAx val="89154964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800" b="0" i="0" u="none" strike="noStrike" kern="1200" baseline="0">
              <a:solidFill>
                <a:schemeClr val="accent2">
                  <a:lumMod val="20000"/>
                  <a:lumOff val="80000"/>
                </a:schemeClr>
              </a:solidFill>
              <a:latin typeface="+mn-lt"/>
              <a:ea typeface="+mn-ea"/>
              <a:cs typeface="+mn-cs"/>
            </a:defRPr>
          </a:pPr>
          <a:endParaRPr lang="en-US"/>
        </a:p>
      </c:txPr>
    </c:legend>
    <c:plotVisOnly val="1"/>
    <c:dispBlanksAs val="zero"/>
    <c:showDLblsOverMax val="0"/>
  </c:chart>
  <c:spPr>
    <a:noFill/>
    <a:ln w="9525" cap="flat" cmpd="sng" algn="ctr">
      <a:solidFill>
        <a:schemeClr val="bg1">
          <a:lumMod val="9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[Acc_Dashboard.xlsx]Combined!PivotTable7</c:name>
    <c:fmtId val="20"/>
  </c:pivotSource>
  <c:chart>
    <c:autoTitleDeleted val="1"/>
    <c:pivotFmts>
      <c:pivotFmt>
        <c:idx val="0"/>
      </c:pivotFmt>
      <c:pivotFmt>
        <c:idx val="1"/>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7"/>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8"/>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9"/>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10"/>
        <c:spPr>
          <a:ln w="28575" cap="rnd">
            <a:solidFill>
              <a:schemeClr val="accent4">
                <a:lumMod val="40000"/>
                <a:lumOff val="60000"/>
              </a:schemeClr>
            </a:solidFill>
            <a:round/>
          </a:ln>
          <a:effectLst/>
        </c:spPr>
        <c:marker>
          <c:symbol val="circle"/>
          <c:size val="5"/>
          <c:spPr>
            <a:solidFill>
              <a:schemeClr val="accent1"/>
            </a:solidFill>
            <a:ln w="9525">
              <a:solidFill>
                <a:schemeClr val="accent1"/>
              </a:solidFill>
            </a:ln>
            <a:effectLst/>
          </c:spPr>
        </c:marker>
      </c:pivotFmt>
      <c:pivotFmt>
        <c:idx val="11"/>
        <c:spPr>
          <a:ln w="28575" cap="rnd">
            <a:solidFill>
              <a:schemeClr val="accent2">
                <a:lumMod val="75000"/>
              </a:schemeClr>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Combined!$G$49</c:f>
              <c:strCache>
                <c:ptCount val="1"/>
                <c:pt idx="0">
                  <c:v>SV_22</c:v>
                </c:pt>
              </c:strCache>
            </c:strRef>
          </c:tx>
          <c:spPr>
            <a:ln w="28575" cap="rnd">
              <a:solidFill>
                <a:schemeClr val="accent4">
                  <a:lumMod val="40000"/>
                  <a:lumOff val="60000"/>
                </a:schemeClr>
              </a:solidFill>
              <a:round/>
            </a:ln>
            <a:effectLst/>
          </c:spPr>
          <c:marker>
            <c:symbol val="circle"/>
            <c:size val="5"/>
            <c:spPr>
              <a:solidFill>
                <a:schemeClr val="accent1"/>
              </a:solidFill>
              <a:ln w="9525">
                <a:solidFill>
                  <a:schemeClr val="accent1"/>
                </a:solidFill>
              </a:ln>
              <a:effectLst/>
            </c:spPr>
          </c:marker>
          <c:cat>
            <c:strRef>
              <c:f>Combined!$F$50:$F$55</c:f>
              <c:strCache>
                <c:ptCount val="5"/>
                <c:pt idx="0">
                  <c:v>Chhattisgarh</c:v>
                </c:pt>
                <c:pt idx="1">
                  <c:v>Jharkhand</c:v>
                </c:pt>
                <c:pt idx="2">
                  <c:v>Madhya Pradesh</c:v>
                </c:pt>
                <c:pt idx="3">
                  <c:v>Orissa</c:v>
                </c:pt>
                <c:pt idx="4">
                  <c:v>Telangana</c:v>
                </c:pt>
              </c:strCache>
            </c:strRef>
          </c:cat>
          <c:val>
            <c:numRef>
              <c:f>Combined!$G$50:$G$55</c:f>
              <c:numCache>
                <c:formatCode>General</c:formatCode>
                <c:ptCount val="5"/>
                <c:pt idx="0">
                  <c:v>10</c:v>
                </c:pt>
                <c:pt idx="1">
                  <c:v>1</c:v>
                </c:pt>
                <c:pt idx="2">
                  <c:v>87</c:v>
                </c:pt>
                <c:pt idx="3">
                  <c:v>114</c:v>
                </c:pt>
                <c:pt idx="4">
                  <c:v>22</c:v>
                </c:pt>
              </c:numCache>
            </c:numRef>
          </c:val>
          <c:smooth val="0"/>
          <c:extLst>
            <c:ext xmlns:c16="http://schemas.microsoft.com/office/drawing/2014/chart" uri="{C3380CC4-5D6E-409C-BE32-E72D297353CC}">
              <c16:uniqueId val="{00000000-9A54-456E-8C41-EDA11F2260AC}"/>
            </c:ext>
          </c:extLst>
        </c:ser>
        <c:ser>
          <c:idx val="1"/>
          <c:order val="1"/>
          <c:tx>
            <c:strRef>
              <c:f>Combined!$H$49</c:f>
              <c:strCache>
                <c:ptCount val="1"/>
                <c:pt idx="0">
                  <c:v>SV_23</c:v>
                </c:pt>
              </c:strCache>
            </c:strRef>
          </c:tx>
          <c:spPr>
            <a:ln w="28575" cap="rnd">
              <a:solidFill>
                <a:schemeClr val="accent2">
                  <a:lumMod val="75000"/>
                </a:schemeClr>
              </a:solidFill>
              <a:round/>
            </a:ln>
            <a:effectLst/>
          </c:spPr>
          <c:marker>
            <c:symbol val="circle"/>
            <c:size val="5"/>
            <c:spPr>
              <a:solidFill>
                <a:schemeClr val="accent2"/>
              </a:solidFill>
              <a:ln w="9525">
                <a:solidFill>
                  <a:schemeClr val="accent2"/>
                </a:solidFill>
              </a:ln>
              <a:effectLst/>
            </c:spPr>
          </c:marker>
          <c:cat>
            <c:strRef>
              <c:f>Combined!$F$50:$F$55</c:f>
              <c:strCache>
                <c:ptCount val="5"/>
                <c:pt idx="0">
                  <c:v>Chhattisgarh</c:v>
                </c:pt>
                <c:pt idx="1">
                  <c:v>Jharkhand</c:v>
                </c:pt>
                <c:pt idx="2">
                  <c:v>Madhya Pradesh</c:v>
                </c:pt>
                <c:pt idx="3">
                  <c:v>Orissa</c:v>
                </c:pt>
                <c:pt idx="4">
                  <c:v>Telangana</c:v>
                </c:pt>
              </c:strCache>
            </c:strRef>
          </c:cat>
          <c:val>
            <c:numRef>
              <c:f>Combined!$H$50:$H$55</c:f>
              <c:numCache>
                <c:formatCode>General</c:formatCode>
                <c:ptCount val="5"/>
                <c:pt idx="0">
                  <c:v>62</c:v>
                </c:pt>
                <c:pt idx="1">
                  <c:v>37</c:v>
                </c:pt>
                <c:pt idx="2">
                  <c:v>413</c:v>
                </c:pt>
                <c:pt idx="3">
                  <c:v>75</c:v>
                </c:pt>
                <c:pt idx="4">
                  <c:v>52</c:v>
                </c:pt>
              </c:numCache>
            </c:numRef>
          </c:val>
          <c:smooth val="1"/>
          <c:extLst>
            <c:ext xmlns:c16="http://schemas.microsoft.com/office/drawing/2014/chart" uri="{C3380CC4-5D6E-409C-BE32-E72D297353CC}">
              <c16:uniqueId val="{00000001-9A54-456E-8C41-EDA11F2260AC}"/>
            </c:ext>
          </c:extLst>
        </c:ser>
        <c:dLbls>
          <c:showLegendKey val="0"/>
          <c:showVal val="0"/>
          <c:showCatName val="0"/>
          <c:showSerName val="0"/>
          <c:showPercent val="0"/>
          <c:showBubbleSize val="0"/>
        </c:dLbls>
        <c:marker val="1"/>
        <c:smooth val="0"/>
        <c:axId val="1273829776"/>
        <c:axId val="1273828528"/>
      </c:lineChart>
      <c:catAx>
        <c:axId val="127382977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800" b="0" i="0" u="none" strike="noStrike" kern="1200" baseline="0">
                <a:solidFill>
                  <a:schemeClr val="accent2">
                    <a:lumMod val="20000"/>
                    <a:lumOff val="80000"/>
                  </a:schemeClr>
                </a:solidFill>
                <a:latin typeface="+mn-lt"/>
                <a:ea typeface="+mn-ea"/>
                <a:cs typeface="+mn-cs"/>
              </a:defRPr>
            </a:pPr>
            <a:endParaRPr lang="en-US"/>
          </a:p>
        </c:txPr>
        <c:crossAx val="1273828528"/>
        <c:crosses val="autoZero"/>
        <c:auto val="1"/>
        <c:lblAlgn val="ctr"/>
        <c:lblOffset val="100"/>
        <c:noMultiLvlLbl val="0"/>
      </c:catAx>
      <c:valAx>
        <c:axId val="1273828528"/>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accent2">
                    <a:lumMod val="20000"/>
                    <a:lumOff val="80000"/>
                  </a:schemeClr>
                </a:solidFill>
                <a:latin typeface="+mn-lt"/>
                <a:ea typeface="+mn-ea"/>
                <a:cs typeface="+mn-cs"/>
              </a:defRPr>
            </a:pPr>
            <a:endParaRPr lang="en-US"/>
          </a:p>
        </c:txPr>
        <c:crossAx val="127382977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800" b="0" i="0" u="none" strike="noStrike" kern="1200" baseline="0">
              <a:solidFill>
                <a:schemeClr val="accent2">
                  <a:lumMod val="20000"/>
                  <a:lumOff val="80000"/>
                </a:schemeClr>
              </a:solidFill>
              <a:latin typeface="+mn-lt"/>
              <a:ea typeface="+mn-ea"/>
              <a:cs typeface="+mn-cs"/>
            </a:defRPr>
          </a:pPr>
          <a:endParaRPr lang="en-US"/>
        </a:p>
      </c:txPr>
    </c:legend>
    <c:plotVisOnly val="1"/>
    <c:dispBlanksAs val="gap"/>
    <c:showDLblsOverMax val="0"/>
  </c:chart>
  <c:spPr>
    <a:noFill/>
    <a:ln w="9525" cap="flat" cmpd="sng" algn="ctr">
      <a:solidFill>
        <a:schemeClr val="bg1">
          <a:lumMod val="9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Categories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[Acc_Dashboard.xlsx]Combined!PivotTable3</c:name>
    <c:fmtId val="5"/>
  </c:pivotSource>
  <c:chart>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s>
    <c:plotArea>
      <c:layout/>
      <c:barChart>
        <c:barDir val="col"/>
        <c:grouping val="clustered"/>
        <c:varyColors val="0"/>
        <c:ser>
          <c:idx val="0"/>
          <c:order val="0"/>
          <c:tx>
            <c:strRef>
              <c:f>Combined!$G$3</c:f>
              <c:strCache>
                <c:ptCount val="1"/>
                <c:pt idx="0">
                  <c:v>OVS_22</c:v>
                </c:pt>
              </c:strCache>
            </c:strRef>
          </c:tx>
          <c:spPr>
            <a:solidFill>
              <a:schemeClr val="accent1"/>
            </a:solidFill>
            <a:ln>
              <a:noFill/>
            </a:ln>
            <a:effectLst/>
          </c:spPr>
          <c:invertIfNegative val="0"/>
          <c:cat>
            <c:strRef>
              <c:f>Combined!$F$4:$F$9</c:f>
              <c:strCache>
                <c:ptCount val="5"/>
                <c:pt idx="0">
                  <c:v>Chhattisgarh</c:v>
                </c:pt>
                <c:pt idx="1">
                  <c:v>Jharkhand</c:v>
                </c:pt>
                <c:pt idx="2">
                  <c:v>Madhya Pradesh</c:v>
                </c:pt>
                <c:pt idx="3">
                  <c:v>Orissa</c:v>
                </c:pt>
                <c:pt idx="4">
                  <c:v>Telangana</c:v>
                </c:pt>
              </c:strCache>
            </c:strRef>
          </c:cat>
          <c:val>
            <c:numRef>
              <c:f>Combined!$G$4:$G$9</c:f>
              <c:numCache>
                <c:formatCode>General</c:formatCode>
                <c:ptCount val="5"/>
                <c:pt idx="0">
                  <c:v>6720</c:v>
                </c:pt>
                <c:pt idx="1">
                  <c:v>1627</c:v>
                </c:pt>
                <c:pt idx="2">
                  <c:v>20967</c:v>
                </c:pt>
                <c:pt idx="3">
                  <c:v>3699</c:v>
                </c:pt>
                <c:pt idx="4">
                  <c:v>6266</c:v>
                </c:pt>
              </c:numCache>
            </c:numRef>
          </c:val>
          <c:extLst>
            <c:ext xmlns:c16="http://schemas.microsoft.com/office/drawing/2014/chart" uri="{C3380CC4-5D6E-409C-BE32-E72D297353CC}">
              <c16:uniqueId val="{00000000-06CE-452B-9941-C76D301D0FFD}"/>
            </c:ext>
          </c:extLst>
        </c:ser>
        <c:ser>
          <c:idx val="1"/>
          <c:order val="1"/>
          <c:tx>
            <c:strRef>
              <c:f>Combined!$H$3</c:f>
              <c:strCache>
                <c:ptCount val="1"/>
                <c:pt idx="0">
                  <c:v>OVS_23</c:v>
                </c:pt>
              </c:strCache>
            </c:strRef>
          </c:tx>
          <c:spPr>
            <a:solidFill>
              <a:schemeClr val="accent2"/>
            </a:solidFill>
            <a:ln>
              <a:noFill/>
            </a:ln>
            <a:effectLst/>
          </c:spPr>
          <c:invertIfNegative val="0"/>
          <c:cat>
            <c:strRef>
              <c:f>Combined!$F$4:$F$9</c:f>
              <c:strCache>
                <c:ptCount val="5"/>
                <c:pt idx="0">
                  <c:v>Chhattisgarh</c:v>
                </c:pt>
                <c:pt idx="1">
                  <c:v>Jharkhand</c:v>
                </c:pt>
                <c:pt idx="2">
                  <c:v>Madhya Pradesh</c:v>
                </c:pt>
                <c:pt idx="3">
                  <c:v>Orissa</c:v>
                </c:pt>
                <c:pt idx="4">
                  <c:v>Telangana</c:v>
                </c:pt>
              </c:strCache>
            </c:strRef>
          </c:cat>
          <c:val>
            <c:numRef>
              <c:f>Combined!$H$4:$H$9</c:f>
              <c:numCache>
                <c:formatCode>General</c:formatCode>
                <c:ptCount val="5"/>
                <c:pt idx="0">
                  <c:v>6660</c:v>
                </c:pt>
                <c:pt idx="1">
                  <c:v>652</c:v>
                </c:pt>
                <c:pt idx="2">
                  <c:v>28017</c:v>
                </c:pt>
                <c:pt idx="3">
                  <c:v>4984</c:v>
                </c:pt>
                <c:pt idx="4">
                  <c:v>13615</c:v>
                </c:pt>
              </c:numCache>
            </c:numRef>
          </c:val>
          <c:extLst>
            <c:ext xmlns:c16="http://schemas.microsoft.com/office/drawing/2014/chart" uri="{C3380CC4-5D6E-409C-BE32-E72D297353CC}">
              <c16:uniqueId val="{00000001-06CE-452B-9941-C76D301D0FFD}"/>
            </c:ext>
          </c:extLst>
        </c:ser>
        <c:dLbls>
          <c:showLegendKey val="0"/>
          <c:showVal val="0"/>
          <c:showCatName val="0"/>
          <c:showSerName val="0"/>
          <c:showPercent val="0"/>
          <c:showBubbleSize val="0"/>
        </c:dLbls>
        <c:gapWidth val="150"/>
        <c:axId val="530267935"/>
        <c:axId val="530272511"/>
      </c:barChart>
      <c:catAx>
        <c:axId val="5302679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0272511"/>
        <c:crosses val="autoZero"/>
        <c:auto val="1"/>
        <c:lblAlgn val="ctr"/>
        <c:lblOffset val="100"/>
        <c:noMultiLvlLbl val="0"/>
      </c:catAx>
      <c:valAx>
        <c:axId val="5302725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02679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[Acc_Dashboard.xlsx]Combined!PivotTable5</c:name>
    <c:fmtId val="13"/>
  </c:pivotSource>
  <c:chart>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7"/>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8"/>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9"/>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10"/>
        <c:spPr>
          <a:ln w="28575" cap="rnd">
            <a:solidFill>
              <a:schemeClr val="accent4">
                <a:lumMod val="40000"/>
                <a:lumOff val="60000"/>
              </a:schemeClr>
            </a:solidFill>
            <a:round/>
          </a:ln>
          <a:effectLst/>
        </c:spPr>
        <c:marker>
          <c:symbol val="circle"/>
          <c:size val="5"/>
          <c:spPr>
            <a:solidFill>
              <a:schemeClr val="accent1"/>
            </a:solidFill>
            <a:ln w="9525">
              <a:solidFill>
                <a:schemeClr val="accent1"/>
              </a:solidFill>
            </a:ln>
            <a:effectLst/>
          </c:spPr>
        </c:marker>
      </c:pivotFmt>
      <c:pivotFmt>
        <c:idx val="11"/>
        <c:spPr>
          <a:ln w="28575" cap="rnd">
            <a:solidFill>
              <a:schemeClr val="accent2">
                <a:lumMod val="75000"/>
              </a:schemeClr>
            </a:solidFill>
            <a:round/>
          </a:ln>
          <a:effectLst/>
        </c:spPr>
        <c:marker>
          <c:symbol val="circle"/>
          <c:size val="5"/>
          <c:spPr>
            <a:solidFill>
              <a:schemeClr val="accent2"/>
            </a:solidFill>
            <a:ln w="9525">
              <a:solidFill>
                <a:schemeClr val="accent2"/>
              </a:solidFill>
            </a:ln>
            <a:effectLst/>
          </c:spPr>
        </c:marker>
      </c:pivotFmt>
    </c:pivotFmts>
    <c:plotArea>
      <c:layout/>
      <c:lineChart>
        <c:grouping val="stacked"/>
        <c:varyColors val="0"/>
        <c:ser>
          <c:idx val="0"/>
          <c:order val="0"/>
          <c:tx>
            <c:strRef>
              <c:f>Combined!$B$50</c:f>
              <c:strCache>
                <c:ptCount val="1"/>
                <c:pt idx="0">
                  <c:v>LJ_22</c:v>
                </c:pt>
              </c:strCache>
            </c:strRef>
          </c:tx>
          <c:spPr>
            <a:ln w="28575" cap="rnd">
              <a:solidFill>
                <a:schemeClr val="accent4">
                  <a:lumMod val="40000"/>
                  <a:lumOff val="60000"/>
                </a:schemeClr>
              </a:solidFill>
              <a:round/>
            </a:ln>
            <a:effectLst/>
          </c:spPr>
          <c:marker>
            <c:symbol val="circle"/>
            <c:size val="5"/>
            <c:spPr>
              <a:solidFill>
                <a:schemeClr val="accent1"/>
              </a:solidFill>
              <a:ln w="9525">
                <a:solidFill>
                  <a:schemeClr val="accent1"/>
                </a:solidFill>
              </a:ln>
              <a:effectLst/>
            </c:spPr>
          </c:marker>
          <c:cat>
            <c:strRef>
              <c:f>Combined!$A$51:$A$56</c:f>
              <c:strCache>
                <c:ptCount val="5"/>
                <c:pt idx="0">
                  <c:v>Chhattisgarh</c:v>
                </c:pt>
                <c:pt idx="1">
                  <c:v>Jharkhand</c:v>
                </c:pt>
                <c:pt idx="2">
                  <c:v>Madhya Pradesh</c:v>
                </c:pt>
                <c:pt idx="3">
                  <c:v>Orissa</c:v>
                </c:pt>
                <c:pt idx="4">
                  <c:v>Telangana</c:v>
                </c:pt>
              </c:strCache>
            </c:strRef>
          </c:cat>
          <c:val>
            <c:numRef>
              <c:f>Combined!$B$51:$B$56</c:f>
              <c:numCache>
                <c:formatCode>General</c:formatCode>
                <c:ptCount val="5"/>
                <c:pt idx="0">
                  <c:v>313</c:v>
                </c:pt>
                <c:pt idx="1">
                  <c:v>149</c:v>
                </c:pt>
                <c:pt idx="2">
                  <c:v>1526</c:v>
                </c:pt>
                <c:pt idx="3">
                  <c:v>286</c:v>
                </c:pt>
                <c:pt idx="4">
                  <c:v>232</c:v>
                </c:pt>
              </c:numCache>
            </c:numRef>
          </c:val>
          <c:smooth val="0"/>
          <c:extLst>
            <c:ext xmlns:c16="http://schemas.microsoft.com/office/drawing/2014/chart" uri="{C3380CC4-5D6E-409C-BE32-E72D297353CC}">
              <c16:uniqueId val="{00000000-7656-4AF0-9745-48F1BA92BC6C}"/>
            </c:ext>
          </c:extLst>
        </c:ser>
        <c:ser>
          <c:idx val="1"/>
          <c:order val="1"/>
          <c:tx>
            <c:strRef>
              <c:f>Combined!$C$50</c:f>
              <c:strCache>
                <c:ptCount val="1"/>
                <c:pt idx="0">
                  <c:v>LJ_23</c:v>
                </c:pt>
              </c:strCache>
            </c:strRef>
          </c:tx>
          <c:spPr>
            <a:ln w="28575" cap="rnd">
              <a:solidFill>
                <a:schemeClr val="accent2">
                  <a:lumMod val="75000"/>
                </a:schemeClr>
              </a:solidFill>
              <a:round/>
            </a:ln>
            <a:effectLst/>
          </c:spPr>
          <c:marker>
            <c:symbol val="circle"/>
            <c:size val="5"/>
            <c:spPr>
              <a:solidFill>
                <a:schemeClr val="accent2"/>
              </a:solidFill>
              <a:ln w="9525">
                <a:solidFill>
                  <a:schemeClr val="accent2"/>
                </a:solidFill>
              </a:ln>
              <a:effectLst/>
            </c:spPr>
          </c:marker>
          <c:cat>
            <c:strRef>
              <c:f>Combined!$A$51:$A$56</c:f>
              <c:strCache>
                <c:ptCount val="5"/>
                <c:pt idx="0">
                  <c:v>Chhattisgarh</c:v>
                </c:pt>
                <c:pt idx="1">
                  <c:v>Jharkhand</c:v>
                </c:pt>
                <c:pt idx="2">
                  <c:v>Madhya Pradesh</c:v>
                </c:pt>
                <c:pt idx="3">
                  <c:v>Orissa</c:v>
                </c:pt>
                <c:pt idx="4">
                  <c:v>Telangana</c:v>
                </c:pt>
              </c:strCache>
            </c:strRef>
          </c:cat>
          <c:val>
            <c:numRef>
              <c:f>Combined!$C$51:$C$56</c:f>
              <c:numCache>
                <c:formatCode>General</c:formatCode>
                <c:ptCount val="5"/>
                <c:pt idx="0">
                  <c:v>175</c:v>
                </c:pt>
                <c:pt idx="1">
                  <c:v>110</c:v>
                </c:pt>
                <c:pt idx="2">
                  <c:v>657</c:v>
                </c:pt>
                <c:pt idx="3">
                  <c:v>188</c:v>
                </c:pt>
                <c:pt idx="4">
                  <c:v>37</c:v>
                </c:pt>
              </c:numCache>
            </c:numRef>
          </c:val>
          <c:smooth val="0"/>
          <c:extLst>
            <c:ext xmlns:c16="http://schemas.microsoft.com/office/drawing/2014/chart" uri="{C3380CC4-5D6E-409C-BE32-E72D297353CC}">
              <c16:uniqueId val="{00000001-7656-4AF0-9745-48F1BA92BC6C}"/>
            </c:ext>
          </c:extLst>
        </c:ser>
        <c:dLbls>
          <c:showLegendKey val="0"/>
          <c:showVal val="0"/>
          <c:showCatName val="0"/>
          <c:showSerName val="0"/>
          <c:showPercent val="0"/>
          <c:showBubbleSize val="0"/>
        </c:dLbls>
        <c:marker val="1"/>
        <c:smooth val="0"/>
        <c:axId val="241267280"/>
        <c:axId val="891555888"/>
      </c:lineChart>
      <c:catAx>
        <c:axId val="241267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800" b="0" i="0" u="none" strike="noStrike" kern="1200" baseline="0">
                <a:solidFill>
                  <a:schemeClr val="accent2">
                    <a:lumMod val="20000"/>
                    <a:lumOff val="80000"/>
                  </a:schemeClr>
                </a:solidFill>
                <a:latin typeface="+mn-lt"/>
                <a:ea typeface="+mn-ea"/>
                <a:cs typeface="+mn-cs"/>
              </a:defRPr>
            </a:pPr>
            <a:endParaRPr lang="en-US"/>
          </a:p>
        </c:txPr>
        <c:crossAx val="891555888"/>
        <c:crosses val="autoZero"/>
        <c:auto val="1"/>
        <c:lblAlgn val="ctr"/>
        <c:lblOffset val="100"/>
        <c:noMultiLvlLbl val="0"/>
      </c:catAx>
      <c:valAx>
        <c:axId val="8915558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accent2">
                    <a:lumMod val="20000"/>
                    <a:lumOff val="80000"/>
                  </a:schemeClr>
                </a:solidFill>
                <a:latin typeface="+mn-lt"/>
                <a:ea typeface="+mn-ea"/>
                <a:cs typeface="+mn-cs"/>
              </a:defRPr>
            </a:pPr>
            <a:endParaRPr lang="en-US"/>
          </a:p>
        </c:txPr>
        <c:crossAx val="24126728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800" b="0" i="0" u="none" strike="noStrike" kern="1200" baseline="0">
              <a:solidFill>
                <a:schemeClr val="accent2">
                  <a:lumMod val="20000"/>
                  <a:lumOff val="80000"/>
                </a:schemeClr>
              </a:solidFill>
              <a:latin typeface="+mn-lt"/>
              <a:ea typeface="+mn-ea"/>
              <a:cs typeface="+mn-cs"/>
            </a:defRPr>
          </a:pPr>
          <a:endParaRPr lang="en-US"/>
        </a:p>
      </c:txPr>
    </c:legend>
    <c:plotVisOnly val="1"/>
    <c:dispBlanksAs val="zero"/>
    <c:showDLblsOverMax val="0"/>
  </c:chart>
  <c:spPr>
    <a:noFill/>
    <a:ln w="9525" cap="flat" cmpd="sng" algn="ctr">
      <a:solidFill>
        <a:schemeClr val="bg1">
          <a:lumMod val="9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[Acc_Dashboard.xlsx]Combined!PivotTable1</c:name>
    <c:fmtId val="6"/>
  </c:pivotSource>
  <c:chart>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a:sp3d/>
        </c:spPr>
        <c:marker>
          <c:symbol val="none"/>
        </c:marker>
      </c:pivotFmt>
      <c:pivotFmt>
        <c:idx val="11"/>
        <c:spPr>
          <a:solidFill>
            <a:schemeClr val="accent1"/>
          </a:solidFill>
          <a:ln>
            <a:noFill/>
          </a:ln>
          <a:effectLst/>
          <a:sp3d/>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pivotFmt>
      <c:pivotFmt>
        <c:idx val="19"/>
        <c:spPr>
          <a:solidFill>
            <a:schemeClr val="accent1"/>
          </a:solidFill>
          <a:ln>
            <a:noFill/>
          </a:ln>
          <a:effectLst/>
        </c:spPr>
        <c:marker>
          <c:symbol val="none"/>
        </c:marker>
      </c:pivotFmt>
      <c:pivotFmt>
        <c:idx val="20"/>
        <c:spPr>
          <a:solidFill>
            <a:schemeClr val="accent1"/>
          </a:solidFill>
          <a:ln>
            <a:noFill/>
          </a:ln>
          <a:effectLst/>
        </c:spPr>
        <c:marker>
          <c:symbol val="none"/>
        </c:marker>
      </c:pivotFmt>
      <c:pivotFmt>
        <c:idx val="21"/>
        <c:spPr>
          <a:solidFill>
            <a:schemeClr val="accent1"/>
          </a:solidFill>
          <a:ln>
            <a:noFill/>
          </a:ln>
          <a:effectLst/>
        </c:spPr>
        <c:marker>
          <c:symbol val="none"/>
        </c:marker>
      </c:pivotFmt>
      <c:pivotFmt>
        <c:idx val="22"/>
        <c:spPr>
          <a:solidFill>
            <a:schemeClr val="accent4">
              <a:lumMod val="40000"/>
              <a:lumOff val="60000"/>
            </a:schemeClr>
          </a:solidFill>
          <a:ln>
            <a:noFill/>
          </a:ln>
          <a:effectLst/>
        </c:spPr>
        <c:marker>
          <c:symbol val="none"/>
        </c:marker>
      </c:pivotFmt>
      <c:pivotFmt>
        <c:idx val="23"/>
        <c:spPr>
          <a:solidFill>
            <a:schemeClr val="accent2">
              <a:lumMod val="75000"/>
            </a:schemeClr>
          </a:solidFill>
          <a:ln>
            <a:noFill/>
          </a:ln>
          <a:effectLst/>
        </c:spPr>
        <c:marker>
          <c:symbol val="none"/>
        </c:marker>
      </c:pivotFmt>
    </c:pivotFmts>
    <c:plotArea>
      <c:layout/>
      <c:barChart>
        <c:barDir val="col"/>
        <c:grouping val="clustered"/>
        <c:varyColors val="0"/>
        <c:ser>
          <c:idx val="0"/>
          <c:order val="0"/>
          <c:tx>
            <c:strRef>
              <c:f>Combined!$B$3</c:f>
              <c:strCache>
                <c:ptCount val="1"/>
                <c:pt idx="0">
                  <c:v>ALC_22</c:v>
                </c:pt>
              </c:strCache>
            </c:strRef>
          </c:tx>
          <c:spPr>
            <a:solidFill>
              <a:schemeClr val="accent4">
                <a:lumMod val="40000"/>
                <a:lumOff val="60000"/>
              </a:schemeClr>
            </a:solidFill>
            <a:ln>
              <a:noFill/>
            </a:ln>
            <a:effectLst/>
          </c:spPr>
          <c:invertIfNegative val="0"/>
          <c:cat>
            <c:strRef>
              <c:f>Combined!$A$4:$A$9</c:f>
              <c:strCache>
                <c:ptCount val="5"/>
                <c:pt idx="0">
                  <c:v>Chhattisgarh</c:v>
                </c:pt>
                <c:pt idx="1">
                  <c:v>Jharkhand</c:v>
                </c:pt>
                <c:pt idx="2">
                  <c:v>Madhya Pradesh</c:v>
                </c:pt>
                <c:pt idx="3">
                  <c:v>Orissa</c:v>
                </c:pt>
                <c:pt idx="4">
                  <c:v>Telangana</c:v>
                </c:pt>
              </c:strCache>
            </c:strRef>
          </c:cat>
          <c:val>
            <c:numRef>
              <c:f>Combined!$B$4:$B$9</c:f>
              <c:numCache>
                <c:formatCode>General</c:formatCode>
                <c:ptCount val="5"/>
                <c:pt idx="0">
                  <c:v>335</c:v>
                </c:pt>
                <c:pt idx="1">
                  <c:v>611</c:v>
                </c:pt>
                <c:pt idx="2">
                  <c:v>3540</c:v>
                </c:pt>
                <c:pt idx="3">
                  <c:v>637</c:v>
                </c:pt>
                <c:pt idx="4">
                  <c:v>968</c:v>
                </c:pt>
              </c:numCache>
            </c:numRef>
          </c:val>
          <c:extLst>
            <c:ext xmlns:c16="http://schemas.microsoft.com/office/drawing/2014/chart" uri="{C3380CC4-5D6E-409C-BE32-E72D297353CC}">
              <c16:uniqueId val="{00000000-FA1A-4F93-BC0F-AF3CB838DFF9}"/>
            </c:ext>
          </c:extLst>
        </c:ser>
        <c:ser>
          <c:idx val="1"/>
          <c:order val="1"/>
          <c:tx>
            <c:strRef>
              <c:f>Combined!$C$3</c:f>
              <c:strCache>
                <c:ptCount val="1"/>
                <c:pt idx="0">
                  <c:v>ALC_23</c:v>
                </c:pt>
              </c:strCache>
            </c:strRef>
          </c:tx>
          <c:spPr>
            <a:solidFill>
              <a:schemeClr val="accent2">
                <a:lumMod val="75000"/>
              </a:schemeClr>
            </a:solidFill>
            <a:ln>
              <a:noFill/>
            </a:ln>
            <a:effectLst/>
          </c:spPr>
          <c:invertIfNegative val="0"/>
          <c:cat>
            <c:strRef>
              <c:f>Combined!$A$4:$A$9</c:f>
              <c:strCache>
                <c:ptCount val="5"/>
                <c:pt idx="0">
                  <c:v>Chhattisgarh</c:v>
                </c:pt>
                <c:pt idx="1">
                  <c:v>Jharkhand</c:v>
                </c:pt>
                <c:pt idx="2">
                  <c:v>Madhya Pradesh</c:v>
                </c:pt>
                <c:pt idx="3">
                  <c:v>Orissa</c:v>
                </c:pt>
                <c:pt idx="4">
                  <c:v>Telangana</c:v>
                </c:pt>
              </c:strCache>
            </c:strRef>
          </c:cat>
          <c:val>
            <c:numRef>
              <c:f>Combined!$C$4:$C$9</c:f>
              <c:numCache>
                <c:formatCode>General</c:formatCode>
                <c:ptCount val="5"/>
                <c:pt idx="0">
                  <c:v>145</c:v>
                </c:pt>
                <c:pt idx="1">
                  <c:v>543</c:v>
                </c:pt>
                <c:pt idx="2">
                  <c:v>3083</c:v>
                </c:pt>
                <c:pt idx="3">
                  <c:v>1255</c:v>
                </c:pt>
                <c:pt idx="4">
                  <c:v>202</c:v>
                </c:pt>
              </c:numCache>
            </c:numRef>
          </c:val>
          <c:extLst>
            <c:ext xmlns:c16="http://schemas.microsoft.com/office/drawing/2014/chart" uri="{C3380CC4-5D6E-409C-BE32-E72D297353CC}">
              <c16:uniqueId val="{00000001-FA1A-4F93-BC0F-AF3CB838DFF9}"/>
            </c:ext>
          </c:extLst>
        </c:ser>
        <c:dLbls>
          <c:showLegendKey val="0"/>
          <c:showVal val="0"/>
          <c:showCatName val="0"/>
          <c:showSerName val="0"/>
          <c:showPercent val="0"/>
          <c:showBubbleSize val="0"/>
        </c:dLbls>
        <c:gapWidth val="150"/>
        <c:axId val="530238815"/>
        <c:axId val="530217599"/>
      </c:barChart>
      <c:catAx>
        <c:axId val="5302388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800" b="0" i="0" u="none" strike="noStrike" kern="1200" baseline="0">
                <a:solidFill>
                  <a:schemeClr val="accent2">
                    <a:lumMod val="20000"/>
                    <a:lumOff val="80000"/>
                  </a:schemeClr>
                </a:solidFill>
                <a:latin typeface="+mn-lt"/>
                <a:ea typeface="+mn-ea"/>
                <a:cs typeface="+mn-cs"/>
              </a:defRPr>
            </a:pPr>
            <a:endParaRPr lang="en-US"/>
          </a:p>
        </c:txPr>
        <c:crossAx val="530217599"/>
        <c:crosses val="autoZero"/>
        <c:auto val="1"/>
        <c:lblAlgn val="ctr"/>
        <c:lblOffset val="100"/>
        <c:noMultiLvlLbl val="0"/>
      </c:catAx>
      <c:valAx>
        <c:axId val="5302175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accent2">
                    <a:lumMod val="20000"/>
                    <a:lumOff val="80000"/>
                  </a:schemeClr>
                </a:solidFill>
                <a:latin typeface="+mn-lt"/>
                <a:ea typeface="+mn-ea"/>
                <a:cs typeface="+mn-cs"/>
              </a:defRPr>
            </a:pPr>
            <a:endParaRPr lang="en-US"/>
          </a:p>
        </c:txPr>
        <c:crossAx val="530238815"/>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800" b="0" i="0" u="none" strike="noStrike" kern="1200" baseline="0">
              <a:solidFill>
                <a:schemeClr val="accent2">
                  <a:lumMod val="20000"/>
                  <a:lumOff val="80000"/>
                </a:schemeClr>
              </a:solidFill>
              <a:latin typeface="+mn-lt"/>
              <a:ea typeface="+mn-ea"/>
              <a:cs typeface="+mn-cs"/>
            </a:defRPr>
          </a:pPr>
          <a:endParaRPr lang="en-US"/>
        </a:p>
      </c:txPr>
    </c:legend>
    <c:plotVisOnly val="1"/>
    <c:dispBlanksAs val="gap"/>
    <c:showDLblsOverMax val="0"/>
  </c:chart>
  <c:spPr>
    <a:noFill/>
    <a:ln w="9525" cap="flat" cmpd="sng" algn="ctr">
      <a:solidFill>
        <a:schemeClr val="bg1">
          <a:lumMod val="9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[Acc_Dashboard.xlsx]Combined!PivotTable3</c:name>
    <c:fmtId val="9"/>
  </c:pivotSource>
  <c:chart>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4">
              <a:lumMod val="40000"/>
              <a:lumOff val="60000"/>
            </a:schemeClr>
          </a:solidFill>
          <a:ln>
            <a:noFill/>
          </a:ln>
          <a:effectLst/>
        </c:spPr>
        <c:marker>
          <c:symbol val="none"/>
        </c:marker>
      </c:pivotFmt>
      <c:pivotFmt>
        <c:idx val="19"/>
        <c:spPr>
          <a:solidFill>
            <a:schemeClr val="accent2">
              <a:lumMod val="75000"/>
            </a:schemeClr>
          </a:solidFill>
          <a:ln>
            <a:noFill/>
          </a:ln>
          <a:effectLst/>
        </c:spPr>
        <c:marker>
          <c:symbol val="none"/>
        </c:marker>
      </c:pivotFmt>
    </c:pivotFmts>
    <c:plotArea>
      <c:layout/>
      <c:barChart>
        <c:barDir val="col"/>
        <c:grouping val="clustered"/>
        <c:varyColors val="0"/>
        <c:ser>
          <c:idx val="0"/>
          <c:order val="0"/>
          <c:tx>
            <c:strRef>
              <c:f>Combined!$G$3</c:f>
              <c:strCache>
                <c:ptCount val="1"/>
                <c:pt idx="0">
                  <c:v>OVS_22</c:v>
                </c:pt>
              </c:strCache>
            </c:strRef>
          </c:tx>
          <c:spPr>
            <a:solidFill>
              <a:schemeClr val="accent4">
                <a:lumMod val="40000"/>
                <a:lumOff val="60000"/>
              </a:schemeClr>
            </a:solidFill>
            <a:ln>
              <a:noFill/>
            </a:ln>
            <a:effectLst/>
          </c:spPr>
          <c:invertIfNegative val="0"/>
          <c:cat>
            <c:strRef>
              <c:f>Combined!$F$4:$F$9</c:f>
              <c:strCache>
                <c:ptCount val="5"/>
                <c:pt idx="0">
                  <c:v>Chhattisgarh</c:v>
                </c:pt>
                <c:pt idx="1">
                  <c:v>Jharkhand</c:v>
                </c:pt>
                <c:pt idx="2">
                  <c:v>Madhya Pradesh</c:v>
                </c:pt>
                <c:pt idx="3">
                  <c:v>Orissa</c:v>
                </c:pt>
                <c:pt idx="4">
                  <c:v>Telangana</c:v>
                </c:pt>
              </c:strCache>
            </c:strRef>
          </c:cat>
          <c:val>
            <c:numRef>
              <c:f>Combined!$G$4:$G$9</c:f>
              <c:numCache>
                <c:formatCode>General</c:formatCode>
                <c:ptCount val="5"/>
                <c:pt idx="0">
                  <c:v>6720</c:v>
                </c:pt>
                <c:pt idx="1">
                  <c:v>1627</c:v>
                </c:pt>
                <c:pt idx="2">
                  <c:v>20967</c:v>
                </c:pt>
                <c:pt idx="3">
                  <c:v>3699</c:v>
                </c:pt>
                <c:pt idx="4">
                  <c:v>6266</c:v>
                </c:pt>
              </c:numCache>
            </c:numRef>
          </c:val>
          <c:extLst>
            <c:ext xmlns:c16="http://schemas.microsoft.com/office/drawing/2014/chart" uri="{C3380CC4-5D6E-409C-BE32-E72D297353CC}">
              <c16:uniqueId val="{00000000-8AF7-4F0D-BB2A-181C359D3132}"/>
            </c:ext>
          </c:extLst>
        </c:ser>
        <c:ser>
          <c:idx val="1"/>
          <c:order val="1"/>
          <c:tx>
            <c:strRef>
              <c:f>Combined!$H$3</c:f>
              <c:strCache>
                <c:ptCount val="1"/>
                <c:pt idx="0">
                  <c:v>OVS_23</c:v>
                </c:pt>
              </c:strCache>
            </c:strRef>
          </c:tx>
          <c:spPr>
            <a:solidFill>
              <a:schemeClr val="accent2">
                <a:lumMod val="75000"/>
              </a:schemeClr>
            </a:solidFill>
            <a:ln>
              <a:noFill/>
            </a:ln>
            <a:effectLst/>
          </c:spPr>
          <c:invertIfNegative val="0"/>
          <c:cat>
            <c:strRef>
              <c:f>Combined!$F$4:$F$9</c:f>
              <c:strCache>
                <c:ptCount val="5"/>
                <c:pt idx="0">
                  <c:v>Chhattisgarh</c:v>
                </c:pt>
                <c:pt idx="1">
                  <c:v>Jharkhand</c:v>
                </c:pt>
                <c:pt idx="2">
                  <c:v>Madhya Pradesh</c:v>
                </c:pt>
                <c:pt idx="3">
                  <c:v>Orissa</c:v>
                </c:pt>
                <c:pt idx="4">
                  <c:v>Telangana</c:v>
                </c:pt>
              </c:strCache>
            </c:strRef>
          </c:cat>
          <c:val>
            <c:numRef>
              <c:f>Combined!$H$4:$H$9</c:f>
              <c:numCache>
                <c:formatCode>General</c:formatCode>
                <c:ptCount val="5"/>
                <c:pt idx="0">
                  <c:v>6660</c:v>
                </c:pt>
                <c:pt idx="1">
                  <c:v>652</c:v>
                </c:pt>
                <c:pt idx="2">
                  <c:v>28017</c:v>
                </c:pt>
                <c:pt idx="3">
                  <c:v>4984</c:v>
                </c:pt>
                <c:pt idx="4">
                  <c:v>13615</c:v>
                </c:pt>
              </c:numCache>
            </c:numRef>
          </c:val>
          <c:extLst>
            <c:ext xmlns:c16="http://schemas.microsoft.com/office/drawing/2014/chart" uri="{C3380CC4-5D6E-409C-BE32-E72D297353CC}">
              <c16:uniqueId val="{00000001-8AF7-4F0D-BB2A-181C359D3132}"/>
            </c:ext>
          </c:extLst>
        </c:ser>
        <c:dLbls>
          <c:showLegendKey val="0"/>
          <c:showVal val="0"/>
          <c:showCatName val="0"/>
          <c:showSerName val="0"/>
          <c:showPercent val="0"/>
          <c:showBubbleSize val="0"/>
        </c:dLbls>
        <c:gapWidth val="150"/>
        <c:axId val="530267935"/>
        <c:axId val="530272511"/>
      </c:barChart>
      <c:catAx>
        <c:axId val="5302679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800" b="0" i="0" u="none" strike="noStrike" kern="1200" baseline="0">
                <a:solidFill>
                  <a:schemeClr val="accent2">
                    <a:lumMod val="20000"/>
                    <a:lumOff val="80000"/>
                  </a:schemeClr>
                </a:solidFill>
                <a:latin typeface="+mn-lt"/>
                <a:ea typeface="+mn-ea"/>
                <a:cs typeface="+mn-cs"/>
              </a:defRPr>
            </a:pPr>
            <a:endParaRPr lang="en-US"/>
          </a:p>
        </c:txPr>
        <c:crossAx val="530272511"/>
        <c:crosses val="autoZero"/>
        <c:auto val="1"/>
        <c:lblAlgn val="ctr"/>
        <c:lblOffset val="100"/>
        <c:noMultiLvlLbl val="0"/>
      </c:catAx>
      <c:valAx>
        <c:axId val="5302725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accent2">
                    <a:lumMod val="20000"/>
                    <a:lumOff val="80000"/>
                  </a:schemeClr>
                </a:solidFill>
                <a:latin typeface="+mn-lt"/>
                <a:ea typeface="+mn-ea"/>
                <a:cs typeface="+mn-cs"/>
              </a:defRPr>
            </a:pPr>
            <a:endParaRPr lang="en-US"/>
          </a:p>
        </c:txPr>
        <c:crossAx val="530267935"/>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800" b="0" i="0" u="none" strike="noStrike" kern="1200" baseline="0">
              <a:solidFill>
                <a:schemeClr val="accent2">
                  <a:lumMod val="20000"/>
                  <a:lumOff val="80000"/>
                </a:schemeClr>
              </a:solidFill>
              <a:latin typeface="+mn-lt"/>
              <a:ea typeface="+mn-ea"/>
              <a:cs typeface="+mn-cs"/>
            </a:defRPr>
          </a:pPr>
          <a:endParaRPr lang="en-US"/>
        </a:p>
      </c:txPr>
    </c:legend>
    <c:plotVisOnly val="1"/>
    <c:dispBlanksAs val="gap"/>
    <c:showDLblsOverMax val="0"/>
  </c:chart>
  <c:spPr>
    <a:noFill/>
    <a:ln w="9525" cap="flat" cmpd="sng" algn="ctr">
      <a:solidFill>
        <a:schemeClr val="bg1">
          <a:lumMod val="9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[Acc_Dashboard.xlsx]Combined!PivotTable4</c:name>
    <c:fmtId val="10"/>
  </c:pivotSource>
  <c:chart>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1"/>
          </a:solidFill>
          <a:ln>
            <a:noFill/>
          </a:ln>
          <a:effectLst/>
          <a:sp3d/>
        </c:spPr>
        <c:marker>
          <c:symbol val="none"/>
        </c:marker>
      </c:pivotFmt>
      <c:pivotFmt>
        <c:idx val="3"/>
        <c:spPr>
          <a:solidFill>
            <a:schemeClr val="accent1"/>
          </a:solidFill>
          <a:ln>
            <a:noFill/>
          </a:ln>
          <a:effectLst/>
          <a:sp3d/>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4">
              <a:lumMod val="40000"/>
              <a:lumOff val="60000"/>
            </a:schemeClr>
          </a:solidFill>
          <a:ln>
            <a:noFill/>
          </a:ln>
          <a:effectLst/>
        </c:spPr>
        <c:marker>
          <c:symbol val="none"/>
        </c:marker>
      </c:pivotFmt>
      <c:pivotFmt>
        <c:idx val="15"/>
        <c:spPr>
          <a:solidFill>
            <a:schemeClr val="accent2">
              <a:lumMod val="75000"/>
            </a:schemeClr>
          </a:solidFill>
          <a:ln>
            <a:noFill/>
          </a:ln>
          <a:effectLst/>
        </c:spPr>
        <c:marker>
          <c:symbol val="none"/>
        </c:marker>
      </c:pivotFmt>
    </c:pivotFmts>
    <c:plotArea>
      <c:layout/>
      <c:barChart>
        <c:barDir val="col"/>
        <c:grouping val="clustered"/>
        <c:varyColors val="0"/>
        <c:ser>
          <c:idx val="0"/>
          <c:order val="0"/>
          <c:tx>
            <c:strRef>
              <c:f>Combined!$L$3</c:f>
              <c:strCache>
                <c:ptCount val="1"/>
                <c:pt idx="0">
                  <c:v>OT_22</c:v>
                </c:pt>
              </c:strCache>
            </c:strRef>
          </c:tx>
          <c:spPr>
            <a:solidFill>
              <a:schemeClr val="accent4">
                <a:lumMod val="40000"/>
                <a:lumOff val="60000"/>
              </a:schemeClr>
            </a:solidFill>
            <a:ln>
              <a:noFill/>
            </a:ln>
            <a:effectLst/>
          </c:spPr>
          <c:invertIfNegative val="0"/>
          <c:cat>
            <c:strRef>
              <c:f>Combined!$K$4:$K$9</c:f>
              <c:strCache>
                <c:ptCount val="5"/>
                <c:pt idx="0">
                  <c:v>Chhattisgarh</c:v>
                </c:pt>
                <c:pt idx="1">
                  <c:v>Jharkhand</c:v>
                </c:pt>
                <c:pt idx="2">
                  <c:v>Madhya Pradesh</c:v>
                </c:pt>
                <c:pt idx="3">
                  <c:v>Orissa</c:v>
                </c:pt>
                <c:pt idx="4">
                  <c:v>Telangana</c:v>
                </c:pt>
              </c:strCache>
            </c:strRef>
          </c:cat>
          <c:val>
            <c:numRef>
              <c:f>Combined!$L$4:$L$9</c:f>
              <c:numCache>
                <c:formatCode>General</c:formatCode>
                <c:ptCount val="5"/>
                <c:pt idx="0">
                  <c:v>188</c:v>
                </c:pt>
                <c:pt idx="1">
                  <c:v>68</c:v>
                </c:pt>
                <c:pt idx="2">
                  <c:v>1165</c:v>
                </c:pt>
                <c:pt idx="3">
                  <c:v>336</c:v>
                </c:pt>
                <c:pt idx="4">
                  <c:v>526</c:v>
                </c:pt>
              </c:numCache>
            </c:numRef>
          </c:val>
          <c:extLst>
            <c:ext xmlns:c16="http://schemas.microsoft.com/office/drawing/2014/chart" uri="{C3380CC4-5D6E-409C-BE32-E72D297353CC}">
              <c16:uniqueId val="{00000000-AFEF-47DA-9A07-76BA5B71A846}"/>
            </c:ext>
          </c:extLst>
        </c:ser>
        <c:ser>
          <c:idx val="1"/>
          <c:order val="1"/>
          <c:tx>
            <c:strRef>
              <c:f>Combined!$M$3</c:f>
              <c:strCache>
                <c:ptCount val="1"/>
                <c:pt idx="0">
                  <c:v>OT_23</c:v>
                </c:pt>
              </c:strCache>
            </c:strRef>
          </c:tx>
          <c:spPr>
            <a:solidFill>
              <a:schemeClr val="accent2">
                <a:lumMod val="75000"/>
              </a:schemeClr>
            </a:solidFill>
            <a:ln>
              <a:noFill/>
            </a:ln>
            <a:effectLst/>
          </c:spPr>
          <c:invertIfNegative val="0"/>
          <c:cat>
            <c:strRef>
              <c:f>Combined!$K$4:$K$9</c:f>
              <c:strCache>
                <c:ptCount val="5"/>
                <c:pt idx="0">
                  <c:v>Chhattisgarh</c:v>
                </c:pt>
                <c:pt idx="1">
                  <c:v>Jharkhand</c:v>
                </c:pt>
                <c:pt idx="2">
                  <c:v>Madhya Pradesh</c:v>
                </c:pt>
                <c:pt idx="3">
                  <c:v>Orissa</c:v>
                </c:pt>
                <c:pt idx="4">
                  <c:v>Telangana</c:v>
                </c:pt>
              </c:strCache>
            </c:strRef>
          </c:cat>
          <c:val>
            <c:numRef>
              <c:f>Combined!$M$4:$M$9</c:f>
              <c:numCache>
                <c:formatCode>General</c:formatCode>
                <c:ptCount val="5"/>
                <c:pt idx="0">
                  <c:v>467</c:v>
                </c:pt>
                <c:pt idx="1">
                  <c:v>155</c:v>
                </c:pt>
                <c:pt idx="2">
                  <c:v>4091</c:v>
                </c:pt>
                <c:pt idx="3">
                  <c:v>1194</c:v>
                </c:pt>
                <c:pt idx="4">
                  <c:v>539</c:v>
                </c:pt>
              </c:numCache>
            </c:numRef>
          </c:val>
          <c:extLst>
            <c:ext xmlns:c16="http://schemas.microsoft.com/office/drawing/2014/chart" uri="{C3380CC4-5D6E-409C-BE32-E72D297353CC}">
              <c16:uniqueId val="{00000001-AFEF-47DA-9A07-76BA5B71A846}"/>
            </c:ext>
          </c:extLst>
        </c:ser>
        <c:dLbls>
          <c:showLegendKey val="0"/>
          <c:showVal val="0"/>
          <c:showCatName val="0"/>
          <c:showSerName val="0"/>
          <c:showPercent val="0"/>
          <c:showBubbleSize val="0"/>
        </c:dLbls>
        <c:gapWidth val="150"/>
        <c:axId val="324081792"/>
        <c:axId val="324083040"/>
      </c:barChart>
      <c:catAx>
        <c:axId val="324081792"/>
        <c:scaling>
          <c:orientation val="minMax"/>
        </c:scaling>
        <c:delete val="0"/>
        <c:axPos val="b"/>
        <c:numFmt formatCode="General" sourceLinked="1"/>
        <c:majorTickMark val="none"/>
        <c:minorTickMark val="none"/>
        <c:tickLblPos val="nextTo"/>
        <c:spPr>
          <a:noFill/>
          <a:ln>
            <a:noFill/>
          </a:ln>
          <a:effectLst/>
        </c:spPr>
        <c:txPr>
          <a:bodyPr rot="-5400000" spcFirstLastPara="1" vertOverflow="ellipsis" wrap="square" anchor="ctr" anchorCtr="1"/>
          <a:lstStyle/>
          <a:p>
            <a:pPr>
              <a:defRPr sz="800" b="0" i="0" u="none" strike="noStrike" kern="1200" baseline="0">
                <a:solidFill>
                  <a:schemeClr val="accent2">
                    <a:lumMod val="20000"/>
                    <a:lumOff val="80000"/>
                  </a:schemeClr>
                </a:solidFill>
                <a:latin typeface="+mn-lt"/>
                <a:ea typeface="+mn-ea"/>
                <a:cs typeface="+mn-cs"/>
              </a:defRPr>
            </a:pPr>
            <a:endParaRPr lang="en-US"/>
          </a:p>
        </c:txPr>
        <c:crossAx val="324083040"/>
        <c:crosses val="autoZero"/>
        <c:auto val="1"/>
        <c:lblAlgn val="ctr"/>
        <c:lblOffset val="100"/>
        <c:noMultiLvlLbl val="0"/>
      </c:catAx>
      <c:valAx>
        <c:axId val="3240830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accent2">
                    <a:lumMod val="20000"/>
                    <a:lumOff val="80000"/>
                  </a:schemeClr>
                </a:solidFill>
                <a:latin typeface="+mn-lt"/>
                <a:ea typeface="+mn-ea"/>
                <a:cs typeface="+mn-cs"/>
              </a:defRPr>
            </a:pPr>
            <a:endParaRPr lang="en-US"/>
          </a:p>
        </c:txPr>
        <c:crossAx val="32408179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800" b="0" i="0" u="none" strike="noStrike" kern="1200" baseline="0">
              <a:solidFill>
                <a:schemeClr val="accent2">
                  <a:lumMod val="20000"/>
                  <a:lumOff val="80000"/>
                </a:schemeClr>
              </a:solidFill>
              <a:latin typeface="+mn-lt"/>
              <a:ea typeface="+mn-ea"/>
              <a:cs typeface="+mn-cs"/>
            </a:defRPr>
          </a:pPr>
          <a:endParaRPr lang="en-US"/>
        </a:p>
      </c:txPr>
    </c:legend>
    <c:plotVisOnly val="1"/>
    <c:dispBlanksAs val="gap"/>
    <c:showDLblsOverMax val="0"/>
  </c:chart>
  <c:spPr>
    <a:noFill/>
    <a:ln w="9525" cap="flat" cmpd="sng" algn="ctr">
      <a:solidFill>
        <a:schemeClr val="bg1">
          <a:lumMod val="9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[Acc_Dashboard.xlsx]Combined!PivotTable8</c:name>
    <c:fmtId val="2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4">
              <a:lumMod val="40000"/>
              <a:lumOff val="60000"/>
            </a:schemeClr>
          </a:solidFill>
          <a:ln>
            <a:noFill/>
          </a:ln>
          <a:effectLst/>
        </c:spPr>
        <c:marker>
          <c:symbol val="none"/>
        </c:marker>
      </c:pivotFmt>
      <c:pivotFmt>
        <c:idx val="19"/>
        <c:spPr>
          <a:solidFill>
            <a:schemeClr val="accent2">
              <a:lumMod val="75000"/>
            </a:schemeClr>
          </a:solidFill>
          <a:ln>
            <a:noFill/>
          </a:ln>
          <a:effectLst/>
        </c:spPr>
        <c:marker>
          <c:symbol val="none"/>
        </c:marker>
      </c:pivotFmt>
    </c:pivotFmts>
    <c:plotArea>
      <c:layout/>
      <c:barChart>
        <c:barDir val="bar"/>
        <c:grouping val="stacked"/>
        <c:varyColors val="0"/>
        <c:ser>
          <c:idx val="0"/>
          <c:order val="0"/>
          <c:tx>
            <c:strRef>
              <c:f>Combined!$Q$4</c:f>
              <c:strCache>
                <c:ptCount val="1"/>
                <c:pt idx="0">
                  <c:v>OC_22</c:v>
                </c:pt>
              </c:strCache>
            </c:strRef>
          </c:tx>
          <c:spPr>
            <a:solidFill>
              <a:schemeClr val="accent4">
                <a:lumMod val="40000"/>
                <a:lumOff val="60000"/>
              </a:schemeClr>
            </a:solidFill>
            <a:ln>
              <a:noFill/>
            </a:ln>
            <a:effectLst/>
          </c:spPr>
          <c:invertIfNegative val="0"/>
          <c:cat>
            <c:strRef>
              <c:f>Combined!$P$5:$P$10</c:f>
              <c:strCache>
                <c:ptCount val="5"/>
                <c:pt idx="0">
                  <c:v>Chhattisgarh</c:v>
                </c:pt>
                <c:pt idx="1">
                  <c:v>Jharkhand</c:v>
                </c:pt>
                <c:pt idx="2">
                  <c:v>Madhya Pradesh</c:v>
                </c:pt>
                <c:pt idx="3">
                  <c:v>Orissa</c:v>
                </c:pt>
                <c:pt idx="4">
                  <c:v>Telangana</c:v>
                </c:pt>
              </c:strCache>
            </c:strRef>
          </c:cat>
          <c:val>
            <c:numRef>
              <c:f>Combined!$Q$5:$Q$10</c:f>
              <c:numCache>
                <c:formatCode>General</c:formatCode>
                <c:ptCount val="5"/>
                <c:pt idx="0">
                  <c:v>520</c:v>
                </c:pt>
                <c:pt idx="1">
                  <c:v>25</c:v>
                </c:pt>
                <c:pt idx="2">
                  <c:v>4130</c:v>
                </c:pt>
                <c:pt idx="3">
                  <c:v>326</c:v>
                </c:pt>
                <c:pt idx="4">
                  <c:v>4065</c:v>
                </c:pt>
              </c:numCache>
            </c:numRef>
          </c:val>
          <c:extLst>
            <c:ext xmlns:c16="http://schemas.microsoft.com/office/drawing/2014/chart" uri="{C3380CC4-5D6E-409C-BE32-E72D297353CC}">
              <c16:uniqueId val="{00000000-A96C-4EDD-AFFC-7792A7DD2FA1}"/>
            </c:ext>
          </c:extLst>
        </c:ser>
        <c:ser>
          <c:idx val="1"/>
          <c:order val="1"/>
          <c:tx>
            <c:strRef>
              <c:f>Combined!$R$4</c:f>
              <c:strCache>
                <c:ptCount val="1"/>
                <c:pt idx="0">
                  <c:v>OC_23</c:v>
                </c:pt>
              </c:strCache>
            </c:strRef>
          </c:tx>
          <c:spPr>
            <a:solidFill>
              <a:schemeClr val="accent2">
                <a:lumMod val="75000"/>
              </a:schemeClr>
            </a:solidFill>
            <a:ln>
              <a:noFill/>
            </a:ln>
            <a:effectLst/>
          </c:spPr>
          <c:invertIfNegative val="0"/>
          <c:cat>
            <c:strRef>
              <c:f>Combined!$P$5:$P$10</c:f>
              <c:strCache>
                <c:ptCount val="5"/>
                <c:pt idx="0">
                  <c:v>Chhattisgarh</c:v>
                </c:pt>
                <c:pt idx="1">
                  <c:v>Jharkhand</c:v>
                </c:pt>
                <c:pt idx="2">
                  <c:v>Madhya Pradesh</c:v>
                </c:pt>
                <c:pt idx="3">
                  <c:v>Orissa</c:v>
                </c:pt>
                <c:pt idx="4">
                  <c:v>Telangana</c:v>
                </c:pt>
              </c:strCache>
            </c:strRef>
          </c:cat>
          <c:val>
            <c:numRef>
              <c:f>Combined!$R$5:$R$10</c:f>
              <c:numCache>
                <c:formatCode>General</c:formatCode>
                <c:ptCount val="5"/>
                <c:pt idx="0">
                  <c:v>953</c:v>
                </c:pt>
                <c:pt idx="1">
                  <c:v>0</c:v>
                </c:pt>
                <c:pt idx="2">
                  <c:v>4589</c:v>
                </c:pt>
                <c:pt idx="3">
                  <c:v>1375</c:v>
                </c:pt>
                <c:pt idx="4">
                  <c:v>1301</c:v>
                </c:pt>
              </c:numCache>
            </c:numRef>
          </c:val>
          <c:extLst>
            <c:ext xmlns:c16="http://schemas.microsoft.com/office/drawing/2014/chart" uri="{C3380CC4-5D6E-409C-BE32-E72D297353CC}">
              <c16:uniqueId val="{00000001-A96C-4EDD-AFFC-7792A7DD2FA1}"/>
            </c:ext>
          </c:extLst>
        </c:ser>
        <c:dLbls>
          <c:showLegendKey val="0"/>
          <c:showVal val="0"/>
          <c:showCatName val="0"/>
          <c:showSerName val="0"/>
          <c:showPercent val="0"/>
          <c:showBubbleSize val="0"/>
        </c:dLbls>
        <c:gapWidth val="150"/>
        <c:overlap val="100"/>
        <c:axId val="1349815232"/>
        <c:axId val="1349804000"/>
      </c:barChart>
      <c:catAx>
        <c:axId val="13498152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accent2">
                    <a:lumMod val="20000"/>
                    <a:lumOff val="80000"/>
                  </a:schemeClr>
                </a:solidFill>
                <a:latin typeface="+mn-lt"/>
                <a:ea typeface="+mn-ea"/>
                <a:cs typeface="+mn-cs"/>
              </a:defRPr>
            </a:pPr>
            <a:endParaRPr lang="en-US"/>
          </a:p>
        </c:txPr>
        <c:crossAx val="1349804000"/>
        <c:crosses val="autoZero"/>
        <c:auto val="1"/>
        <c:lblAlgn val="ctr"/>
        <c:lblOffset val="100"/>
        <c:noMultiLvlLbl val="0"/>
      </c:catAx>
      <c:valAx>
        <c:axId val="134980400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accent2">
                    <a:lumMod val="20000"/>
                    <a:lumOff val="80000"/>
                  </a:schemeClr>
                </a:solidFill>
                <a:latin typeface="+mn-lt"/>
                <a:ea typeface="+mn-ea"/>
                <a:cs typeface="+mn-cs"/>
              </a:defRPr>
            </a:pPr>
            <a:endParaRPr lang="en-US"/>
          </a:p>
        </c:txPr>
        <c:crossAx val="134981523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800" b="0" i="0" u="none" strike="noStrike" kern="1200" baseline="0">
              <a:solidFill>
                <a:schemeClr val="accent2">
                  <a:lumMod val="20000"/>
                  <a:lumOff val="80000"/>
                </a:schemeClr>
              </a:solidFill>
              <a:latin typeface="+mn-lt"/>
              <a:ea typeface="+mn-ea"/>
              <a:cs typeface="+mn-cs"/>
            </a:defRPr>
          </a:pPr>
          <a:endParaRPr lang="en-US"/>
        </a:p>
      </c:txPr>
    </c:legend>
    <c:plotVisOnly val="1"/>
    <c:dispBlanksAs val="gap"/>
    <c:showDLblsOverMax val="0"/>
  </c:chart>
  <c:spPr>
    <a:noFill/>
    <a:ln w="9525" cap="flat" cmpd="sng" algn="ctr">
      <a:solidFill>
        <a:schemeClr val="bg1">
          <a:lumMod val="9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[Acc_Dashboard.xlsx]Combined!PivotTable4</c:name>
    <c:fmtId val="6"/>
  </c:pivotSource>
  <c:chart>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1"/>
          </a:solidFill>
          <a:ln>
            <a:noFill/>
          </a:ln>
          <a:effectLst/>
          <a:sp3d/>
        </c:spPr>
        <c:marker>
          <c:symbol val="none"/>
        </c:marker>
      </c:pivotFmt>
      <c:pivotFmt>
        <c:idx val="3"/>
        <c:spPr>
          <a:solidFill>
            <a:schemeClr val="accent1"/>
          </a:solidFill>
          <a:ln>
            <a:noFill/>
          </a:ln>
          <a:effectLst/>
          <a:sp3d/>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s>
    <c:plotArea>
      <c:layout/>
      <c:barChart>
        <c:barDir val="col"/>
        <c:grouping val="clustered"/>
        <c:varyColors val="0"/>
        <c:ser>
          <c:idx val="0"/>
          <c:order val="0"/>
          <c:tx>
            <c:strRef>
              <c:f>Combined!$L$3</c:f>
              <c:strCache>
                <c:ptCount val="1"/>
                <c:pt idx="0">
                  <c:v>OT_22</c:v>
                </c:pt>
              </c:strCache>
            </c:strRef>
          </c:tx>
          <c:spPr>
            <a:solidFill>
              <a:schemeClr val="accent1"/>
            </a:solidFill>
            <a:ln>
              <a:noFill/>
            </a:ln>
            <a:effectLst/>
          </c:spPr>
          <c:invertIfNegative val="0"/>
          <c:cat>
            <c:strRef>
              <c:f>Combined!$K$4:$K$9</c:f>
              <c:strCache>
                <c:ptCount val="5"/>
                <c:pt idx="0">
                  <c:v>Chhattisgarh</c:v>
                </c:pt>
                <c:pt idx="1">
                  <c:v>Jharkhand</c:v>
                </c:pt>
                <c:pt idx="2">
                  <c:v>Madhya Pradesh</c:v>
                </c:pt>
                <c:pt idx="3">
                  <c:v>Orissa</c:v>
                </c:pt>
                <c:pt idx="4">
                  <c:v>Telangana</c:v>
                </c:pt>
              </c:strCache>
            </c:strRef>
          </c:cat>
          <c:val>
            <c:numRef>
              <c:f>Combined!$L$4:$L$9</c:f>
              <c:numCache>
                <c:formatCode>General</c:formatCode>
                <c:ptCount val="5"/>
                <c:pt idx="0">
                  <c:v>188</c:v>
                </c:pt>
                <c:pt idx="1">
                  <c:v>68</c:v>
                </c:pt>
                <c:pt idx="2">
                  <c:v>1165</c:v>
                </c:pt>
                <c:pt idx="3">
                  <c:v>336</c:v>
                </c:pt>
                <c:pt idx="4">
                  <c:v>526</c:v>
                </c:pt>
              </c:numCache>
            </c:numRef>
          </c:val>
          <c:extLst>
            <c:ext xmlns:c16="http://schemas.microsoft.com/office/drawing/2014/chart" uri="{C3380CC4-5D6E-409C-BE32-E72D297353CC}">
              <c16:uniqueId val="{00000000-D8CC-4D18-9F7F-2D6FE0B1CEE8}"/>
            </c:ext>
          </c:extLst>
        </c:ser>
        <c:ser>
          <c:idx val="1"/>
          <c:order val="1"/>
          <c:tx>
            <c:strRef>
              <c:f>Combined!$M$3</c:f>
              <c:strCache>
                <c:ptCount val="1"/>
                <c:pt idx="0">
                  <c:v>OT_23</c:v>
                </c:pt>
              </c:strCache>
            </c:strRef>
          </c:tx>
          <c:spPr>
            <a:solidFill>
              <a:schemeClr val="accent2"/>
            </a:solidFill>
            <a:ln>
              <a:noFill/>
            </a:ln>
            <a:effectLst/>
          </c:spPr>
          <c:invertIfNegative val="0"/>
          <c:cat>
            <c:strRef>
              <c:f>Combined!$K$4:$K$9</c:f>
              <c:strCache>
                <c:ptCount val="5"/>
                <c:pt idx="0">
                  <c:v>Chhattisgarh</c:v>
                </c:pt>
                <c:pt idx="1">
                  <c:v>Jharkhand</c:v>
                </c:pt>
                <c:pt idx="2">
                  <c:v>Madhya Pradesh</c:v>
                </c:pt>
                <c:pt idx="3">
                  <c:v>Orissa</c:v>
                </c:pt>
                <c:pt idx="4">
                  <c:v>Telangana</c:v>
                </c:pt>
              </c:strCache>
            </c:strRef>
          </c:cat>
          <c:val>
            <c:numRef>
              <c:f>Combined!$M$4:$M$9</c:f>
              <c:numCache>
                <c:formatCode>General</c:formatCode>
                <c:ptCount val="5"/>
                <c:pt idx="0">
                  <c:v>467</c:v>
                </c:pt>
                <c:pt idx="1">
                  <c:v>155</c:v>
                </c:pt>
                <c:pt idx="2">
                  <c:v>4091</c:v>
                </c:pt>
                <c:pt idx="3">
                  <c:v>1194</c:v>
                </c:pt>
                <c:pt idx="4">
                  <c:v>539</c:v>
                </c:pt>
              </c:numCache>
            </c:numRef>
          </c:val>
          <c:extLst>
            <c:ext xmlns:c16="http://schemas.microsoft.com/office/drawing/2014/chart" uri="{C3380CC4-5D6E-409C-BE32-E72D297353CC}">
              <c16:uniqueId val="{00000001-D8CC-4D18-9F7F-2D6FE0B1CEE8}"/>
            </c:ext>
          </c:extLst>
        </c:ser>
        <c:dLbls>
          <c:showLegendKey val="0"/>
          <c:showVal val="0"/>
          <c:showCatName val="0"/>
          <c:showSerName val="0"/>
          <c:showPercent val="0"/>
          <c:showBubbleSize val="0"/>
        </c:dLbls>
        <c:gapWidth val="150"/>
        <c:axId val="324081792"/>
        <c:axId val="324083040"/>
      </c:barChart>
      <c:catAx>
        <c:axId val="324081792"/>
        <c:scaling>
          <c:orientation val="minMax"/>
        </c:scaling>
        <c:delete val="0"/>
        <c:axPos val="b"/>
        <c:numFmt formatCode="General" sourceLinked="1"/>
        <c:majorTickMark val="none"/>
        <c:minorTickMark val="none"/>
        <c:tickLblPos val="nextTo"/>
        <c:spPr>
          <a:noFill/>
          <a:ln>
            <a:noFill/>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4083040"/>
        <c:crosses val="autoZero"/>
        <c:auto val="1"/>
        <c:lblAlgn val="ctr"/>
        <c:lblOffset val="100"/>
        <c:noMultiLvlLbl val="0"/>
      </c:catAx>
      <c:valAx>
        <c:axId val="3240830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40817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[Acc_Dashboard.xlsx]Combined!PivotTable5</c:name>
    <c:fmtId val="7"/>
  </c:pivotSource>
  <c:chart>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cked"/>
        <c:varyColors val="0"/>
        <c:ser>
          <c:idx val="0"/>
          <c:order val="0"/>
          <c:tx>
            <c:strRef>
              <c:f>Combined!$B$50</c:f>
              <c:strCache>
                <c:ptCount val="1"/>
                <c:pt idx="0">
                  <c:v>LJ_22</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Combined!$A$51:$A$56</c:f>
              <c:strCache>
                <c:ptCount val="5"/>
                <c:pt idx="0">
                  <c:v>Chhattisgarh</c:v>
                </c:pt>
                <c:pt idx="1">
                  <c:v>Jharkhand</c:v>
                </c:pt>
                <c:pt idx="2">
                  <c:v>Madhya Pradesh</c:v>
                </c:pt>
                <c:pt idx="3">
                  <c:v>Orissa</c:v>
                </c:pt>
                <c:pt idx="4">
                  <c:v>Telangana</c:v>
                </c:pt>
              </c:strCache>
            </c:strRef>
          </c:cat>
          <c:val>
            <c:numRef>
              <c:f>Combined!$B$51:$B$56</c:f>
              <c:numCache>
                <c:formatCode>General</c:formatCode>
                <c:ptCount val="5"/>
                <c:pt idx="0">
                  <c:v>313</c:v>
                </c:pt>
                <c:pt idx="1">
                  <c:v>149</c:v>
                </c:pt>
                <c:pt idx="2">
                  <c:v>1526</c:v>
                </c:pt>
                <c:pt idx="3">
                  <c:v>286</c:v>
                </c:pt>
                <c:pt idx="4">
                  <c:v>232</c:v>
                </c:pt>
              </c:numCache>
            </c:numRef>
          </c:val>
          <c:smooth val="0"/>
          <c:extLst>
            <c:ext xmlns:c16="http://schemas.microsoft.com/office/drawing/2014/chart" uri="{C3380CC4-5D6E-409C-BE32-E72D297353CC}">
              <c16:uniqueId val="{00000000-358B-43E3-821B-61FEE0F95B26}"/>
            </c:ext>
          </c:extLst>
        </c:ser>
        <c:ser>
          <c:idx val="1"/>
          <c:order val="1"/>
          <c:tx>
            <c:strRef>
              <c:f>Combined!$C$50</c:f>
              <c:strCache>
                <c:ptCount val="1"/>
                <c:pt idx="0">
                  <c:v>LJ_23</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Combined!$A$51:$A$56</c:f>
              <c:strCache>
                <c:ptCount val="5"/>
                <c:pt idx="0">
                  <c:v>Chhattisgarh</c:v>
                </c:pt>
                <c:pt idx="1">
                  <c:v>Jharkhand</c:v>
                </c:pt>
                <c:pt idx="2">
                  <c:v>Madhya Pradesh</c:v>
                </c:pt>
                <c:pt idx="3">
                  <c:v>Orissa</c:v>
                </c:pt>
                <c:pt idx="4">
                  <c:v>Telangana</c:v>
                </c:pt>
              </c:strCache>
            </c:strRef>
          </c:cat>
          <c:val>
            <c:numRef>
              <c:f>Combined!$C$51:$C$56</c:f>
              <c:numCache>
                <c:formatCode>General</c:formatCode>
                <c:ptCount val="5"/>
                <c:pt idx="0">
                  <c:v>175</c:v>
                </c:pt>
                <c:pt idx="1">
                  <c:v>110</c:v>
                </c:pt>
                <c:pt idx="2">
                  <c:v>657</c:v>
                </c:pt>
                <c:pt idx="3">
                  <c:v>188</c:v>
                </c:pt>
                <c:pt idx="4">
                  <c:v>37</c:v>
                </c:pt>
              </c:numCache>
            </c:numRef>
          </c:val>
          <c:smooth val="0"/>
          <c:extLst>
            <c:ext xmlns:c16="http://schemas.microsoft.com/office/drawing/2014/chart" uri="{C3380CC4-5D6E-409C-BE32-E72D297353CC}">
              <c16:uniqueId val="{00000001-358B-43E3-821B-61FEE0F95B26}"/>
            </c:ext>
          </c:extLst>
        </c:ser>
        <c:dLbls>
          <c:showLegendKey val="0"/>
          <c:showVal val="0"/>
          <c:showCatName val="0"/>
          <c:showSerName val="0"/>
          <c:showPercent val="0"/>
          <c:showBubbleSize val="0"/>
        </c:dLbls>
        <c:marker val="1"/>
        <c:smooth val="0"/>
        <c:axId val="241267280"/>
        <c:axId val="891555888"/>
      </c:lineChart>
      <c:catAx>
        <c:axId val="241267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1555888"/>
        <c:crosses val="autoZero"/>
        <c:auto val="1"/>
        <c:lblAlgn val="ctr"/>
        <c:lblOffset val="100"/>
        <c:noMultiLvlLbl val="0"/>
      </c:catAx>
      <c:valAx>
        <c:axId val="8915558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12672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[Acc_Dashboard.xlsx]Combined!PivotTable6</c:name>
    <c:fmtId val="8"/>
  </c:pivotSource>
  <c:chart>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cked"/>
        <c:varyColors val="0"/>
        <c:ser>
          <c:idx val="0"/>
          <c:order val="0"/>
          <c:tx>
            <c:strRef>
              <c:f>Combined!$L$49</c:f>
              <c:strCache>
                <c:ptCount val="1"/>
                <c:pt idx="0">
                  <c:v>WS_22</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Combined!$K$50:$K$55</c:f>
              <c:strCache>
                <c:ptCount val="5"/>
                <c:pt idx="0">
                  <c:v>Chhattisgarh</c:v>
                </c:pt>
                <c:pt idx="1">
                  <c:v>Jharkhand</c:v>
                </c:pt>
                <c:pt idx="2">
                  <c:v>Madhya Pradesh</c:v>
                </c:pt>
                <c:pt idx="3">
                  <c:v>Orissa</c:v>
                </c:pt>
                <c:pt idx="4">
                  <c:v>Telangana</c:v>
                </c:pt>
              </c:strCache>
            </c:strRef>
          </c:cat>
          <c:val>
            <c:numRef>
              <c:f>Combined!$L$50:$L$55</c:f>
              <c:numCache>
                <c:formatCode>General</c:formatCode>
                <c:ptCount val="5"/>
                <c:pt idx="0">
                  <c:v>266</c:v>
                </c:pt>
                <c:pt idx="1">
                  <c:v>221</c:v>
                </c:pt>
                <c:pt idx="2">
                  <c:v>932</c:v>
                </c:pt>
                <c:pt idx="3">
                  <c:v>519</c:v>
                </c:pt>
                <c:pt idx="4">
                  <c:v>570</c:v>
                </c:pt>
              </c:numCache>
            </c:numRef>
          </c:val>
          <c:smooth val="0"/>
          <c:extLst>
            <c:ext xmlns:c16="http://schemas.microsoft.com/office/drawing/2014/chart" uri="{C3380CC4-5D6E-409C-BE32-E72D297353CC}">
              <c16:uniqueId val="{00000000-D247-4BE2-906D-D77DFC629DF2}"/>
            </c:ext>
          </c:extLst>
        </c:ser>
        <c:ser>
          <c:idx val="1"/>
          <c:order val="1"/>
          <c:tx>
            <c:strRef>
              <c:f>Combined!$M$49</c:f>
              <c:strCache>
                <c:ptCount val="1"/>
                <c:pt idx="0">
                  <c:v>WS_23</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Combined!$K$50:$K$55</c:f>
              <c:strCache>
                <c:ptCount val="5"/>
                <c:pt idx="0">
                  <c:v>Chhattisgarh</c:v>
                </c:pt>
                <c:pt idx="1">
                  <c:v>Jharkhand</c:v>
                </c:pt>
                <c:pt idx="2">
                  <c:v>Madhya Pradesh</c:v>
                </c:pt>
                <c:pt idx="3">
                  <c:v>Orissa</c:v>
                </c:pt>
                <c:pt idx="4">
                  <c:v>Telangana</c:v>
                </c:pt>
              </c:strCache>
            </c:strRef>
          </c:cat>
          <c:val>
            <c:numRef>
              <c:f>Combined!$M$50:$M$55</c:f>
              <c:numCache>
                <c:formatCode>General</c:formatCode>
                <c:ptCount val="5"/>
                <c:pt idx="0">
                  <c:v>410</c:v>
                </c:pt>
                <c:pt idx="1">
                  <c:v>169</c:v>
                </c:pt>
                <c:pt idx="2">
                  <c:v>1300</c:v>
                </c:pt>
                <c:pt idx="3">
                  <c:v>565</c:v>
                </c:pt>
                <c:pt idx="4">
                  <c:v>156</c:v>
                </c:pt>
              </c:numCache>
            </c:numRef>
          </c:val>
          <c:smooth val="0"/>
          <c:extLst>
            <c:ext xmlns:c16="http://schemas.microsoft.com/office/drawing/2014/chart" uri="{C3380CC4-5D6E-409C-BE32-E72D297353CC}">
              <c16:uniqueId val="{00000001-D247-4BE2-906D-D77DFC629DF2}"/>
            </c:ext>
          </c:extLst>
        </c:ser>
        <c:dLbls>
          <c:showLegendKey val="0"/>
          <c:showVal val="0"/>
          <c:showCatName val="0"/>
          <c:showSerName val="0"/>
          <c:showPercent val="0"/>
          <c:showBubbleSize val="0"/>
        </c:dLbls>
        <c:marker val="1"/>
        <c:smooth val="0"/>
        <c:axId val="891549648"/>
        <c:axId val="891542992"/>
      </c:lineChart>
      <c:catAx>
        <c:axId val="8915496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1542992"/>
        <c:crosses val="autoZero"/>
        <c:auto val="1"/>
        <c:lblAlgn val="ctr"/>
        <c:lblOffset val="100"/>
        <c:noMultiLvlLbl val="0"/>
      </c:catAx>
      <c:valAx>
        <c:axId val="8915429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15496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[Acc_Dashboard.xlsx]Combined!PivotTable7</c:name>
    <c:fmtId val="1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Combined!$G$49</c:f>
              <c:strCache>
                <c:ptCount val="1"/>
                <c:pt idx="0">
                  <c:v>SV_22</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Combined!$F$50:$F$55</c:f>
              <c:strCache>
                <c:ptCount val="5"/>
                <c:pt idx="0">
                  <c:v>Chhattisgarh</c:v>
                </c:pt>
                <c:pt idx="1">
                  <c:v>Jharkhand</c:v>
                </c:pt>
                <c:pt idx="2">
                  <c:v>Madhya Pradesh</c:v>
                </c:pt>
                <c:pt idx="3">
                  <c:v>Orissa</c:v>
                </c:pt>
                <c:pt idx="4">
                  <c:v>Telangana</c:v>
                </c:pt>
              </c:strCache>
            </c:strRef>
          </c:cat>
          <c:val>
            <c:numRef>
              <c:f>Combined!$G$50:$G$55</c:f>
              <c:numCache>
                <c:formatCode>General</c:formatCode>
                <c:ptCount val="5"/>
                <c:pt idx="0">
                  <c:v>10</c:v>
                </c:pt>
                <c:pt idx="1">
                  <c:v>1</c:v>
                </c:pt>
                <c:pt idx="2">
                  <c:v>87</c:v>
                </c:pt>
                <c:pt idx="3">
                  <c:v>114</c:v>
                </c:pt>
                <c:pt idx="4">
                  <c:v>22</c:v>
                </c:pt>
              </c:numCache>
            </c:numRef>
          </c:val>
          <c:smooth val="0"/>
          <c:extLst>
            <c:ext xmlns:c16="http://schemas.microsoft.com/office/drawing/2014/chart" uri="{C3380CC4-5D6E-409C-BE32-E72D297353CC}">
              <c16:uniqueId val="{00000000-07CD-4967-BB7E-86B5BB5A727B}"/>
            </c:ext>
          </c:extLst>
        </c:ser>
        <c:ser>
          <c:idx val="1"/>
          <c:order val="1"/>
          <c:tx>
            <c:strRef>
              <c:f>Combined!$H$49</c:f>
              <c:strCache>
                <c:ptCount val="1"/>
                <c:pt idx="0">
                  <c:v>SV_23</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Combined!$F$50:$F$55</c:f>
              <c:strCache>
                <c:ptCount val="5"/>
                <c:pt idx="0">
                  <c:v>Chhattisgarh</c:v>
                </c:pt>
                <c:pt idx="1">
                  <c:v>Jharkhand</c:v>
                </c:pt>
                <c:pt idx="2">
                  <c:v>Madhya Pradesh</c:v>
                </c:pt>
                <c:pt idx="3">
                  <c:v>Orissa</c:v>
                </c:pt>
                <c:pt idx="4">
                  <c:v>Telangana</c:v>
                </c:pt>
              </c:strCache>
            </c:strRef>
          </c:cat>
          <c:val>
            <c:numRef>
              <c:f>Combined!$H$50:$H$55</c:f>
              <c:numCache>
                <c:formatCode>General</c:formatCode>
                <c:ptCount val="5"/>
                <c:pt idx="0">
                  <c:v>62</c:v>
                </c:pt>
                <c:pt idx="1">
                  <c:v>37</c:v>
                </c:pt>
                <c:pt idx="2">
                  <c:v>413</c:v>
                </c:pt>
                <c:pt idx="3">
                  <c:v>75</c:v>
                </c:pt>
                <c:pt idx="4">
                  <c:v>52</c:v>
                </c:pt>
              </c:numCache>
            </c:numRef>
          </c:val>
          <c:smooth val="0"/>
          <c:extLst>
            <c:ext xmlns:c16="http://schemas.microsoft.com/office/drawing/2014/chart" uri="{C3380CC4-5D6E-409C-BE32-E72D297353CC}">
              <c16:uniqueId val="{00000001-07CD-4967-BB7E-86B5BB5A727B}"/>
            </c:ext>
          </c:extLst>
        </c:ser>
        <c:dLbls>
          <c:showLegendKey val="0"/>
          <c:showVal val="0"/>
          <c:showCatName val="0"/>
          <c:showSerName val="0"/>
          <c:showPercent val="0"/>
          <c:showBubbleSize val="0"/>
        </c:dLbls>
        <c:marker val="1"/>
        <c:smooth val="0"/>
        <c:axId val="1273829776"/>
        <c:axId val="1273828528"/>
      </c:lineChart>
      <c:catAx>
        <c:axId val="127382977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3828528"/>
        <c:crosses val="autoZero"/>
        <c:auto val="1"/>
        <c:lblAlgn val="ctr"/>
        <c:lblOffset val="100"/>
        <c:noMultiLvlLbl val="0"/>
      </c:catAx>
      <c:valAx>
        <c:axId val="12738285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38297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Categories val="1"/>
        <c14:dropZoneData val="1"/>
        <c14:dropZoneSeries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[Acc_Dashboard.xlsx]Combined!PivotTable2</c:name>
    <c:fmtId val="14"/>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solidFill>
              <a:schemeClr val="accent1"/>
            </a:solid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s>
    <c:plotArea>
      <c:layout/>
      <c:barChart>
        <c:barDir val="bar"/>
        <c:grouping val="stacked"/>
        <c:varyColors val="0"/>
        <c:ser>
          <c:idx val="0"/>
          <c:order val="0"/>
          <c:tx>
            <c:strRef>
              <c:f>Combined!$Q$49</c:f>
              <c:strCache>
                <c:ptCount val="1"/>
                <c:pt idx="0">
                  <c:v>AS_22</c:v>
                </c:pt>
              </c:strCache>
            </c:strRef>
          </c:tx>
          <c:spPr>
            <a:solidFill>
              <a:schemeClr val="accent1"/>
            </a:solidFill>
            <a:ln>
              <a:noFill/>
            </a:ln>
            <a:effectLst/>
          </c:spPr>
          <c:invertIfNegative val="0"/>
          <c:cat>
            <c:strRef>
              <c:f>Combined!$P$50:$P$55</c:f>
              <c:strCache>
                <c:ptCount val="5"/>
                <c:pt idx="0">
                  <c:v>Telangana</c:v>
                </c:pt>
                <c:pt idx="1">
                  <c:v>Orissa</c:v>
                </c:pt>
                <c:pt idx="2">
                  <c:v>Madhya Pradesh</c:v>
                </c:pt>
                <c:pt idx="3">
                  <c:v>Jharkhand</c:v>
                </c:pt>
                <c:pt idx="4">
                  <c:v>Chhattisgarh</c:v>
                </c:pt>
              </c:strCache>
            </c:strRef>
          </c:cat>
          <c:val>
            <c:numRef>
              <c:f>Combined!$Q$50:$Q$55</c:f>
              <c:numCache>
                <c:formatCode>General</c:formatCode>
                <c:ptCount val="5"/>
                <c:pt idx="0">
                  <c:v>157</c:v>
                </c:pt>
                <c:pt idx="1">
                  <c:v>161</c:v>
                </c:pt>
                <c:pt idx="2">
                  <c:v>86</c:v>
                </c:pt>
                <c:pt idx="3">
                  <c:v>6</c:v>
                </c:pt>
                <c:pt idx="4">
                  <c:v>81</c:v>
                </c:pt>
              </c:numCache>
            </c:numRef>
          </c:val>
          <c:extLst>
            <c:ext xmlns:c16="http://schemas.microsoft.com/office/drawing/2014/chart" uri="{C3380CC4-5D6E-409C-BE32-E72D297353CC}">
              <c16:uniqueId val="{00000000-A1CA-431D-A57B-5BBC6FB830E1}"/>
            </c:ext>
          </c:extLst>
        </c:ser>
        <c:ser>
          <c:idx val="1"/>
          <c:order val="1"/>
          <c:tx>
            <c:strRef>
              <c:f>Combined!$R$49</c:f>
              <c:strCache>
                <c:ptCount val="1"/>
                <c:pt idx="0">
                  <c:v>AS_23</c:v>
                </c:pt>
              </c:strCache>
            </c:strRef>
          </c:tx>
          <c:spPr>
            <a:solidFill>
              <a:schemeClr val="accent2"/>
            </a:solidFill>
            <a:ln>
              <a:noFill/>
            </a:ln>
            <a:effectLst/>
          </c:spPr>
          <c:invertIfNegative val="0"/>
          <c:cat>
            <c:strRef>
              <c:f>Combined!$P$50:$P$55</c:f>
              <c:strCache>
                <c:ptCount val="5"/>
                <c:pt idx="0">
                  <c:v>Telangana</c:v>
                </c:pt>
                <c:pt idx="1">
                  <c:v>Orissa</c:v>
                </c:pt>
                <c:pt idx="2">
                  <c:v>Madhya Pradesh</c:v>
                </c:pt>
                <c:pt idx="3">
                  <c:v>Jharkhand</c:v>
                </c:pt>
                <c:pt idx="4">
                  <c:v>Chhattisgarh</c:v>
                </c:pt>
              </c:strCache>
            </c:strRef>
          </c:cat>
          <c:val>
            <c:numRef>
              <c:f>Combined!$R$50:$R$55</c:f>
              <c:numCache>
                <c:formatCode>General</c:formatCode>
                <c:ptCount val="5"/>
                <c:pt idx="0">
                  <c:v>14</c:v>
                </c:pt>
                <c:pt idx="1">
                  <c:v>80</c:v>
                </c:pt>
                <c:pt idx="2">
                  <c:v>681</c:v>
                </c:pt>
                <c:pt idx="3">
                  <c:v>0</c:v>
                </c:pt>
                <c:pt idx="4">
                  <c:v>144</c:v>
                </c:pt>
              </c:numCache>
            </c:numRef>
          </c:val>
          <c:extLst>
            <c:ext xmlns:c16="http://schemas.microsoft.com/office/drawing/2014/chart" uri="{C3380CC4-5D6E-409C-BE32-E72D297353CC}">
              <c16:uniqueId val="{00000001-A1CA-431D-A57B-5BBC6FB830E1}"/>
            </c:ext>
          </c:extLst>
        </c:ser>
        <c:dLbls>
          <c:showLegendKey val="0"/>
          <c:showVal val="0"/>
          <c:showCatName val="0"/>
          <c:showSerName val="0"/>
          <c:showPercent val="0"/>
          <c:showBubbleSize val="0"/>
        </c:dLbls>
        <c:gapWidth val="150"/>
        <c:overlap val="100"/>
        <c:axId val="1355155296"/>
        <c:axId val="1355158624"/>
      </c:barChart>
      <c:catAx>
        <c:axId val="1355155296"/>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5158624"/>
        <c:crosses val="autoZero"/>
        <c:auto val="1"/>
        <c:lblAlgn val="ctr"/>
        <c:lblOffset val="100"/>
        <c:noMultiLvlLbl val="0"/>
      </c:catAx>
      <c:valAx>
        <c:axId val="135515862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51552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[Acc_Dashboard.xlsx]Combined!PivotTable8</c:name>
    <c:fmtId val="16"/>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s>
    <c:plotArea>
      <c:layout/>
      <c:barChart>
        <c:barDir val="bar"/>
        <c:grouping val="stacked"/>
        <c:varyColors val="0"/>
        <c:ser>
          <c:idx val="0"/>
          <c:order val="0"/>
          <c:tx>
            <c:strRef>
              <c:f>Combined!$Q$4</c:f>
              <c:strCache>
                <c:ptCount val="1"/>
                <c:pt idx="0">
                  <c:v>OC_22</c:v>
                </c:pt>
              </c:strCache>
            </c:strRef>
          </c:tx>
          <c:spPr>
            <a:solidFill>
              <a:schemeClr val="accent1"/>
            </a:solidFill>
            <a:ln>
              <a:noFill/>
            </a:ln>
            <a:effectLst/>
          </c:spPr>
          <c:invertIfNegative val="0"/>
          <c:cat>
            <c:strRef>
              <c:f>Combined!$P$5:$P$10</c:f>
              <c:strCache>
                <c:ptCount val="5"/>
                <c:pt idx="0">
                  <c:v>Chhattisgarh</c:v>
                </c:pt>
                <c:pt idx="1">
                  <c:v>Jharkhand</c:v>
                </c:pt>
                <c:pt idx="2">
                  <c:v>Madhya Pradesh</c:v>
                </c:pt>
                <c:pt idx="3">
                  <c:v>Orissa</c:v>
                </c:pt>
                <c:pt idx="4">
                  <c:v>Telangana</c:v>
                </c:pt>
              </c:strCache>
            </c:strRef>
          </c:cat>
          <c:val>
            <c:numRef>
              <c:f>Combined!$Q$5:$Q$10</c:f>
              <c:numCache>
                <c:formatCode>General</c:formatCode>
                <c:ptCount val="5"/>
                <c:pt idx="0">
                  <c:v>520</c:v>
                </c:pt>
                <c:pt idx="1">
                  <c:v>25</c:v>
                </c:pt>
                <c:pt idx="2">
                  <c:v>4130</c:v>
                </c:pt>
                <c:pt idx="3">
                  <c:v>326</c:v>
                </c:pt>
                <c:pt idx="4">
                  <c:v>4065</c:v>
                </c:pt>
              </c:numCache>
            </c:numRef>
          </c:val>
          <c:extLst>
            <c:ext xmlns:c16="http://schemas.microsoft.com/office/drawing/2014/chart" uri="{C3380CC4-5D6E-409C-BE32-E72D297353CC}">
              <c16:uniqueId val="{00000000-9738-4CA0-97A7-E12DD44F3122}"/>
            </c:ext>
          </c:extLst>
        </c:ser>
        <c:ser>
          <c:idx val="1"/>
          <c:order val="1"/>
          <c:tx>
            <c:strRef>
              <c:f>Combined!$R$4</c:f>
              <c:strCache>
                <c:ptCount val="1"/>
                <c:pt idx="0">
                  <c:v>OC_23</c:v>
                </c:pt>
              </c:strCache>
            </c:strRef>
          </c:tx>
          <c:spPr>
            <a:solidFill>
              <a:schemeClr val="accent2"/>
            </a:solidFill>
            <a:ln>
              <a:noFill/>
            </a:ln>
            <a:effectLst/>
          </c:spPr>
          <c:invertIfNegative val="0"/>
          <c:cat>
            <c:strRef>
              <c:f>Combined!$P$5:$P$10</c:f>
              <c:strCache>
                <c:ptCount val="5"/>
                <c:pt idx="0">
                  <c:v>Chhattisgarh</c:v>
                </c:pt>
                <c:pt idx="1">
                  <c:v>Jharkhand</c:v>
                </c:pt>
                <c:pt idx="2">
                  <c:v>Madhya Pradesh</c:v>
                </c:pt>
                <c:pt idx="3">
                  <c:v>Orissa</c:v>
                </c:pt>
                <c:pt idx="4">
                  <c:v>Telangana</c:v>
                </c:pt>
              </c:strCache>
            </c:strRef>
          </c:cat>
          <c:val>
            <c:numRef>
              <c:f>Combined!$R$5:$R$10</c:f>
              <c:numCache>
                <c:formatCode>General</c:formatCode>
                <c:ptCount val="5"/>
                <c:pt idx="0">
                  <c:v>953</c:v>
                </c:pt>
                <c:pt idx="1">
                  <c:v>0</c:v>
                </c:pt>
                <c:pt idx="2">
                  <c:v>4589</c:v>
                </c:pt>
                <c:pt idx="3">
                  <c:v>1375</c:v>
                </c:pt>
                <c:pt idx="4">
                  <c:v>1301</c:v>
                </c:pt>
              </c:numCache>
            </c:numRef>
          </c:val>
          <c:extLst>
            <c:ext xmlns:c16="http://schemas.microsoft.com/office/drawing/2014/chart" uri="{C3380CC4-5D6E-409C-BE32-E72D297353CC}">
              <c16:uniqueId val="{00000001-9738-4CA0-97A7-E12DD44F3122}"/>
            </c:ext>
          </c:extLst>
        </c:ser>
        <c:dLbls>
          <c:showLegendKey val="0"/>
          <c:showVal val="0"/>
          <c:showCatName val="0"/>
          <c:showSerName val="0"/>
          <c:showPercent val="0"/>
          <c:showBubbleSize val="0"/>
        </c:dLbls>
        <c:gapWidth val="150"/>
        <c:overlap val="100"/>
        <c:axId val="1349815232"/>
        <c:axId val="1349804000"/>
      </c:barChart>
      <c:catAx>
        <c:axId val="13498152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9804000"/>
        <c:crosses val="autoZero"/>
        <c:auto val="1"/>
        <c:lblAlgn val="ctr"/>
        <c:lblOffset val="100"/>
        <c:noMultiLvlLbl val="0"/>
      </c:catAx>
      <c:valAx>
        <c:axId val="134980400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98152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[Acc_Dashboard.xlsx]Combined!PivotTable4</c:name>
    <c:fmtId val="8"/>
  </c:pivotSource>
  <c:chart>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1"/>
          </a:solidFill>
          <a:ln>
            <a:noFill/>
          </a:ln>
          <a:effectLst/>
          <a:sp3d/>
        </c:spPr>
        <c:marker>
          <c:symbol val="none"/>
        </c:marker>
      </c:pivotFmt>
      <c:pivotFmt>
        <c:idx val="3"/>
        <c:spPr>
          <a:solidFill>
            <a:schemeClr val="accent1"/>
          </a:solidFill>
          <a:ln>
            <a:noFill/>
          </a:ln>
          <a:effectLst/>
          <a:sp3d/>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s>
    <c:plotArea>
      <c:layout/>
      <c:barChart>
        <c:barDir val="col"/>
        <c:grouping val="clustered"/>
        <c:varyColors val="0"/>
        <c:ser>
          <c:idx val="0"/>
          <c:order val="0"/>
          <c:tx>
            <c:strRef>
              <c:f>Combined!$L$3</c:f>
              <c:strCache>
                <c:ptCount val="1"/>
                <c:pt idx="0">
                  <c:v>OT_22</c:v>
                </c:pt>
              </c:strCache>
            </c:strRef>
          </c:tx>
          <c:spPr>
            <a:solidFill>
              <a:schemeClr val="accent1"/>
            </a:solidFill>
            <a:ln>
              <a:noFill/>
            </a:ln>
            <a:effectLst/>
          </c:spPr>
          <c:invertIfNegative val="0"/>
          <c:cat>
            <c:strRef>
              <c:f>Combined!$K$4:$K$9</c:f>
              <c:strCache>
                <c:ptCount val="5"/>
                <c:pt idx="0">
                  <c:v>Chhattisgarh</c:v>
                </c:pt>
                <c:pt idx="1">
                  <c:v>Jharkhand</c:v>
                </c:pt>
                <c:pt idx="2">
                  <c:v>Madhya Pradesh</c:v>
                </c:pt>
                <c:pt idx="3">
                  <c:v>Orissa</c:v>
                </c:pt>
                <c:pt idx="4">
                  <c:v>Telangana</c:v>
                </c:pt>
              </c:strCache>
            </c:strRef>
          </c:cat>
          <c:val>
            <c:numRef>
              <c:f>Combined!$L$4:$L$9</c:f>
              <c:numCache>
                <c:formatCode>General</c:formatCode>
                <c:ptCount val="5"/>
                <c:pt idx="0">
                  <c:v>188</c:v>
                </c:pt>
                <c:pt idx="1">
                  <c:v>68</c:v>
                </c:pt>
                <c:pt idx="2">
                  <c:v>1165</c:v>
                </c:pt>
                <c:pt idx="3">
                  <c:v>336</c:v>
                </c:pt>
                <c:pt idx="4">
                  <c:v>526</c:v>
                </c:pt>
              </c:numCache>
            </c:numRef>
          </c:val>
          <c:extLst>
            <c:ext xmlns:c16="http://schemas.microsoft.com/office/drawing/2014/chart" uri="{C3380CC4-5D6E-409C-BE32-E72D297353CC}">
              <c16:uniqueId val="{00000000-F20B-496B-802A-B873FCDE7802}"/>
            </c:ext>
          </c:extLst>
        </c:ser>
        <c:ser>
          <c:idx val="1"/>
          <c:order val="1"/>
          <c:tx>
            <c:strRef>
              <c:f>Combined!$M$3</c:f>
              <c:strCache>
                <c:ptCount val="1"/>
                <c:pt idx="0">
                  <c:v>OT_23</c:v>
                </c:pt>
              </c:strCache>
            </c:strRef>
          </c:tx>
          <c:spPr>
            <a:solidFill>
              <a:schemeClr val="accent2"/>
            </a:solidFill>
            <a:ln>
              <a:noFill/>
            </a:ln>
            <a:effectLst/>
          </c:spPr>
          <c:invertIfNegative val="0"/>
          <c:cat>
            <c:strRef>
              <c:f>Combined!$K$4:$K$9</c:f>
              <c:strCache>
                <c:ptCount val="5"/>
                <c:pt idx="0">
                  <c:v>Chhattisgarh</c:v>
                </c:pt>
                <c:pt idx="1">
                  <c:v>Jharkhand</c:v>
                </c:pt>
                <c:pt idx="2">
                  <c:v>Madhya Pradesh</c:v>
                </c:pt>
                <c:pt idx="3">
                  <c:v>Orissa</c:v>
                </c:pt>
                <c:pt idx="4">
                  <c:v>Telangana</c:v>
                </c:pt>
              </c:strCache>
            </c:strRef>
          </c:cat>
          <c:val>
            <c:numRef>
              <c:f>Combined!$M$4:$M$9</c:f>
              <c:numCache>
                <c:formatCode>General</c:formatCode>
                <c:ptCount val="5"/>
                <c:pt idx="0">
                  <c:v>467</c:v>
                </c:pt>
                <c:pt idx="1">
                  <c:v>155</c:v>
                </c:pt>
                <c:pt idx="2">
                  <c:v>4091</c:v>
                </c:pt>
                <c:pt idx="3">
                  <c:v>1194</c:v>
                </c:pt>
                <c:pt idx="4">
                  <c:v>539</c:v>
                </c:pt>
              </c:numCache>
            </c:numRef>
          </c:val>
          <c:extLst>
            <c:ext xmlns:c16="http://schemas.microsoft.com/office/drawing/2014/chart" uri="{C3380CC4-5D6E-409C-BE32-E72D297353CC}">
              <c16:uniqueId val="{00000001-F20B-496B-802A-B873FCDE7802}"/>
            </c:ext>
          </c:extLst>
        </c:ser>
        <c:dLbls>
          <c:showLegendKey val="0"/>
          <c:showVal val="0"/>
          <c:showCatName val="0"/>
          <c:showSerName val="0"/>
          <c:showPercent val="0"/>
          <c:showBubbleSize val="0"/>
        </c:dLbls>
        <c:gapWidth val="150"/>
        <c:axId val="324081792"/>
        <c:axId val="324083040"/>
      </c:barChart>
      <c:catAx>
        <c:axId val="324081792"/>
        <c:scaling>
          <c:orientation val="minMax"/>
        </c:scaling>
        <c:delete val="0"/>
        <c:axPos val="b"/>
        <c:numFmt formatCode="General" sourceLinked="1"/>
        <c:majorTickMark val="none"/>
        <c:minorTickMark val="none"/>
        <c:tickLblPos val="nextTo"/>
        <c:spPr>
          <a:noFill/>
          <a:ln>
            <a:noFill/>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4083040"/>
        <c:crosses val="autoZero"/>
        <c:auto val="1"/>
        <c:lblAlgn val="ctr"/>
        <c:lblOffset val="100"/>
        <c:noMultiLvlLbl val="0"/>
      </c:catAx>
      <c:valAx>
        <c:axId val="3240830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40817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10.xml.rels><?xml version="1.0" encoding="UTF-8" standalone="yes"?>
<Relationships xmlns="http://schemas.openxmlformats.org/package/2006/relationships"><Relationship Id="rId8" Type="http://schemas.openxmlformats.org/officeDocument/2006/relationships/hyperlink" Target="#Dataset!A1"/><Relationship Id="rId3" Type="http://schemas.openxmlformats.org/officeDocument/2006/relationships/chart" Target="../charts/chart23.xml"/><Relationship Id="rId7" Type="http://schemas.openxmlformats.org/officeDocument/2006/relationships/image" Target="../media/image10.png"/><Relationship Id="rId2" Type="http://schemas.openxmlformats.org/officeDocument/2006/relationships/image" Target="../media/image1.png"/><Relationship Id="rId1" Type="http://schemas.openxmlformats.org/officeDocument/2006/relationships/hyperlink" Target="#Sheet5!A1"/><Relationship Id="rId6" Type="http://schemas.openxmlformats.org/officeDocument/2006/relationships/image" Target="../media/image9.png"/><Relationship Id="rId5" Type="http://schemas.openxmlformats.org/officeDocument/2006/relationships/hyperlink" Target="#Sheet3!B3"/><Relationship Id="rId4" Type="http://schemas.openxmlformats.org/officeDocument/2006/relationships/chart" Target="../charts/chart24.xml"/><Relationship Id="rId9" Type="http://schemas.openxmlformats.org/officeDocument/2006/relationships/image" Target="../media/image4.png"/></Relationships>
</file>

<file path=xl/drawings/_rels/drawing2.xml.rels><?xml version="1.0" encoding="UTF-8" standalone="yes"?>
<Relationships xmlns="http://schemas.openxmlformats.org/package/2006/relationships"><Relationship Id="rId2" Type="http://schemas.openxmlformats.org/officeDocument/2006/relationships/chart" Target="../charts/chart10.xml"/><Relationship Id="rId1" Type="http://schemas.openxmlformats.org/officeDocument/2006/relationships/chart" Target="../charts/chart9.xml"/></Relationships>
</file>

<file path=xl/drawings/_rels/drawing3.xml.rels><?xml version="1.0" encoding="UTF-8" standalone="yes"?>
<Relationships xmlns="http://schemas.openxmlformats.org/package/2006/relationships"><Relationship Id="rId2" Type="http://schemas.openxmlformats.org/officeDocument/2006/relationships/chart" Target="../charts/chart12.xml"/><Relationship Id="rId1" Type="http://schemas.openxmlformats.org/officeDocument/2006/relationships/chart" Target="../charts/chart11.xml"/></Relationships>
</file>

<file path=xl/drawings/_rels/drawing4.xml.rels><?xml version="1.0" encoding="UTF-8" standalone="yes"?>
<Relationships xmlns="http://schemas.openxmlformats.org/package/2006/relationships"><Relationship Id="rId2" Type="http://schemas.openxmlformats.org/officeDocument/2006/relationships/chart" Target="../charts/chart14.xml"/><Relationship Id="rId1" Type="http://schemas.openxmlformats.org/officeDocument/2006/relationships/chart" Target="../charts/chart13.xml"/></Relationships>
</file>

<file path=xl/drawings/_rels/drawing5.xml.rels><?xml version="1.0" encoding="UTF-8" standalone="yes"?>
<Relationships xmlns="http://schemas.openxmlformats.org/package/2006/relationships"><Relationship Id="rId2" Type="http://schemas.openxmlformats.org/officeDocument/2006/relationships/chart" Target="../charts/chart16.xml"/><Relationship Id="rId1" Type="http://schemas.openxmlformats.org/officeDocument/2006/relationships/chart" Target="../charts/chart15.xml"/></Relationships>
</file>

<file path=xl/drawings/_rels/drawing6.xml.rels><?xml version="1.0" encoding="UTF-8" standalone="yes"?>
<Relationships xmlns="http://schemas.openxmlformats.org/package/2006/relationships"><Relationship Id="rId1" Type="http://schemas.openxmlformats.org/officeDocument/2006/relationships/hyperlink" Target="#Sheet1!A1"/></Relationships>
</file>

<file path=xl/drawings/_rels/drawing7.xml.rels><?xml version="1.0" encoding="UTF-8" standalone="yes"?>
<Relationships xmlns="http://schemas.openxmlformats.org/package/2006/relationships"><Relationship Id="rId8" Type="http://schemas.openxmlformats.org/officeDocument/2006/relationships/image" Target="../media/image4.png"/><Relationship Id="rId3" Type="http://schemas.openxmlformats.org/officeDocument/2006/relationships/chart" Target="../charts/chart18.xml"/><Relationship Id="rId7" Type="http://schemas.openxmlformats.org/officeDocument/2006/relationships/hyperlink" Target="#Dataset!A1"/><Relationship Id="rId2" Type="http://schemas.openxmlformats.org/officeDocument/2006/relationships/chart" Target="../charts/chart17.xml"/><Relationship Id="rId1" Type="http://schemas.openxmlformats.org/officeDocument/2006/relationships/image" Target="../media/image1.png"/><Relationship Id="rId6" Type="http://schemas.openxmlformats.org/officeDocument/2006/relationships/hyperlink" Target="#Sheet2!B3"/><Relationship Id="rId5" Type="http://schemas.openxmlformats.org/officeDocument/2006/relationships/image" Target="../media/image3.png"/><Relationship Id="rId4" Type="http://schemas.openxmlformats.org/officeDocument/2006/relationships/image" Target="../media/image2.png"/></Relationships>
</file>

<file path=xl/drawings/_rels/drawing8.xml.rels><?xml version="1.0" encoding="UTF-8" standalone="yes"?>
<Relationships xmlns="http://schemas.openxmlformats.org/package/2006/relationships"><Relationship Id="rId8" Type="http://schemas.openxmlformats.org/officeDocument/2006/relationships/hyperlink" Target="#Dataset!A1"/><Relationship Id="rId3" Type="http://schemas.openxmlformats.org/officeDocument/2006/relationships/chart" Target="../charts/chart20.xml"/><Relationship Id="rId7" Type="http://schemas.openxmlformats.org/officeDocument/2006/relationships/image" Target="../media/image6.png"/><Relationship Id="rId2" Type="http://schemas.openxmlformats.org/officeDocument/2006/relationships/chart" Target="../charts/chart19.xml"/><Relationship Id="rId1" Type="http://schemas.openxmlformats.org/officeDocument/2006/relationships/image" Target="../media/image1.png"/><Relationship Id="rId6" Type="http://schemas.openxmlformats.org/officeDocument/2006/relationships/image" Target="../media/image5.png"/><Relationship Id="rId5" Type="http://schemas.openxmlformats.org/officeDocument/2006/relationships/hyperlink" Target="#Sheet3!B3"/><Relationship Id="rId4" Type="http://schemas.openxmlformats.org/officeDocument/2006/relationships/hyperlink" Target="#Sheet1!B3"/><Relationship Id="rId9" Type="http://schemas.openxmlformats.org/officeDocument/2006/relationships/image" Target="../media/image4.png"/></Relationships>
</file>

<file path=xl/drawings/_rels/drawing9.xml.rels><?xml version="1.0" encoding="UTF-8" standalone="yes"?>
<Relationships xmlns="http://schemas.openxmlformats.org/package/2006/relationships"><Relationship Id="rId8" Type="http://schemas.openxmlformats.org/officeDocument/2006/relationships/hyperlink" Target="#Dataset!A1"/><Relationship Id="rId3" Type="http://schemas.openxmlformats.org/officeDocument/2006/relationships/chart" Target="../charts/chart22.xml"/><Relationship Id="rId7" Type="http://schemas.openxmlformats.org/officeDocument/2006/relationships/image" Target="../media/image8.png"/><Relationship Id="rId2" Type="http://schemas.openxmlformats.org/officeDocument/2006/relationships/chart" Target="../charts/chart21.xml"/><Relationship Id="rId1" Type="http://schemas.openxmlformats.org/officeDocument/2006/relationships/image" Target="../media/image1.png"/><Relationship Id="rId6" Type="http://schemas.openxmlformats.org/officeDocument/2006/relationships/image" Target="../media/image7.png"/><Relationship Id="rId5" Type="http://schemas.openxmlformats.org/officeDocument/2006/relationships/hyperlink" Target="#Sheet4!B3"/><Relationship Id="rId4" Type="http://schemas.openxmlformats.org/officeDocument/2006/relationships/hyperlink" Target="#Sheet2!B3"/><Relationship Id="rId9"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3</xdr:col>
      <xdr:colOff>426611</xdr:colOff>
      <xdr:row>1</xdr:row>
      <xdr:rowOff>63500</xdr:rowOff>
    </xdr:from>
    <xdr:to>
      <xdr:col>4</xdr:col>
      <xdr:colOff>1169959</xdr:colOff>
      <xdr:row>14</xdr:row>
      <xdr:rowOff>111125</xdr:rowOff>
    </xdr:to>
    <mc:AlternateContent xmlns:mc="http://schemas.openxmlformats.org/markup-compatibility/2006" xmlns:a14="http://schemas.microsoft.com/office/drawing/2010/main">
      <mc:Choice Requires="a14">
        <xdr:graphicFrame macro="">
          <xdr:nvGraphicFramePr>
            <xdr:cNvPr id="2"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3074561" y="254000"/>
              <a:ext cx="1791098"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xdr:colOff>
      <xdr:row>15</xdr:row>
      <xdr:rowOff>165101</xdr:rowOff>
    </xdr:from>
    <xdr:to>
      <xdr:col>4</xdr:col>
      <xdr:colOff>984251</xdr:colOff>
      <xdr:row>29</xdr:row>
      <xdr:rowOff>142875</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127000</xdr:colOff>
      <xdr:row>17</xdr:row>
      <xdr:rowOff>79374</xdr:rowOff>
    </xdr:from>
    <xdr:to>
      <xdr:col>9</xdr:col>
      <xdr:colOff>152400</xdr:colOff>
      <xdr:row>29</xdr:row>
      <xdr:rowOff>171449</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228601</xdr:colOff>
      <xdr:row>18</xdr:row>
      <xdr:rowOff>0</xdr:rowOff>
    </xdr:from>
    <xdr:to>
      <xdr:col>14</xdr:col>
      <xdr:colOff>1031875</xdr:colOff>
      <xdr:row>29</xdr:row>
      <xdr:rowOff>30355</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44141</xdr:colOff>
      <xdr:row>58</xdr:row>
      <xdr:rowOff>109034</xdr:rowOff>
    </xdr:from>
    <xdr:to>
      <xdr:col>4</xdr:col>
      <xdr:colOff>1127125</xdr:colOff>
      <xdr:row>73</xdr:row>
      <xdr:rowOff>64429</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238125</xdr:colOff>
      <xdr:row>60</xdr:row>
      <xdr:rowOff>114300</xdr:rowOff>
    </xdr:from>
    <xdr:to>
      <xdr:col>14</xdr:col>
      <xdr:colOff>781050</xdr:colOff>
      <xdr:row>72</xdr:row>
      <xdr:rowOff>101600</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265584</xdr:colOff>
      <xdr:row>60</xdr:row>
      <xdr:rowOff>0</xdr:rowOff>
    </xdr:from>
    <xdr:to>
      <xdr:col>9</xdr:col>
      <xdr:colOff>838200</xdr:colOff>
      <xdr:row>72</xdr:row>
      <xdr:rowOff>152400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15</xdr:col>
      <xdr:colOff>571501</xdr:colOff>
      <xdr:row>59</xdr:row>
      <xdr:rowOff>73883</xdr:rowOff>
    </xdr:from>
    <xdr:to>
      <xdr:col>18</xdr:col>
      <xdr:colOff>1007453</xdr:colOff>
      <xdr:row>69</xdr:row>
      <xdr:rowOff>146539</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15</xdr:col>
      <xdr:colOff>590550</xdr:colOff>
      <xdr:row>18</xdr:row>
      <xdr:rowOff>0</xdr:rowOff>
    </xdr:from>
    <xdr:to>
      <xdr:col>18</xdr:col>
      <xdr:colOff>952500</xdr:colOff>
      <xdr:row>27</xdr:row>
      <xdr:rowOff>133350</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4</xdr:col>
      <xdr:colOff>435769</xdr:colOff>
      <xdr:row>0</xdr:row>
      <xdr:rowOff>176212</xdr:rowOff>
    </xdr:from>
    <xdr:to>
      <xdr:col>4</xdr:col>
      <xdr:colOff>454819</xdr:colOff>
      <xdr:row>26</xdr:row>
      <xdr:rowOff>185737</xdr:rowOff>
    </xdr:to>
    <xdr:cxnSp macro="">
      <xdr:nvCxnSpPr>
        <xdr:cNvPr id="2" name="Straight Connector 1">
          <a:hlinkClick xmlns:r="http://schemas.openxmlformats.org/officeDocument/2006/relationships" r:id="rId1"/>
        </xdr:cNvPr>
        <xdr:cNvCxnSpPr/>
      </xdr:nvCxnSpPr>
      <xdr:spPr>
        <a:xfrm flipH="1">
          <a:off x="2874169" y="176212"/>
          <a:ext cx="19050" cy="4962525"/>
        </a:xfrm>
        <a:prstGeom prst="line">
          <a:avLst/>
        </a:prstGeom>
        <a:ln>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266698</xdr:colOff>
      <xdr:row>2</xdr:row>
      <xdr:rowOff>111918</xdr:rowOff>
    </xdr:from>
    <xdr:to>
      <xdr:col>4</xdr:col>
      <xdr:colOff>273842</xdr:colOff>
      <xdr:row>8</xdr:row>
      <xdr:rowOff>33337</xdr:rowOff>
    </xdr:to>
    <xdr:grpSp>
      <xdr:nvGrpSpPr>
        <xdr:cNvPr id="3" name="Group 2"/>
        <xdr:cNvGrpSpPr/>
      </xdr:nvGrpSpPr>
      <xdr:grpSpPr>
        <a:xfrm>
          <a:off x="873917" y="492918"/>
          <a:ext cx="1828800" cy="1064419"/>
          <a:chOff x="909637" y="540543"/>
          <a:chExt cx="1633537" cy="1064419"/>
        </a:xfrm>
      </xdr:grpSpPr>
      <xdr:sp macro="" textlink="">
        <xdr:nvSpPr>
          <xdr:cNvPr id="4" name="TextBox 3"/>
          <xdr:cNvSpPr txBox="1"/>
        </xdr:nvSpPr>
        <xdr:spPr>
          <a:xfrm>
            <a:off x="909637" y="540543"/>
            <a:ext cx="1633537"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400" b="1">
                <a:solidFill>
                  <a:schemeClr val="accent4">
                    <a:lumMod val="20000"/>
                    <a:lumOff val="80000"/>
                  </a:schemeClr>
                </a:solidFill>
                <a:latin typeface="Algerian" panose="04020705040A02060702" pitchFamily="82" charset="0"/>
              </a:rPr>
              <a:t>ACCIDENT</a:t>
            </a:r>
          </a:p>
        </xdr:txBody>
      </xdr:sp>
      <xdr:sp macro="" textlink="">
        <xdr:nvSpPr>
          <xdr:cNvPr id="5" name="TextBox 4"/>
          <xdr:cNvSpPr txBox="1"/>
        </xdr:nvSpPr>
        <xdr:spPr>
          <a:xfrm>
            <a:off x="1015199" y="1014411"/>
            <a:ext cx="1462087"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solidFill>
                  <a:schemeClr val="accent4">
                    <a:lumMod val="20000"/>
                    <a:lumOff val="80000"/>
                  </a:schemeClr>
                </a:solidFill>
                <a:latin typeface="Algerian" panose="04020705040A02060702" pitchFamily="82" charset="0"/>
              </a:rPr>
              <a:t>DASHBOARD</a:t>
            </a:r>
            <a:endParaRPr lang="en-US" sz="1100">
              <a:solidFill>
                <a:schemeClr val="accent4">
                  <a:lumMod val="20000"/>
                  <a:lumOff val="80000"/>
                </a:schemeClr>
              </a:solidFill>
              <a:latin typeface="Algerian" panose="04020705040A02060702" pitchFamily="82" charset="0"/>
            </a:endParaRPr>
          </a:p>
        </xdr:txBody>
      </xdr:sp>
      <xdr:sp macro="" textlink="">
        <xdr:nvSpPr>
          <xdr:cNvPr id="6" name="TextBox 5"/>
          <xdr:cNvSpPr txBox="1"/>
        </xdr:nvSpPr>
        <xdr:spPr>
          <a:xfrm>
            <a:off x="1281899" y="1433512"/>
            <a:ext cx="852487" cy="171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solidFill>
                  <a:schemeClr val="accent4">
                    <a:lumMod val="20000"/>
                    <a:lumOff val="80000"/>
                  </a:schemeClr>
                </a:solidFill>
                <a:latin typeface="Algerian" panose="04020705040A02060702" pitchFamily="82" charset="0"/>
              </a:rPr>
              <a:t>22/23</a:t>
            </a:r>
          </a:p>
        </xdr:txBody>
      </xdr:sp>
    </xdr:grpSp>
    <xdr:clientData/>
  </xdr:twoCellAnchor>
  <xdr:twoCellAnchor>
    <xdr:from>
      <xdr:col>1</xdr:col>
      <xdr:colOff>583406</xdr:colOff>
      <xdr:row>7</xdr:row>
      <xdr:rowOff>95250</xdr:rowOff>
    </xdr:from>
    <xdr:to>
      <xdr:col>3</xdr:col>
      <xdr:colOff>466251</xdr:colOff>
      <xdr:row>13</xdr:row>
      <xdr:rowOff>49532</xdr:rowOff>
    </xdr:to>
    <xdr:pic>
      <xdr:nvPicPr>
        <xdr:cNvPr id="7" name="Picture 6"/>
        <xdr:cNvPicPr>
          <a:picLocks noChangeAspect="1"/>
        </xdr:cNvPicPr>
      </xdr:nvPicPr>
      <xdr:blipFill>
        <a:blip xmlns:r="http://schemas.openxmlformats.org/officeDocument/2006/relationships" r:embed="rId2" cstate="print">
          <a:duotone>
            <a:schemeClr val="accent4">
              <a:shade val="45000"/>
              <a:satMod val="135000"/>
            </a:schemeClr>
            <a:prstClr val="white"/>
          </a:duotone>
          <a:extLst>
            <a:ext uri="{28A0092B-C50C-407E-A947-70E740481C1C}">
              <a14:useLocalDpi xmlns:a14="http://schemas.microsoft.com/office/drawing/2010/main" val="0"/>
            </a:ext>
          </a:extLst>
        </a:blip>
        <a:stretch>
          <a:fillRect/>
        </a:stretch>
      </xdr:blipFill>
      <xdr:spPr>
        <a:xfrm>
          <a:off x="1193006" y="1428750"/>
          <a:ext cx="1102045" cy="1097282"/>
        </a:xfrm>
        <a:prstGeom prst="rect">
          <a:avLst/>
        </a:prstGeom>
      </xdr:spPr>
    </xdr:pic>
    <xdr:clientData/>
  </xdr:twoCellAnchor>
  <xdr:twoCellAnchor editAs="oneCell">
    <xdr:from>
      <xdr:col>1</xdr:col>
      <xdr:colOff>261937</xdr:colOff>
      <xdr:row>13</xdr:row>
      <xdr:rowOff>71438</xdr:rowOff>
    </xdr:from>
    <xdr:to>
      <xdr:col>4</xdr:col>
      <xdr:colOff>231379</xdr:colOff>
      <xdr:row>25</xdr:row>
      <xdr:rowOff>23811</xdr:rowOff>
    </xdr:to>
    <mc:AlternateContent xmlns:mc="http://schemas.openxmlformats.org/markup-compatibility/2006" xmlns:a14="http://schemas.microsoft.com/office/drawing/2010/main">
      <mc:Choice Requires="a14">
        <xdr:graphicFrame macro="">
          <xdr:nvGraphicFramePr>
            <xdr:cNvPr id="8" name="region 5"/>
            <xdr:cNvGraphicFramePr/>
          </xdr:nvGraphicFramePr>
          <xdr:xfrm>
            <a:off x="0" y="0"/>
            <a:ext cx="0" cy="0"/>
          </xdr:xfrm>
          <a:graphic>
            <a:graphicData uri="http://schemas.microsoft.com/office/drawing/2010/slicer">
              <sle:slicer xmlns:sle="http://schemas.microsoft.com/office/drawing/2010/slicer" name="region 5"/>
            </a:graphicData>
          </a:graphic>
        </xdr:graphicFrame>
      </mc:Choice>
      <mc:Fallback xmlns="">
        <xdr:sp macro="" textlink="">
          <xdr:nvSpPr>
            <xdr:cNvPr id="0" name=""/>
            <xdr:cNvSpPr>
              <a:spLocks noTextEdit="1"/>
            </xdr:cNvSpPr>
          </xdr:nvSpPr>
          <xdr:spPr>
            <a:xfrm>
              <a:off x="869156" y="2547938"/>
              <a:ext cx="1791098" cy="223837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607218</xdr:colOff>
      <xdr:row>2</xdr:row>
      <xdr:rowOff>23811</xdr:rowOff>
    </xdr:from>
    <xdr:to>
      <xdr:col>8</xdr:col>
      <xdr:colOff>190500</xdr:colOff>
      <xdr:row>6</xdr:row>
      <xdr:rowOff>71436</xdr:rowOff>
    </xdr:to>
    <xdr:sp macro="" textlink="">
      <xdr:nvSpPr>
        <xdr:cNvPr id="9" name="TextBox 8"/>
        <xdr:cNvSpPr txBox="1"/>
      </xdr:nvSpPr>
      <xdr:spPr>
        <a:xfrm>
          <a:off x="3045618" y="404811"/>
          <a:ext cx="2021682" cy="809625"/>
        </a:xfrm>
        <a:prstGeom prst="rect">
          <a:avLst/>
        </a:prstGeom>
        <a:noFill/>
        <a:ln>
          <a:solidFill>
            <a:schemeClr val="bg1">
              <a:lumMod val="75000"/>
            </a:schemeClr>
          </a:solid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ctr"/>
        <a:lstStyle/>
        <a:p>
          <a:pPr algn="ctr"/>
          <a:r>
            <a:rPr lang="en-US" sz="1800">
              <a:solidFill>
                <a:schemeClr val="accent2">
                  <a:lumMod val="20000"/>
                  <a:lumOff val="80000"/>
                </a:schemeClr>
              </a:solidFill>
              <a:latin typeface="Baskerville Old Face" panose="02020602080505020303" pitchFamily="18" charset="0"/>
            </a:rPr>
            <a:t>Accidents</a:t>
          </a:r>
          <a:r>
            <a:rPr lang="en-US" sz="1800" baseline="0">
              <a:solidFill>
                <a:schemeClr val="accent2">
                  <a:lumMod val="20000"/>
                  <a:lumOff val="80000"/>
                </a:schemeClr>
              </a:solidFill>
              <a:latin typeface="Baskerville Old Face" panose="02020602080505020303" pitchFamily="18" charset="0"/>
            </a:rPr>
            <a:t> - 22</a:t>
          </a:r>
          <a:endParaRPr lang="en-US" sz="1100" baseline="0">
            <a:solidFill>
              <a:schemeClr val="accent2">
                <a:lumMod val="20000"/>
                <a:lumOff val="80000"/>
              </a:schemeClr>
            </a:solidFill>
          </a:endParaRPr>
        </a:p>
        <a:p>
          <a:pPr algn="ctr"/>
          <a:endParaRPr lang="en-US" sz="1100" baseline="0">
            <a:solidFill>
              <a:schemeClr val="accent2">
                <a:lumMod val="20000"/>
                <a:lumOff val="80000"/>
              </a:schemeClr>
            </a:solidFill>
          </a:endParaRPr>
        </a:p>
        <a:p>
          <a:pPr algn="ctr"/>
          <a:endParaRPr lang="en-US" sz="1600" b="1" i="0">
            <a:solidFill>
              <a:schemeClr val="accent2">
                <a:lumMod val="20000"/>
                <a:lumOff val="80000"/>
              </a:schemeClr>
            </a:solidFill>
          </a:endParaRPr>
        </a:p>
      </xdr:txBody>
    </xdr:sp>
    <xdr:clientData/>
  </xdr:twoCellAnchor>
  <xdr:twoCellAnchor>
    <xdr:from>
      <xdr:col>8</xdr:col>
      <xdr:colOff>513556</xdr:colOff>
      <xdr:row>2</xdr:row>
      <xdr:rowOff>33336</xdr:rowOff>
    </xdr:from>
    <xdr:to>
      <xdr:col>12</xdr:col>
      <xdr:colOff>96838</xdr:colOff>
      <xdr:row>6</xdr:row>
      <xdr:rowOff>80961</xdr:rowOff>
    </xdr:to>
    <xdr:sp macro="" textlink="">
      <xdr:nvSpPr>
        <xdr:cNvPr id="10" name="TextBox 9"/>
        <xdr:cNvSpPr txBox="1"/>
      </xdr:nvSpPr>
      <xdr:spPr>
        <a:xfrm>
          <a:off x="5390356" y="414336"/>
          <a:ext cx="2021682" cy="809625"/>
        </a:xfrm>
        <a:prstGeom prst="rect">
          <a:avLst/>
        </a:prstGeom>
        <a:noFill/>
        <a:ln>
          <a:solidFill>
            <a:schemeClr val="bg1">
              <a:lumMod val="75000"/>
            </a:schemeClr>
          </a:solid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ctr"/>
        <a:lstStyle/>
        <a:p>
          <a:pPr algn="ctr"/>
          <a:r>
            <a:rPr lang="en-US" sz="1800">
              <a:solidFill>
                <a:schemeClr val="accent2">
                  <a:lumMod val="20000"/>
                  <a:lumOff val="80000"/>
                </a:schemeClr>
              </a:solidFill>
              <a:latin typeface="Baskerville Old Face" panose="02020602080505020303" pitchFamily="18" charset="0"/>
            </a:rPr>
            <a:t>Accidents</a:t>
          </a:r>
          <a:r>
            <a:rPr lang="en-US" sz="1800" baseline="0">
              <a:solidFill>
                <a:schemeClr val="accent2">
                  <a:lumMod val="20000"/>
                  <a:lumOff val="80000"/>
                </a:schemeClr>
              </a:solidFill>
              <a:latin typeface="Baskerville Old Face" panose="02020602080505020303" pitchFamily="18" charset="0"/>
            </a:rPr>
            <a:t> - 23</a:t>
          </a:r>
          <a:endParaRPr lang="en-US" sz="1100" baseline="0">
            <a:solidFill>
              <a:schemeClr val="accent2">
                <a:lumMod val="20000"/>
                <a:lumOff val="80000"/>
              </a:schemeClr>
            </a:solidFill>
          </a:endParaRPr>
        </a:p>
        <a:p>
          <a:pPr algn="ctr"/>
          <a:endParaRPr lang="en-US" sz="1100" baseline="0">
            <a:solidFill>
              <a:schemeClr val="accent2">
                <a:lumMod val="20000"/>
                <a:lumOff val="80000"/>
              </a:schemeClr>
            </a:solidFill>
          </a:endParaRPr>
        </a:p>
        <a:p>
          <a:pPr algn="ctr"/>
          <a:r>
            <a:rPr lang="en-US" sz="1600">
              <a:solidFill>
                <a:schemeClr val="accent2">
                  <a:lumMod val="20000"/>
                  <a:lumOff val="80000"/>
                </a:schemeClr>
              </a:solidFill>
            </a:rPr>
            <a:t> </a:t>
          </a:r>
          <a:endParaRPr lang="en-US" sz="1600" b="1" i="0">
            <a:solidFill>
              <a:schemeClr val="accent2">
                <a:lumMod val="20000"/>
                <a:lumOff val="80000"/>
              </a:schemeClr>
            </a:solidFill>
          </a:endParaRPr>
        </a:p>
      </xdr:txBody>
    </xdr:sp>
    <xdr:clientData/>
  </xdr:twoCellAnchor>
  <xdr:twoCellAnchor>
    <xdr:from>
      <xdr:col>12</xdr:col>
      <xdr:colOff>419894</xdr:colOff>
      <xdr:row>2</xdr:row>
      <xdr:rowOff>30161</xdr:rowOff>
    </xdr:from>
    <xdr:to>
      <xdr:col>16</xdr:col>
      <xdr:colOff>3176</xdr:colOff>
      <xdr:row>6</xdr:row>
      <xdr:rowOff>77786</xdr:rowOff>
    </xdr:to>
    <xdr:sp macro="" textlink="">
      <xdr:nvSpPr>
        <xdr:cNvPr id="11" name="TextBox 10"/>
        <xdr:cNvSpPr txBox="1"/>
      </xdr:nvSpPr>
      <xdr:spPr>
        <a:xfrm>
          <a:off x="7735094" y="411161"/>
          <a:ext cx="2021682" cy="809625"/>
        </a:xfrm>
        <a:prstGeom prst="rect">
          <a:avLst/>
        </a:prstGeom>
        <a:noFill/>
        <a:ln>
          <a:solidFill>
            <a:schemeClr val="bg1">
              <a:lumMod val="75000"/>
            </a:schemeClr>
          </a:solid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ctr"/>
        <a:lstStyle/>
        <a:p>
          <a:pPr algn="ctr"/>
          <a:r>
            <a:rPr lang="en-US" sz="1800" baseline="0">
              <a:solidFill>
                <a:schemeClr val="accent2">
                  <a:lumMod val="20000"/>
                  <a:lumOff val="80000"/>
                </a:schemeClr>
              </a:solidFill>
              <a:latin typeface="Baskerville Old Face" panose="02020602080505020303" pitchFamily="18" charset="0"/>
            </a:rPr>
            <a:t>Top Region - 22</a:t>
          </a:r>
          <a:endParaRPr lang="en-US" sz="1100" baseline="0">
            <a:solidFill>
              <a:schemeClr val="accent2">
                <a:lumMod val="20000"/>
                <a:lumOff val="80000"/>
              </a:schemeClr>
            </a:solidFill>
          </a:endParaRPr>
        </a:p>
        <a:p>
          <a:pPr algn="ctr"/>
          <a:endParaRPr lang="en-US" sz="1100" baseline="0">
            <a:solidFill>
              <a:schemeClr val="accent2">
                <a:lumMod val="20000"/>
                <a:lumOff val="80000"/>
              </a:schemeClr>
            </a:solidFill>
            <a:latin typeface="+mn-lt"/>
            <a:ea typeface="+mn-ea"/>
            <a:cs typeface="+mn-cs"/>
          </a:endParaRPr>
        </a:p>
        <a:p>
          <a:pPr algn="ctr"/>
          <a:r>
            <a:rPr lang="en-US" sz="1600" b="1" i="0" u="none" strike="noStrike">
              <a:solidFill>
                <a:schemeClr val="accent2">
                  <a:lumMod val="20000"/>
                  <a:lumOff val="80000"/>
                </a:schemeClr>
              </a:solidFill>
              <a:effectLst/>
              <a:latin typeface="+mn-lt"/>
              <a:ea typeface="+mn-ea"/>
              <a:cs typeface="+mn-cs"/>
            </a:rPr>
            <a:t>South</a:t>
          </a:r>
          <a:endParaRPr lang="en-US" sz="1600" b="1" i="0">
            <a:solidFill>
              <a:schemeClr val="accent2">
                <a:lumMod val="20000"/>
                <a:lumOff val="80000"/>
              </a:schemeClr>
            </a:solidFill>
          </a:endParaRPr>
        </a:p>
      </xdr:txBody>
    </xdr:sp>
    <xdr:clientData/>
  </xdr:twoCellAnchor>
  <xdr:twoCellAnchor>
    <xdr:from>
      <xdr:col>16</xdr:col>
      <xdr:colOff>326231</xdr:colOff>
      <xdr:row>2</xdr:row>
      <xdr:rowOff>26986</xdr:rowOff>
    </xdr:from>
    <xdr:to>
      <xdr:col>19</xdr:col>
      <xdr:colOff>516732</xdr:colOff>
      <xdr:row>6</xdr:row>
      <xdr:rowOff>74611</xdr:rowOff>
    </xdr:to>
    <xdr:sp macro="" textlink="">
      <xdr:nvSpPr>
        <xdr:cNvPr id="12" name="TextBox 11"/>
        <xdr:cNvSpPr txBox="1"/>
      </xdr:nvSpPr>
      <xdr:spPr>
        <a:xfrm>
          <a:off x="10079831" y="407986"/>
          <a:ext cx="2019301" cy="809625"/>
        </a:xfrm>
        <a:prstGeom prst="rect">
          <a:avLst/>
        </a:prstGeom>
        <a:noFill/>
        <a:ln>
          <a:solidFill>
            <a:schemeClr val="bg1">
              <a:lumMod val="75000"/>
            </a:schemeClr>
          </a:solid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ctr"/>
        <a:lstStyle/>
        <a:p>
          <a:pPr algn="ctr"/>
          <a:r>
            <a:rPr lang="en-US" sz="1800" baseline="0">
              <a:solidFill>
                <a:schemeClr val="accent2">
                  <a:lumMod val="20000"/>
                  <a:lumOff val="80000"/>
                </a:schemeClr>
              </a:solidFill>
              <a:latin typeface="Baskerville Old Face" panose="02020602080505020303" pitchFamily="18" charset="0"/>
            </a:rPr>
            <a:t>Top Region - 23</a:t>
          </a:r>
          <a:endParaRPr lang="en-US" sz="1100" baseline="0">
            <a:solidFill>
              <a:schemeClr val="accent2">
                <a:lumMod val="20000"/>
                <a:lumOff val="80000"/>
              </a:schemeClr>
            </a:solidFill>
          </a:endParaRPr>
        </a:p>
        <a:p>
          <a:pPr algn="ctr"/>
          <a:r>
            <a:rPr lang="en-US"/>
            <a:t> </a:t>
          </a:r>
          <a:endParaRPr lang="en-US" sz="1100" baseline="0">
            <a:solidFill>
              <a:schemeClr val="accent2">
                <a:lumMod val="20000"/>
                <a:lumOff val="80000"/>
              </a:schemeClr>
            </a:solidFill>
          </a:endParaRPr>
        </a:p>
        <a:p>
          <a:pPr algn="ctr"/>
          <a:r>
            <a:rPr lang="en-US" sz="1600" b="1" i="0" u="none" strike="noStrike">
              <a:solidFill>
                <a:schemeClr val="accent2">
                  <a:lumMod val="20000"/>
                  <a:lumOff val="80000"/>
                </a:schemeClr>
              </a:solidFill>
              <a:effectLst/>
              <a:latin typeface="+mn-lt"/>
              <a:ea typeface="+mn-ea"/>
              <a:cs typeface="+mn-cs"/>
            </a:rPr>
            <a:t>South</a:t>
          </a:r>
          <a:endParaRPr lang="en-US" sz="1600" b="1" i="0">
            <a:solidFill>
              <a:schemeClr val="accent2">
                <a:lumMod val="20000"/>
                <a:lumOff val="80000"/>
              </a:schemeClr>
            </a:solidFill>
          </a:endParaRPr>
        </a:p>
      </xdr:txBody>
    </xdr:sp>
    <xdr:clientData/>
  </xdr:twoCellAnchor>
  <xdr:twoCellAnchor>
    <xdr:from>
      <xdr:col>6</xdr:col>
      <xdr:colOff>0</xdr:colOff>
      <xdr:row>4</xdr:row>
      <xdr:rowOff>110756</xdr:rowOff>
    </xdr:from>
    <xdr:to>
      <xdr:col>7</xdr:col>
      <xdr:colOff>99680</xdr:colOff>
      <xdr:row>6</xdr:row>
      <xdr:rowOff>44303</xdr:rowOff>
    </xdr:to>
    <xdr:sp macro="" textlink="Total!F6">
      <xdr:nvSpPr>
        <xdr:cNvPr id="13" name="TextBox 12"/>
        <xdr:cNvSpPr txBox="1"/>
      </xdr:nvSpPr>
      <xdr:spPr>
        <a:xfrm>
          <a:off x="3657600" y="872756"/>
          <a:ext cx="709280" cy="3145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8A6050B-58E0-4F3B-890C-21ADD39F37E6}" type="TxLink">
            <a:rPr lang="en-US" sz="1600" b="1" i="0" u="none" strike="noStrike">
              <a:ln>
                <a:noFill/>
              </a:ln>
              <a:solidFill>
                <a:schemeClr val="accent2">
                  <a:lumMod val="20000"/>
                  <a:lumOff val="80000"/>
                </a:schemeClr>
              </a:solidFill>
              <a:latin typeface="+mn-lt"/>
              <a:cs typeface="Calibri"/>
            </a:rPr>
            <a:pPr algn="ctr"/>
            <a:t>62458</a:t>
          </a:fld>
          <a:endParaRPr lang="en-US" sz="1600" b="1">
            <a:ln>
              <a:noFill/>
            </a:ln>
            <a:solidFill>
              <a:schemeClr val="accent2">
                <a:lumMod val="20000"/>
                <a:lumOff val="80000"/>
              </a:schemeClr>
            </a:solidFill>
            <a:latin typeface="+mn-lt"/>
          </a:endParaRPr>
        </a:p>
      </xdr:txBody>
    </xdr:sp>
    <xdr:clientData/>
  </xdr:twoCellAnchor>
  <xdr:twoCellAnchor>
    <xdr:from>
      <xdr:col>9</xdr:col>
      <xdr:colOff>587006</xdr:colOff>
      <xdr:row>4</xdr:row>
      <xdr:rowOff>77530</xdr:rowOff>
    </xdr:from>
    <xdr:to>
      <xdr:col>11</xdr:col>
      <xdr:colOff>121832</xdr:colOff>
      <xdr:row>6</xdr:row>
      <xdr:rowOff>99682</xdr:rowOff>
    </xdr:to>
    <xdr:sp macro="" textlink="Total!G6">
      <xdr:nvSpPr>
        <xdr:cNvPr id="14" name="TextBox 13"/>
        <xdr:cNvSpPr txBox="1"/>
      </xdr:nvSpPr>
      <xdr:spPr>
        <a:xfrm>
          <a:off x="6073406" y="839530"/>
          <a:ext cx="754026" cy="4031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56B8173-CF68-4CB0-B765-11514537187A}" type="TxLink">
            <a:rPr lang="en-US" sz="1600" b="1" i="0" u="none" strike="noStrike">
              <a:solidFill>
                <a:schemeClr val="accent2">
                  <a:lumMod val="20000"/>
                  <a:lumOff val="80000"/>
                </a:schemeClr>
              </a:solidFill>
              <a:latin typeface="+mn-lt"/>
              <a:cs typeface="Calibri"/>
            </a:rPr>
            <a:pPr algn="ctr"/>
            <a:t>79145</a:t>
          </a:fld>
          <a:endParaRPr lang="en-US" sz="1600" b="1">
            <a:solidFill>
              <a:schemeClr val="accent2">
                <a:lumMod val="20000"/>
                <a:lumOff val="80000"/>
              </a:schemeClr>
            </a:solidFill>
            <a:latin typeface="+mn-lt"/>
          </a:endParaRPr>
        </a:p>
      </xdr:txBody>
    </xdr:sp>
    <xdr:clientData/>
  </xdr:twoCellAnchor>
  <xdr:twoCellAnchor>
    <xdr:from>
      <xdr:col>5</xdr:col>
      <xdr:colOff>416719</xdr:colOff>
      <xdr:row>8</xdr:row>
      <xdr:rowOff>166688</xdr:rowOff>
    </xdr:from>
    <xdr:to>
      <xdr:col>10</xdr:col>
      <xdr:colOff>102394</xdr:colOff>
      <xdr:row>11</xdr:row>
      <xdr:rowOff>49550</xdr:rowOff>
    </xdr:to>
    <xdr:sp macro="" textlink="">
      <xdr:nvSpPr>
        <xdr:cNvPr id="15" name="TextBox 14"/>
        <xdr:cNvSpPr txBox="1"/>
      </xdr:nvSpPr>
      <xdr:spPr>
        <a:xfrm>
          <a:off x="3464719" y="1690688"/>
          <a:ext cx="2733675" cy="4543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noAutofit/>
        </a:bodyPr>
        <a:lstStyle/>
        <a:p>
          <a:pPr algn="ctr"/>
          <a:r>
            <a:rPr lang="en-US" sz="2000">
              <a:solidFill>
                <a:schemeClr val="accent1">
                  <a:lumMod val="20000"/>
                  <a:lumOff val="80000"/>
                </a:schemeClr>
              </a:solidFill>
              <a:latin typeface="Baskerville Old Face" panose="02020602080505020303" pitchFamily="18" charset="0"/>
            </a:rPr>
            <a:t>Over</a:t>
          </a:r>
          <a:r>
            <a:rPr lang="en-US" sz="2000" baseline="0">
              <a:solidFill>
                <a:schemeClr val="accent1">
                  <a:lumMod val="20000"/>
                  <a:lumOff val="80000"/>
                </a:schemeClr>
              </a:solidFill>
              <a:latin typeface="Baskerville Old Face" panose="02020602080505020303" pitchFamily="18" charset="0"/>
            </a:rPr>
            <a:t> Taking</a:t>
          </a:r>
          <a:r>
            <a:rPr lang="en-US" sz="2000">
              <a:solidFill>
                <a:schemeClr val="accent1">
                  <a:lumMod val="20000"/>
                  <a:lumOff val="80000"/>
                </a:schemeClr>
              </a:solidFill>
              <a:latin typeface="Baskerville Old Face" panose="02020602080505020303" pitchFamily="18" charset="0"/>
            </a:rPr>
            <a:t> 22 V 23</a:t>
          </a:r>
        </a:p>
      </xdr:txBody>
    </xdr:sp>
    <xdr:clientData/>
  </xdr:twoCellAnchor>
  <xdr:twoCellAnchor>
    <xdr:from>
      <xdr:col>13</xdr:col>
      <xdr:colOff>80962</xdr:colOff>
      <xdr:row>8</xdr:row>
      <xdr:rowOff>166688</xdr:rowOff>
    </xdr:from>
    <xdr:to>
      <xdr:col>17</xdr:col>
      <xdr:colOff>373856</xdr:colOff>
      <xdr:row>11</xdr:row>
      <xdr:rowOff>13831</xdr:rowOff>
    </xdr:to>
    <xdr:sp macro="" textlink="">
      <xdr:nvSpPr>
        <xdr:cNvPr id="16" name="TextBox 15"/>
        <xdr:cNvSpPr txBox="1"/>
      </xdr:nvSpPr>
      <xdr:spPr>
        <a:xfrm>
          <a:off x="8005762" y="1690688"/>
          <a:ext cx="2731294" cy="418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noAutofit/>
        </a:bodyPr>
        <a:lstStyle/>
        <a:p>
          <a:pPr algn="ctr"/>
          <a:r>
            <a:rPr lang="en-US" sz="2000">
              <a:solidFill>
                <a:schemeClr val="accent1">
                  <a:lumMod val="20000"/>
                  <a:lumOff val="80000"/>
                </a:schemeClr>
              </a:solidFill>
              <a:latin typeface="Baskerville Old Face" panose="02020602080505020303" pitchFamily="18" charset="0"/>
            </a:rPr>
            <a:t>Other</a:t>
          </a:r>
          <a:r>
            <a:rPr lang="en-US" sz="2000" baseline="0">
              <a:solidFill>
                <a:schemeClr val="accent1">
                  <a:lumMod val="20000"/>
                  <a:lumOff val="80000"/>
                </a:schemeClr>
              </a:solidFill>
              <a:latin typeface="Baskerville Old Face" panose="02020602080505020303" pitchFamily="18" charset="0"/>
            </a:rPr>
            <a:t> Causes</a:t>
          </a:r>
          <a:r>
            <a:rPr lang="en-US" sz="2000">
              <a:solidFill>
                <a:schemeClr val="accent1">
                  <a:lumMod val="20000"/>
                  <a:lumOff val="80000"/>
                </a:schemeClr>
              </a:solidFill>
              <a:latin typeface="Baskerville Old Face" panose="02020602080505020303" pitchFamily="18" charset="0"/>
            </a:rPr>
            <a:t> 22 V 23</a:t>
          </a:r>
        </a:p>
      </xdr:txBody>
    </xdr:sp>
    <xdr:clientData/>
  </xdr:twoCellAnchor>
  <xdr:twoCellAnchor>
    <xdr:from>
      <xdr:col>5</xdr:col>
      <xdr:colOff>238125</xdr:colOff>
      <xdr:row>12</xdr:row>
      <xdr:rowOff>130970</xdr:rowOff>
    </xdr:from>
    <xdr:to>
      <xdr:col>12</xdr:col>
      <xdr:colOff>23812</xdr:colOff>
      <xdr:row>25</xdr:row>
      <xdr:rowOff>66074</xdr:rowOff>
    </xdr:to>
    <xdr:graphicFrame macro="">
      <xdr:nvGraphicFramePr>
        <xdr:cNvPr id="19" name="Chart 1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452436</xdr:colOff>
      <xdr:row>12</xdr:row>
      <xdr:rowOff>142875</xdr:rowOff>
    </xdr:from>
    <xdr:to>
      <xdr:col>19</xdr:col>
      <xdr:colOff>250030</xdr:colOff>
      <xdr:row>25</xdr:row>
      <xdr:rowOff>73819</xdr:rowOff>
    </xdr:to>
    <xdr:graphicFrame macro="">
      <xdr:nvGraphicFramePr>
        <xdr:cNvPr id="20" name="Chart 1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166687</xdr:colOff>
      <xdr:row>25</xdr:row>
      <xdr:rowOff>95249</xdr:rowOff>
    </xdr:from>
    <xdr:to>
      <xdr:col>1</xdr:col>
      <xdr:colOff>440531</xdr:colOff>
      <xdr:row>26</xdr:row>
      <xdr:rowOff>130968</xdr:rowOff>
    </xdr:to>
    <xdr:sp macro="" textlink="">
      <xdr:nvSpPr>
        <xdr:cNvPr id="21" name="Right Arrow 20">
          <a:hlinkClick xmlns:r="http://schemas.openxmlformats.org/officeDocument/2006/relationships" r:id="rId5" tooltip="Prev_page"/>
        </xdr:cNvPr>
        <xdr:cNvSpPr/>
      </xdr:nvSpPr>
      <xdr:spPr>
        <a:xfrm flipH="1">
          <a:off x="773906" y="4857749"/>
          <a:ext cx="273844" cy="226219"/>
        </a:xfrm>
        <a:prstGeom prst="rightArrow">
          <a:avLst/>
        </a:prstGeom>
        <a:solidFill>
          <a:schemeClr val="accent4">
            <a:lumMod val="60000"/>
            <a:lumOff val="40000"/>
          </a:schemeClr>
        </a:solidFill>
      </xdr:spPr>
      <xdr:style>
        <a:lnRef idx="2">
          <a:schemeClr val="accent6"/>
        </a:lnRef>
        <a:fillRef idx="1">
          <a:schemeClr val="lt1"/>
        </a:fillRef>
        <a:effectRef idx="0">
          <a:schemeClr val="accent6"/>
        </a:effectRef>
        <a:fontRef idx="minor">
          <a:schemeClr val="dk1"/>
        </a:fontRef>
      </xdr:style>
      <xdr:txBody>
        <a:bodyPr vertOverflow="clip" horzOverflow="clip" vert="horz" rtlCol="0" anchor="t"/>
        <a:lstStyle/>
        <a:p>
          <a:pPr algn="l"/>
          <a:endParaRPr lang="en-US" sz="1100"/>
        </a:p>
      </xdr:txBody>
    </xdr:sp>
    <xdr:clientData/>
  </xdr:twoCellAnchor>
  <xdr:twoCellAnchor editAs="oneCell">
    <xdr:from>
      <xdr:col>10</xdr:col>
      <xdr:colOff>23813</xdr:colOff>
      <xdr:row>8</xdr:row>
      <xdr:rowOff>0</xdr:rowOff>
    </xdr:from>
    <xdr:to>
      <xdr:col>11</xdr:col>
      <xdr:colOff>166689</xdr:colOff>
      <xdr:row>11</xdr:row>
      <xdr:rowOff>130969</xdr:rowOff>
    </xdr:to>
    <xdr:pic>
      <xdr:nvPicPr>
        <xdr:cNvPr id="17" name="Picture 16" descr="Nik Nak’s Old Peculiar: The Daily Teaser — 14-4-2013: Heavy Traffic"/>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6096001" y="1524000"/>
          <a:ext cx="750094" cy="702469"/>
        </a:xfrm>
        <a:prstGeom prst="rect">
          <a:avLst/>
        </a:prstGeom>
      </xdr:spPr>
    </xdr:pic>
    <xdr:clientData/>
  </xdr:twoCellAnchor>
  <xdr:twoCellAnchor editAs="oneCell">
    <xdr:from>
      <xdr:col>17</xdr:col>
      <xdr:colOff>238124</xdr:colOff>
      <xdr:row>8</xdr:row>
      <xdr:rowOff>47625</xdr:rowOff>
    </xdr:from>
    <xdr:to>
      <xdr:col>18</xdr:col>
      <xdr:colOff>309562</xdr:colOff>
      <xdr:row>11</xdr:row>
      <xdr:rowOff>59532</xdr:rowOff>
    </xdr:to>
    <xdr:pic>
      <xdr:nvPicPr>
        <xdr:cNvPr id="18" name="Picture 17" descr="Car Accident PNG Transparent Images | PNG All"/>
        <xdr:cNvPicPr>
          <a:picLocks noChangeAspect="1"/>
        </xdr:cNvPicPr>
      </xdr:nvPicPr>
      <xdr:blipFill>
        <a:blip xmlns:r="http://schemas.openxmlformats.org/officeDocument/2006/relationships" r:embed="rId7" cstate="print">
          <a:duotone>
            <a:schemeClr val="accent4">
              <a:shade val="45000"/>
              <a:satMod val="135000"/>
            </a:schemeClr>
            <a:prstClr val="white"/>
          </a:duotone>
          <a:extLst>
            <a:ext uri="{28A0092B-C50C-407E-A947-70E740481C1C}">
              <a14:useLocalDpi xmlns:a14="http://schemas.microsoft.com/office/drawing/2010/main" val="0"/>
            </a:ext>
          </a:extLst>
        </a:blip>
        <a:stretch>
          <a:fillRect/>
        </a:stretch>
      </xdr:blipFill>
      <xdr:spPr>
        <a:xfrm>
          <a:off x="10560843" y="1571625"/>
          <a:ext cx="678657" cy="583407"/>
        </a:xfrm>
        <a:prstGeom prst="rect">
          <a:avLst/>
        </a:prstGeom>
      </xdr:spPr>
    </xdr:pic>
    <xdr:clientData/>
  </xdr:twoCellAnchor>
  <xdr:twoCellAnchor editAs="oneCell">
    <xdr:from>
      <xdr:col>2</xdr:col>
      <xdr:colOff>511969</xdr:colOff>
      <xdr:row>25</xdr:row>
      <xdr:rowOff>83343</xdr:rowOff>
    </xdr:from>
    <xdr:to>
      <xdr:col>3</xdr:col>
      <xdr:colOff>31751</xdr:colOff>
      <xdr:row>26</xdr:row>
      <xdr:rowOff>154782</xdr:rowOff>
    </xdr:to>
    <xdr:pic>
      <xdr:nvPicPr>
        <xdr:cNvPr id="22" name="Picture 21" descr="Database Png Transparent HQ PNG Download | FreePNGImg">
          <a:hlinkClick xmlns:r="http://schemas.openxmlformats.org/officeDocument/2006/relationships" r:id="rId8" tooltip="To_Dataset"/>
        </xdr:cNvPr>
        <xdr:cNvPicPr>
          <a:picLocks noChangeAspect="1"/>
        </xdr:cNvPicPr>
      </xdr:nvPicPr>
      <xdr:blipFill>
        <a:blip xmlns:r="http://schemas.openxmlformats.org/officeDocument/2006/relationships" r:embed="rId9" cstate="print">
          <a:duotone>
            <a:schemeClr val="accent4">
              <a:shade val="45000"/>
              <a:satMod val="135000"/>
            </a:schemeClr>
            <a:prstClr val="white"/>
          </a:duotone>
          <a:extLst>
            <a:ext uri="{28A0092B-C50C-407E-A947-70E740481C1C}">
              <a14:useLocalDpi xmlns:a14="http://schemas.microsoft.com/office/drawing/2010/main" val="0"/>
            </a:ext>
          </a:extLst>
        </a:blip>
        <a:stretch>
          <a:fillRect/>
        </a:stretch>
      </xdr:blipFill>
      <xdr:spPr>
        <a:xfrm>
          <a:off x="1726407" y="4845843"/>
          <a:ext cx="127000" cy="26193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123825</xdr:colOff>
      <xdr:row>0</xdr:row>
      <xdr:rowOff>104775</xdr:rowOff>
    </xdr:from>
    <xdr:to>
      <xdr:col>8</xdr:col>
      <xdr:colOff>400050</xdr:colOff>
      <xdr:row>11</xdr:row>
      <xdr:rowOff>135130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295275</xdr:colOff>
      <xdr:row>0</xdr:row>
      <xdr:rowOff>133350</xdr:rowOff>
    </xdr:from>
    <xdr:to>
      <xdr:col>17</xdr:col>
      <xdr:colOff>333375</xdr:colOff>
      <xdr:row>10</xdr:row>
      <xdr:rowOff>76200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4</xdr:col>
      <xdr:colOff>523875</xdr:colOff>
      <xdr:row>12</xdr:row>
      <xdr:rowOff>161925</xdr:rowOff>
    </xdr:from>
    <xdr:to>
      <xdr:col>7</xdr:col>
      <xdr:colOff>486173</xdr:colOff>
      <xdr:row>26</xdr:row>
      <xdr:rowOff>19050</xdr:rowOff>
    </xdr:to>
    <mc:AlternateContent xmlns:mc="http://schemas.openxmlformats.org/markup-compatibility/2006" xmlns:a14="http://schemas.microsoft.com/office/drawing/2010/main">
      <mc:Choice Requires="a14">
        <xdr:graphicFrame macro="">
          <xdr:nvGraphicFramePr>
            <xdr:cNvPr id="4" name="region 1"/>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2867025" y="2447925"/>
              <a:ext cx="1791098"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3</xdr:col>
      <xdr:colOff>133350</xdr:colOff>
      <xdr:row>0</xdr:row>
      <xdr:rowOff>66675</xdr:rowOff>
    </xdr:from>
    <xdr:to>
      <xdr:col>9</xdr:col>
      <xdr:colOff>76200</xdr:colOff>
      <xdr:row>11</xdr:row>
      <xdr:rowOff>76200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142875</xdr:colOff>
      <xdr:row>0</xdr:row>
      <xdr:rowOff>57150</xdr:rowOff>
    </xdr:from>
    <xdr:to>
      <xdr:col>18</xdr:col>
      <xdr:colOff>114301</xdr:colOff>
      <xdr:row>11</xdr:row>
      <xdr:rowOff>28575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209550</xdr:colOff>
      <xdr:row>1</xdr:row>
      <xdr:rowOff>19050</xdr:rowOff>
    </xdr:from>
    <xdr:to>
      <xdr:col>9</xdr:col>
      <xdr:colOff>104775</xdr:colOff>
      <xdr:row>11</xdr:row>
      <xdr:rowOff>19050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238124</xdr:colOff>
      <xdr:row>1</xdr:row>
      <xdr:rowOff>19050</xdr:rowOff>
    </xdr:from>
    <xdr:to>
      <xdr:col>18</xdr:col>
      <xdr:colOff>301933</xdr:colOff>
      <xdr:row>11</xdr:row>
      <xdr:rowOff>104775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409575</xdr:colOff>
      <xdr:row>0</xdr:row>
      <xdr:rowOff>152400</xdr:rowOff>
    </xdr:from>
    <xdr:to>
      <xdr:col>8</xdr:col>
      <xdr:colOff>254977</xdr:colOff>
      <xdr:row>11</xdr:row>
      <xdr:rowOff>34556</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1</xdr:colOff>
      <xdr:row>2</xdr:row>
      <xdr:rowOff>0</xdr:rowOff>
    </xdr:from>
    <xdr:to>
      <xdr:col>18</xdr:col>
      <xdr:colOff>133351</xdr:colOff>
      <xdr:row>11</xdr:row>
      <xdr:rowOff>9525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285750</xdr:colOff>
      <xdr:row>0</xdr:row>
      <xdr:rowOff>180975</xdr:rowOff>
    </xdr:from>
    <xdr:to>
      <xdr:col>1</xdr:col>
      <xdr:colOff>314325</xdr:colOff>
      <xdr:row>2</xdr:row>
      <xdr:rowOff>19050</xdr:rowOff>
    </xdr:to>
    <xdr:sp macro="" textlink="">
      <xdr:nvSpPr>
        <xdr:cNvPr id="2" name="Left Arrow 1">
          <a:hlinkClick xmlns:r="http://schemas.openxmlformats.org/officeDocument/2006/relationships" r:id="rId1" tooltip="Back_To_Sheet1"/>
        </xdr:cNvPr>
        <xdr:cNvSpPr/>
      </xdr:nvSpPr>
      <xdr:spPr>
        <a:xfrm>
          <a:off x="285750" y="180975"/>
          <a:ext cx="571500" cy="219075"/>
        </a:xfrm>
        <a:prstGeom prst="leftArrow">
          <a:avLst/>
        </a:prstGeom>
        <a:solidFill>
          <a:schemeClr val="accent4">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4</xdr:col>
      <xdr:colOff>435769</xdr:colOff>
      <xdr:row>0</xdr:row>
      <xdr:rowOff>176212</xdr:rowOff>
    </xdr:from>
    <xdr:to>
      <xdr:col>4</xdr:col>
      <xdr:colOff>454819</xdr:colOff>
      <xdr:row>26</xdr:row>
      <xdr:rowOff>185737</xdr:rowOff>
    </xdr:to>
    <xdr:cxnSp macro="">
      <xdr:nvCxnSpPr>
        <xdr:cNvPr id="3" name="Straight Connector 2"/>
        <xdr:cNvCxnSpPr/>
      </xdr:nvCxnSpPr>
      <xdr:spPr>
        <a:xfrm flipH="1">
          <a:off x="2864644" y="176212"/>
          <a:ext cx="19050" cy="4962525"/>
        </a:xfrm>
        <a:prstGeom prst="line">
          <a:avLst/>
        </a:prstGeom>
        <a:ln>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266698</xdr:colOff>
      <xdr:row>2</xdr:row>
      <xdr:rowOff>111918</xdr:rowOff>
    </xdr:from>
    <xdr:to>
      <xdr:col>4</xdr:col>
      <xdr:colOff>273842</xdr:colOff>
      <xdr:row>8</xdr:row>
      <xdr:rowOff>33337</xdr:rowOff>
    </xdr:to>
    <xdr:grpSp>
      <xdr:nvGrpSpPr>
        <xdr:cNvPr id="13" name="Group 12"/>
        <xdr:cNvGrpSpPr/>
      </xdr:nvGrpSpPr>
      <xdr:grpSpPr>
        <a:xfrm>
          <a:off x="873917" y="492918"/>
          <a:ext cx="1828800" cy="1064419"/>
          <a:chOff x="909637" y="540543"/>
          <a:chExt cx="1633537" cy="1064419"/>
        </a:xfrm>
      </xdr:grpSpPr>
      <xdr:sp macro="" textlink="">
        <xdr:nvSpPr>
          <xdr:cNvPr id="4" name="TextBox 3"/>
          <xdr:cNvSpPr txBox="1"/>
        </xdr:nvSpPr>
        <xdr:spPr>
          <a:xfrm>
            <a:off x="909637" y="540543"/>
            <a:ext cx="1633537"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400" b="1">
                <a:solidFill>
                  <a:schemeClr val="accent4">
                    <a:lumMod val="20000"/>
                    <a:lumOff val="80000"/>
                  </a:schemeClr>
                </a:solidFill>
                <a:latin typeface="Algerian" panose="04020705040A02060702" pitchFamily="82" charset="0"/>
              </a:rPr>
              <a:t>ACCIDENT</a:t>
            </a:r>
          </a:p>
        </xdr:txBody>
      </xdr:sp>
      <xdr:sp macro="" textlink="">
        <xdr:nvSpPr>
          <xdr:cNvPr id="5" name="TextBox 4"/>
          <xdr:cNvSpPr txBox="1"/>
        </xdr:nvSpPr>
        <xdr:spPr>
          <a:xfrm>
            <a:off x="1015199" y="1014411"/>
            <a:ext cx="1462087"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solidFill>
                  <a:schemeClr val="accent4">
                    <a:lumMod val="20000"/>
                    <a:lumOff val="80000"/>
                  </a:schemeClr>
                </a:solidFill>
                <a:latin typeface="Algerian" panose="04020705040A02060702" pitchFamily="82" charset="0"/>
              </a:rPr>
              <a:t>DASHBOARD</a:t>
            </a:r>
            <a:endParaRPr lang="en-US" sz="1100">
              <a:solidFill>
                <a:schemeClr val="accent4">
                  <a:lumMod val="20000"/>
                  <a:lumOff val="80000"/>
                </a:schemeClr>
              </a:solidFill>
              <a:latin typeface="Algerian" panose="04020705040A02060702" pitchFamily="82" charset="0"/>
            </a:endParaRPr>
          </a:p>
        </xdr:txBody>
      </xdr:sp>
      <xdr:sp macro="" textlink="">
        <xdr:nvSpPr>
          <xdr:cNvPr id="6" name="TextBox 5"/>
          <xdr:cNvSpPr txBox="1"/>
        </xdr:nvSpPr>
        <xdr:spPr>
          <a:xfrm>
            <a:off x="1281899" y="1433512"/>
            <a:ext cx="852487" cy="171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solidFill>
                  <a:schemeClr val="accent4">
                    <a:lumMod val="20000"/>
                    <a:lumOff val="80000"/>
                  </a:schemeClr>
                </a:solidFill>
                <a:latin typeface="Algerian" panose="04020705040A02060702" pitchFamily="82" charset="0"/>
              </a:rPr>
              <a:t>22/23</a:t>
            </a:r>
          </a:p>
        </xdr:txBody>
      </xdr:sp>
    </xdr:grpSp>
    <xdr:clientData/>
  </xdr:twoCellAnchor>
  <xdr:twoCellAnchor>
    <xdr:from>
      <xdr:col>1</xdr:col>
      <xdr:colOff>583406</xdr:colOff>
      <xdr:row>7</xdr:row>
      <xdr:rowOff>95250</xdr:rowOff>
    </xdr:from>
    <xdr:to>
      <xdr:col>3</xdr:col>
      <xdr:colOff>466251</xdr:colOff>
      <xdr:row>13</xdr:row>
      <xdr:rowOff>49532</xdr:rowOff>
    </xdr:to>
    <xdr:pic>
      <xdr:nvPicPr>
        <xdr:cNvPr id="16" name="Picture 15"/>
        <xdr:cNvPicPr>
          <a:picLocks noChangeAspect="1"/>
        </xdr:cNvPicPr>
      </xdr:nvPicPr>
      <xdr:blipFill>
        <a:blip xmlns:r="http://schemas.openxmlformats.org/officeDocument/2006/relationships" r:embed="rId1" cstate="print">
          <a:duotone>
            <a:schemeClr val="accent4">
              <a:shade val="45000"/>
              <a:satMod val="135000"/>
            </a:schemeClr>
            <a:prstClr val="white"/>
          </a:duotone>
          <a:extLst>
            <a:ext uri="{28A0092B-C50C-407E-A947-70E740481C1C}">
              <a14:useLocalDpi xmlns:a14="http://schemas.microsoft.com/office/drawing/2010/main" val="0"/>
            </a:ext>
          </a:extLst>
        </a:blip>
        <a:stretch>
          <a:fillRect/>
        </a:stretch>
      </xdr:blipFill>
      <xdr:spPr>
        <a:xfrm>
          <a:off x="1190625" y="1428750"/>
          <a:ext cx="1097282" cy="1097282"/>
        </a:xfrm>
        <a:prstGeom prst="rect">
          <a:avLst/>
        </a:prstGeom>
      </xdr:spPr>
    </xdr:pic>
    <xdr:clientData/>
  </xdr:twoCellAnchor>
  <xdr:twoCellAnchor editAs="oneCell">
    <xdr:from>
      <xdr:col>1</xdr:col>
      <xdr:colOff>261937</xdr:colOff>
      <xdr:row>13</xdr:row>
      <xdr:rowOff>71438</xdr:rowOff>
    </xdr:from>
    <xdr:to>
      <xdr:col>4</xdr:col>
      <xdr:colOff>231379</xdr:colOff>
      <xdr:row>25</xdr:row>
      <xdr:rowOff>23811</xdr:rowOff>
    </xdr:to>
    <mc:AlternateContent xmlns:mc="http://schemas.openxmlformats.org/markup-compatibility/2006" xmlns:a14="http://schemas.microsoft.com/office/drawing/2010/main">
      <mc:Choice Requires="a14">
        <xdr:graphicFrame macro="">
          <xdr:nvGraphicFramePr>
            <xdr:cNvPr id="17" name="region 2"/>
            <xdr:cNvGraphicFramePr/>
          </xdr:nvGraphicFramePr>
          <xdr:xfrm>
            <a:off x="0" y="0"/>
            <a:ext cx="0" cy="0"/>
          </xdr:xfrm>
          <a:graphic>
            <a:graphicData uri="http://schemas.microsoft.com/office/drawing/2010/slicer">
              <sle:slicer xmlns:sle="http://schemas.microsoft.com/office/drawing/2010/slicer" name="region 2"/>
            </a:graphicData>
          </a:graphic>
        </xdr:graphicFrame>
      </mc:Choice>
      <mc:Fallback xmlns="">
        <xdr:sp macro="" textlink="">
          <xdr:nvSpPr>
            <xdr:cNvPr id="0" name=""/>
            <xdr:cNvSpPr>
              <a:spLocks noTextEdit="1"/>
            </xdr:cNvSpPr>
          </xdr:nvSpPr>
          <xdr:spPr>
            <a:xfrm>
              <a:off x="869156" y="2547938"/>
              <a:ext cx="1791098" cy="223837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607218</xdr:colOff>
      <xdr:row>2</xdr:row>
      <xdr:rowOff>23811</xdr:rowOff>
    </xdr:from>
    <xdr:to>
      <xdr:col>8</xdr:col>
      <xdr:colOff>190500</xdr:colOff>
      <xdr:row>6</xdr:row>
      <xdr:rowOff>71436</xdr:rowOff>
    </xdr:to>
    <xdr:sp macro="" textlink="">
      <xdr:nvSpPr>
        <xdr:cNvPr id="2" name="TextBox 1"/>
        <xdr:cNvSpPr txBox="1"/>
      </xdr:nvSpPr>
      <xdr:spPr>
        <a:xfrm>
          <a:off x="3043846" y="400381"/>
          <a:ext cx="2019910" cy="800764"/>
        </a:xfrm>
        <a:prstGeom prst="rect">
          <a:avLst/>
        </a:prstGeom>
        <a:noFill/>
        <a:ln>
          <a:solidFill>
            <a:schemeClr val="bg1">
              <a:lumMod val="75000"/>
            </a:schemeClr>
          </a:solid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ctr"/>
        <a:lstStyle/>
        <a:p>
          <a:pPr algn="ctr"/>
          <a:r>
            <a:rPr lang="en-US" sz="1800">
              <a:solidFill>
                <a:schemeClr val="accent2">
                  <a:lumMod val="20000"/>
                  <a:lumOff val="80000"/>
                </a:schemeClr>
              </a:solidFill>
              <a:latin typeface="Baskerville Old Face" panose="02020602080505020303" pitchFamily="18" charset="0"/>
            </a:rPr>
            <a:t>Accidents</a:t>
          </a:r>
          <a:r>
            <a:rPr lang="en-US" sz="1800" baseline="0">
              <a:solidFill>
                <a:schemeClr val="accent2">
                  <a:lumMod val="20000"/>
                  <a:lumOff val="80000"/>
                </a:schemeClr>
              </a:solidFill>
              <a:latin typeface="Baskerville Old Face" panose="02020602080505020303" pitchFamily="18" charset="0"/>
            </a:rPr>
            <a:t> - 22</a:t>
          </a:r>
          <a:endParaRPr lang="en-US" sz="1100" baseline="0">
            <a:solidFill>
              <a:schemeClr val="accent2">
                <a:lumMod val="20000"/>
                <a:lumOff val="80000"/>
              </a:schemeClr>
            </a:solidFill>
          </a:endParaRPr>
        </a:p>
        <a:p>
          <a:pPr algn="ctr"/>
          <a:endParaRPr lang="en-US" sz="1100" baseline="0">
            <a:solidFill>
              <a:schemeClr val="accent2">
                <a:lumMod val="20000"/>
                <a:lumOff val="80000"/>
              </a:schemeClr>
            </a:solidFill>
          </a:endParaRPr>
        </a:p>
        <a:p>
          <a:pPr algn="ctr"/>
          <a:endParaRPr lang="en-US" sz="1600" b="1" i="0">
            <a:solidFill>
              <a:schemeClr val="accent2">
                <a:lumMod val="20000"/>
                <a:lumOff val="80000"/>
              </a:schemeClr>
            </a:solidFill>
          </a:endParaRPr>
        </a:p>
      </xdr:txBody>
    </xdr:sp>
    <xdr:clientData/>
  </xdr:twoCellAnchor>
  <xdr:twoCellAnchor>
    <xdr:from>
      <xdr:col>8</xdr:col>
      <xdr:colOff>513556</xdr:colOff>
      <xdr:row>2</xdr:row>
      <xdr:rowOff>33336</xdr:rowOff>
    </xdr:from>
    <xdr:to>
      <xdr:col>12</xdr:col>
      <xdr:colOff>96838</xdr:colOff>
      <xdr:row>6</xdr:row>
      <xdr:rowOff>80961</xdr:rowOff>
    </xdr:to>
    <xdr:sp macro="" textlink="">
      <xdr:nvSpPr>
        <xdr:cNvPr id="14" name="TextBox 13"/>
        <xdr:cNvSpPr txBox="1"/>
      </xdr:nvSpPr>
      <xdr:spPr>
        <a:xfrm>
          <a:off x="5386812" y="409906"/>
          <a:ext cx="2019910" cy="800764"/>
        </a:xfrm>
        <a:prstGeom prst="rect">
          <a:avLst/>
        </a:prstGeom>
        <a:noFill/>
        <a:ln>
          <a:solidFill>
            <a:schemeClr val="bg1">
              <a:lumMod val="75000"/>
            </a:schemeClr>
          </a:solid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ctr"/>
        <a:lstStyle/>
        <a:p>
          <a:pPr algn="ctr"/>
          <a:r>
            <a:rPr lang="en-US" sz="1800">
              <a:solidFill>
                <a:schemeClr val="accent2">
                  <a:lumMod val="20000"/>
                  <a:lumOff val="80000"/>
                </a:schemeClr>
              </a:solidFill>
              <a:latin typeface="Baskerville Old Face" panose="02020602080505020303" pitchFamily="18" charset="0"/>
            </a:rPr>
            <a:t>Accidents</a:t>
          </a:r>
          <a:r>
            <a:rPr lang="en-US" sz="1800" baseline="0">
              <a:solidFill>
                <a:schemeClr val="accent2">
                  <a:lumMod val="20000"/>
                  <a:lumOff val="80000"/>
                </a:schemeClr>
              </a:solidFill>
              <a:latin typeface="Baskerville Old Face" panose="02020602080505020303" pitchFamily="18" charset="0"/>
            </a:rPr>
            <a:t> - 23</a:t>
          </a:r>
          <a:endParaRPr lang="en-US" sz="1100" baseline="0">
            <a:solidFill>
              <a:schemeClr val="accent2">
                <a:lumMod val="20000"/>
                <a:lumOff val="80000"/>
              </a:schemeClr>
            </a:solidFill>
          </a:endParaRPr>
        </a:p>
        <a:p>
          <a:pPr algn="ctr"/>
          <a:endParaRPr lang="en-US" sz="1100" baseline="0">
            <a:solidFill>
              <a:schemeClr val="accent2">
                <a:lumMod val="20000"/>
                <a:lumOff val="80000"/>
              </a:schemeClr>
            </a:solidFill>
          </a:endParaRPr>
        </a:p>
        <a:p>
          <a:pPr algn="ctr"/>
          <a:r>
            <a:rPr lang="en-US" sz="1600">
              <a:solidFill>
                <a:schemeClr val="accent2">
                  <a:lumMod val="20000"/>
                  <a:lumOff val="80000"/>
                </a:schemeClr>
              </a:solidFill>
            </a:rPr>
            <a:t> </a:t>
          </a:r>
          <a:endParaRPr lang="en-US" sz="1600" b="1" i="0">
            <a:solidFill>
              <a:schemeClr val="accent2">
                <a:lumMod val="20000"/>
                <a:lumOff val="80000"/>
              </a:schemeClr>
            </a:solidFill>
          </a:endParaRPr>
        </a:p>
      </xdr:txBody>
    </xdr:sp>
    <xdr:clientData/>
  </xdr:twoCellAnchor>
  <xdr:twoCellAnchor>
    <xdr:from>
      <xdr:col>12</xdr:col>
      <xdr:colOff>419894</xdr:colOff>
      <xdr:row>2</xdr:row>
      <xdr:rowOff>30161</xdr:rowOff>
    </xdr:from>
    <xdr:to>
      <xdr:col>16</xdr:col>
      <xdr:colOff>3176</xdr:colOff>
      <xdr:row>6</xdr:row>
      <xdr:rowOff>77786</xdr:rowOff>
    </xdr:to>
    <xdr:sp macro="" textlink="">
      <xdr:nvSpPr>
        <xdr:cNvPr id="15" name="TextBox 14"/>
        <xdr:cNvSpPr txBox="1"/>
      </xdr:nvSpPr>
      <xdr:spPr>
        <a:xfrm>
          <a:off x="7729778" y="406731"/>
          <a:ext cx="2019910" cy="800764"/>
        </a:xfrm>
        <a:prstGeom prst="rect">
          <a:avLst/>
        </a:prstGeom>
        <a:noFill/>
        <a:ln>
          <a:solidFill>
            <a:schemeClr val="bg1">
              <a:lumMod val="75000"/>
            </a:schemeClr>
          </a:solid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ctr"/>
        <a:lstStyle/>
        <a:p>
          <a:pPr algn="ctr"/>
          <a:r>
            <a:rPr lang="en-US" sz="1800" baseline="0">
              <a:solidFill>
                <a:schemeClr val="accent2">
                  <a:lumMod val="20000"/>
                  <a:lumOff val="80000"/>
                </a:schemeClr>
              </a:solidFill>
              <a:latin typeface="Baskerville Old Face" panose="02020602080505020303" pitchFamily="18" charset="0"/>
            </a:rPr>
            <a:t>Top State - 22</a:t>
          </a:r>
          <a:endParaRPr lang="en-US" sz="1100" baseline="0">
            <a:solidFill>
              <a:schemeClr val="accent2">
                <a:lumMod val="20000"/>
                <a:lumOff val="80000"/>
              </a:schemeClr>
            </a:solidFill>
          </a:endParaRPr>
        </a:p>
        <a:p>
          <a:pPr algn="ctr"/>
          <a:endParaRPr lang="en-US" sz="1100" baseline="0">
            <a:solidFill>
              <a:schemeClr val="accent2">
                <a:lumMod val="20000"/>
                <a:lumOff val="80000"/>
              </a:schemeClr>
            </a:solidFill>
            <a:latin typeface="+mn-lt"/>
            <a:ea typeface="+mn-ea"/>
            <a:cs typeface="+mn-cs"/>
          </a:endParaRPr>
        </a:p>
        <a:p>
          <a:pPr algn="ctr"/>
          <a:r>
            <a:rPr lang="en-US" sz="1600" b="1" i="0" u="none" strike="noStrike">
              <a:solidFill>
                <a:schemeClr val="accent2">
                  <a:lumMod val="20000"/>
                  <a:lumOff val="80000"/>
                </a:schemeClr>
              </a:solidFill>
              <a:effectLst/>
              <a:latin typeface="+mn-lt"/>
              <a:ea typeface="+mn-ea"/>
              <a:cs typeface="+mn-cs"/>
            </a:rPr>
            <a:t>Tamil</a:t>
          </a:r>
          <a:r>
            <a:rPr lang="en-US" sz="1600" b="1" i="0" u="none" strike="noStrike" baseline="0">
              <a:solidFill>
                <a:schemeClr val="accent2">
                  <a:lumMod val="20000"/>
                  <a:lumOff val="80000"/>
                </a:schemeClr>
              </a:solidFill>
              <a:effectLst/>
              <a:latin typeface="+mn-lt"/>
              <a:ea typeface="+mn-ea"/>
              <a:cs typeface="+mn-cs"/>
            </a:rPr>
            <a:t> Nadu</a:t>
          </a:r>
          <a:endParaRPr lang="en-US" sz="1600" b="1" i="0">
            <a:solidFill>
              <a:schemeClr val="accent2">
                <a:lumMod val="20000"/>
                <a:lumOff val="80000"/>
              </a:schemeClr>
            </a:solidFill>
          </a:endParaRPr>
        </a:p>
      </xdr:txBody>
    </xdr:sp>
    <xdr:clientData/>
  </xdr:twoCellAnchor>
  <xdr:twoCellAnchor>
    <xdr:from>
      <xdr:col>16</xdr:col>
      <xdr:colOff>326231</xdr:colOff>
      <xdr:row>2</xdr:row>
      <xdr:rowOff>26986</xdr:rowOff>
    </xdr:from>
    <xdr:to>
      <xdr:col>19</xdr:col>
      <xdr:colOff>516732</xdr:colOff>
      <xdr:row>6</xdr:row>
      <xdr:rowOff>74611</xdr:rowOff>
    </xdr:to>
    <xdr:sp macro="" textlink="">
      <xdr:nvSpPr>
        <xdr:cNvPr id="18" name="TextBox 17"/>
        <xdr:cNvSpPr txBox="1"/>
      </xdr:nvSpPr>
      <xdr:spPr>
        <a:xfrm>
          <a:off x="10072743" y="403556"/>
          <a:ext cx="2017972" cy="800764"/>
        </a:xfrm>
        <a:prstGeom prst="rect">
          <a:avLst/>
        </a:prstGeom>
        <a:noFill/>
        <a:ln>
          <a:solidFill>
            <a:schemeClr val="bg1">
              <a:lumMod val="75000"/>
            </a:schemeClr>
          </a:solid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ctr"/>
        <a:lstStyle/>
        <a:p>
          <a:pPr algn="ctr"/>
          <a:r>
            <a:rPr lang="en-US" sz="1800" baseline="0">
              <a:solidFill>
                <a:schemeClr val="accent2">
                  <a:lumMod val="20000"/>
                  <a:lumOff val="80000"/>
                </a:schemeClr>
              </a:solidFill>
              <a:latin typeface="Baskerville Old Face" panose="02020602080505020303" pitchFamily="18" charset="0"/>
            </a:rPr>
            <a:t>Top State - 23</a:t>
          </a:r>
          <a:endParaRPr lang="en-US" sz="1100" baseline="0">
            <a:solidFill>
              <a:schemeClr val="accent2">
                <a:lumMod val="20000"/>
                <a:lumOff val="80000"/>
              </a:schemeClr>
            </a:solidFill>
          </a:endParaRPr>
        </a:p>
        <a:p>
          <a:pPr algn="ctr"/>
          <a:r>
            <a:rPr lang="en-US"/>
            <a:t> </a:t>
          </a:r>
          <a:endParaRPr lang="en-US" sz="1100" baseline="0">
            <a:solidFill>
              <a:schemeClr val="accent2">
                <a:lumMod val="20000"/>
                <a:lumOff val="80000"/>
              </a:schemeClr>
            </a:solidFill>
          </a:endParaRPr>
        </a:p>
        <a:p>
          <a:pPr algn="ctr"/>
          <a:r>
            <a:rPr lang="en-US" sz="1600" b="1" i="0" u="none" strike="noStrike">
              <a:solidFill>
                <a:schemeClr val="accent2">
                  <a:lumMod val="20000"/>
                  <a:lumOff val="80000"/>
                </a:schemeClr>
              </a:solidFill>
              <a:effectLst/>
              <a:latin typeface="+mn-lt"/>
              <a:ea typeface="+mn-ea"/>
              <a:cs typeface="+mn-cs"/>
            </a:rPr>
            <a:t>Tamil</a:t>
          </a:r>
          <a:r>
            <a:rPr lang="en-US" sz="1600" b="1" i="0" u="none" strike="noStrike" baseline="0">
              <a:solidFill>
                <a:schemeClr val="accent2">
                  <a:lumMod val="20000"/>
                  <a:lumOff val="80000"/>
                </a:schemeClr>
              </a:solidFill>
              <a:effectLst/>
              <a:latin typeface="+mn-lt"/>
              <a:ea typeface="+mn-ea"/>
              <a:cs typeface="+mn-cs"/>
            </a:rPr>
            <a:t> Nadu</a:t>
          </a:r>
          <a:endParaRPr lang="en-US" sz="1600" b="1" i="0">
            <a:solidFill>
              <a:schemeClr val="accent2">
                <a:lumMod val="20000"/>
                <a:lumOff val="80000"/>
              </a:schemeClr>
            </a:solidFill>
          </a:endParaRPr>
        </a:p>
      </xdr:txBody>
    </xdr:sp>
    <xdr:clientData/>
  </xdr:twoCellAnchor>
  <xdr:twoCellAnchor>
    <xdr:from>
      <xdr:col>5</xdr:col>
      <xdr:colOff>535781</xdr:colOff>
      <xdr:row>4</xdr:row>
      <xdr:rowOff>122663</xdr:rowOff>
    </xdr:from>
    <xdr:to>
      <xdr:col>7</xdr:col>
      <xdr:colOff>166687</xdr:colOff>
      <xdr:row>6</xdr:row>
      <xdr:rowOff>56210</xdr:rowOff>
    </xdr:to>
    <xdr:sp macro="" textlink="Total!F6">
      <xdr:nvSpPr>
        <xdr:cNvPr id="7" name="TextBox 6"/>
        <xdr:cNvSpPr txBox="1"/>
      </xdr:nvSpPr>
      <xdr:spPr>
        <a:xfrm>
          <a:off x="3571875" y="884663"/>
          <a:ext cx="845343" cy="3145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8A6050B-58E0-4F3B-890C-21ADD39F37E6}" type="TxLink">
            <a:rPr lang="en-US" sz="1600" b="1" i="0" u="none" strike="noStrike">
              <a:ln>
                <a:noFill/>
              </a:ln>
              <a:solidFill>
                <a:schemeClr val="accent2">
                  <a:lumMod val="20000"/>
                  <a:lumOff val="80000"/>
                </a:schemeClr>
              </a:solidFill>
              <a:latin typeface="+mn-lt"/>
              <a:cs typeface="Calibri"/>
            </a:rPr>
            <a:pPr algn="ctr"/>
            <a:t>62458</a:t>
          </a:fld>
          <a:endParaRPr lang="en-US" sz="1600" b="1">
            <a:ln>
              <a:noFill/>
            </a:ln>
            <a:solidFill>
              <a:schemeClr val="accent2">
                <a:lumMod val="20000"/>
                <a:lumOff val="80000"/>
              </a:schemeClr>
            </a:solidFill>
            <a:latin typeface="+mn-lt"/>
          </a:endParaRPr>
        </a:p>
      </xdr:txBody>
    </xdr:sp>
    <xdr:clientData/>
  </xdr:twoCellAnchor>
  <xdr:twoCellAnchor>
    <xdr:from>
      <xdr:col>9</xdr:col>
      <xdr:colOff>515569</xdr:colOff>
      <xdr:row>4</xdr:row>
      <xdr:rowOff>65624</xdr:rowOff>
    </xdr:from>
    <xdr:to>
      <xdr:col>11</xdr:col>
      <xdr:colOff>107157</xdr:colOff>
      <xdr:row>6</xdr:row>
      <xdr:rowOff>87776</xdr:rowOff>
    </xdr:to>
    <xdr:sp macro="" textlink="Total!G6">
      <xdr:nvSpPr>
        <xdr:cNvPr id="8" name="TextBox 7"/>
        <xdr:cNvSpPr txBox="1"/>
      </xdr:nvSpPr>
      <xdr:spPr>
        <a:xfrm>
          <a:off x="5980538" y="827624"/>
          <a:ext cx="806025" cy="4031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56B8173-CF68-4CB0-B765-11514537187A}" type="TxLink">
            <a:rPr lang="en-US" sz="1600" b="1" i="0" u="none" strike="noStrike">
              <a:solidFill>
                <a:schemeClr val="accent2">
                  <a:lumMod val="20000"/>
                  <a:lumOff val="80000"/>
                </a:schemeClr>
              </a:solidFill>
              <a:latin typeface="+mn-lt"/>
              <a:cs typeface="Calibri"/>
            </a:rPr>
            <a:pPr algn="ctr"/>
            <a:t>79145</a:t>
          </a:fld>
          <a:endParaRPr lang="en-US" sz="1600" b="1">
            <a:solidFill>
              <a:schemeClr val="accent2">
                <a:lumMod val="20000"/>
                <a:lumOff val="80000"/>
              </a:schemeClr>
            </a:solidFill>
            <a:latin typeface="+mn-lt"/>
          </a:endParaRPr>
        </a:p>
      </xdr:txBody>
    </xdr:sp>
    <xdr:clientData/>
  </xdr:twoCellAnchor>
  <xdr:twoCellAnchor>
    <xdr:from>
      <xdr:col>5</xdr:col>
      <xdr:colOff>237569</xdr:colOff>
      <xdr:row>12</xdr:row>
      <xdr:rowOff>81959</xdr:rowOff>
    </xdr:from>
    <xdr:to>
      <xdr:col>11</xdr:col>
      <xdr:colOff>500062</xdr:colOff>
      <xdr:row>25</xdr:row>
      <xdr:rowOff>59531</xdr:rowOff>
    </xdr:to>
    <xdr:graphicFrame macro="">
      <xdr:nvGraphicFramePr>
        <xdr:cNvPr id="20" name="Chart 1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297656</xdr:colOff>
      <xdr:row>12</xdr:row>
      <xdr:rowOff>71436</xdr:rowOff>
    </xdr:from>
    <xdr:to>
      <xdr:col>19</xdr:col>
      <xdr:colOff>297656</xdr:colOff>
      <xdr:row>25</xdr:row>
      <xdr:rowOff>59531</xdr:rowOff>
    </xdr:to>
    <xdr:graphicFrame macro="">
      <xdr:nvGraphicFramePr>
        <xdr:cNvPr id="21" name="Chart 2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416719</xdr:colOff>
      <xdr:row>7</xdr:row>
      <xdr:rowOff>107156</xdr:rowOff>
    </xdr:from>
    <xdr:to>
      <xdr:col>10</xdr:col>
      <xdr:colOff>392905</xdr:colOff>
      <xdr:row>11</xdr:row>
      <xdr:rowOff>49550</xdr:rowOff>
    </xdr:to>
    <xdr:grpSp>
      <xdr:nvGrpSpPr>
        <xdr:cNvPr id="11" name="Group 10"/>
        <xdr:cNvGrpSpPr/>
      </xdr:nvGrpSpPr>
      <xdr:grpSpPr>
        <a:xfrm>
          <a:off x="3452813" y="1440656"/>
          <a:ext cx="3012280" cy="704394"/>
          <a:chOff x="3464719" y="1750219"/>
          <a:chExt cx="3012280" cy="704394"/>
        </a:xfrm>
      </xdr:grpSpPr>
      <xdr:sp macro="" textlink="">
        <xdr:nvSpPr>
          <xdr:cNvPr id="9" name="TextBox 8"/>
          <xdr:cNvSpPr txBox="1"/>
        </xdr:nvSpPr>
        <xdr:spPr>
          <a:xfrm>
            <a:off x="3464719" y="2000251"/>
            <a:ext cx="2721769" cy="4543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noAutofit/>
          </a:bodyPr>
          <a:lstStyle/>
          <a:p>
            <a:pPr algn="ctr"/>
            <a:r>
              <a:rPr lang="en-US" sz="2000">
                <a:solidFill>
                  <a:schemeClr val="accent1">
                    <a:lumMod val="20000"/>
                    <a:lumOff val="80000"/>
                  </a:schemeClr>
                </a:solidFill>
                <a:latin typeface="Baskerville Old Face" panose="02020602080505020303" pitchFamily="18" charset="0"/>
              </a:rPr>
              <a:t>Asleep 22 V 23</a:t>
            </a:r>
          </a:p>
        </xdr:txBody>
      </xdr:sp>
      <xdr:pic>
        <xdr:nvPicPr>
          <xdr:cNvPr id="27" name="Picture 26" descr="Sleep PNG Transparent Images | PNG All"/>
          <xdr:cNvPicPr>
            <a:picLocks noChangeAspect="1"/>
          </xdr:cNvPicPr>
        </xdr:nvPicPr>
        <xdr:blipFill>
          <a:blip xmlns:r="http://schemas.openxmlformats.org/officeDocument/2006/relationships" r:embed="rId4" cstate="print">
            <a:duotone>
              <a:schemeClr val="accent4">
                <a:shade val="45000"/>
                <a:satMod val="135000"/>
              </a:schemeClr>
              <a:prstClr val="white"/>
            </a:duotone>
            <a:extLst>
              <a:ext uri="{28A0092B-C50C-407E-A947-70E740481C1C}">
                <a14:useLocalDpi xmlns:a14="http://schemas.microsoft.com/office/drawing/2010/main" val="0"/>
              </a:ext>
            </a:extLst>
          </a:blip>
          <a:stretch>
            <a:fillRect/>
          </a:stretch>
        </xdr:blipFill>
        <xdr:spPr>
          <a:xfrm>
            <a:off x="5786436" y="1750219"/>
            <a:ext cx="690563" cy="652202"/>
          </a:xfrm>
          <a:prstGeom prst="rect">
            <a:avLst/>
          </a:prstGeom>
        </xdr:spPr>
      </xdr:pic>
    </xdr:grpSp>
    <xdr:clientData/>
  </xdr:twoCellAnchor>
  <xdr:twoCellAnchor>
    <xdr:from>
      <xdr:col>13</xdr:col>
      <xdr:colOff>80962</xdr:colOff>
      <xdr:row>7</xdr:row>
      <xdr:rowOff>35719</xdr:rowOff>
    </xdr:from>
    <xdr:to>
      <xdr:col>18</xdr:col>
      <xdr:colOff>273843</xdr:colOff>
      <xdr:row>11</xdr:row>
      <xdr:rowOff>13831</xdr:rowOff>
    </xdr:to>
    <xdr:grpSp>
      <xdr:nvGrpSpPr>
        <xdr:cNvPr id="12" name="Group 11"/>
        <xdr:cNvGrpSpPr/>
      </xdr:nvGrpSpPr>
      <xdr:grpSpPr>
        <a:xfrm>
          <a:off x="7974806" y="1369219"/>
          <a:ext cx="3228975" cy="740112"/>
          <a:chOff x="7855744" y="1678781"/>
          <a:chExt cx="3228975" cy="740112"/>
        </a:xfrm>
      </xdr:grpSpPr>
      <xdr:sp macro="" textlink="">
        <xdr:nvSpPr>
          <xdr:cNvPr id="22" name="TextBox 21"/>
          <xdr:cNvSpPr txBox="1"/>
        </xdr:nvSpPr>
        <xdr:spPr>
          <a:xfrm>
            <a:off x="7855744" y="2000250"/>
            <a:ext cx="2721769" cy="418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noAutofit/>
          </a:bodyPr>
          <a:lstStyle/>
          <a:p>
            <a:pPr algn="ctr"/>
            <a:r>
              <a:rPr lang="en-US" sz="2000">
                <a:solidFill>
                  <a:schemeClr val="accent1">
                    <a:lumMod val="20000"/>
                    <a:lumOff val="80000"/>
                  </a:schemeClr>
                </a:solidFill>
                <a:latin typeface="Baskerville Old Face" panose="02020602080505020303" pitchFamily="18" charset="0"/>
              </a:rPr>
              <a:t>Wrong</a:t>
            </a:r>
            <a:r>
              <a:rPr lang="en-US" sz="2000" baseline="0">
                <a:solidFill>
                  <a:schemeClr val="accent1">
                    <a:lumMod val="20000"/>
                    <a:lumOff val="80000"/>
                  </a:schemeClr>
                </a:solidFill>
                <a:latin typeface="Baskerville Old Face" panose="02020602080505020303" pitchFamily="18" charset="0"/>
              </a:rPr>
              <a:t> Side</a:t>
            </a:r>
            <a:r>
              <a:rPr lang="en-US" sz="2000">
                <a:solidFill>
                  <a:schemeClr val="accent1">
                    <a:lumMod val="20000"/>
                    <a:lumOff val="80000"/>
                  </a:schemeClr>
                </a:solidFill>
                <a:latin typeface="Baskerville Old Face" panose="02020602080505020303" pitchFamily="18" charset="0"/>
              </a:rPr>
              <a:t> 22 V 23</a:t>
            </a:r>
          </a:p>
        </xdr:txBody>
      </xdr:sp>
      <xdr:pic>
        <xdr:nvPicPr>
          <xdr:cNvPr id="10" name="Picture 9" descr="Right Wrong PNG Free Download - PNG All | PNG All"/>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10394155" y="1678781"/>
            <a:ext cx="690564" cy="690349"/>
          </a:xfrm>
          <a:prstGeom prst="rect">
            <a:avLst/>
          </a:prstGeom>
        </xdr:spPr>
      </xdr:pic>
    </xdr:grpSp>
    <xdr:clientData/>
  </xdr:twoCellAnchor>
  <xdr:twoCellAnchor>
    <xdr:from>
      <xdr:col>4</xdr:col>
      <xdr:colOff>71438</xdr:colOff>
      <xdr:row>25</xdr:row>
      <xdr:rowOff>83344</xdr:rowOff>
    </xdr:from>
    <xdr:to>
      <xdr:col>4</xdr:col>
      <xdr:colOff>345282</xdr:colOff>
      <xdr:row>26</xdr:row>
      <xdr:rowOff>119063</xdr:rowOff>
    </xdr:to>
    <xdr:sp macro="" textlink="">
      <xdr:nvSpPr>
        <xdr:cNvPr id="23" name="Right Arrow 22">
          <a:hlinkClick xmlns:r="http://schemas.openxmlformats.org/officeDocument/2006/relationships" r:id="rId6" tooltip="Next_Page"/>
        </xdr:cNvPr>
        <xdr:cNvSpPr/>
      </xdr:nvSpPr>
      <xdr:spPr>
        <a:xfrm rot="10800000" flipH="1">
          <a:off x="2500313" y="4845844"/>
          <a:ext cx="273844" cy="226219"/>
        </a:xfrm>
        <a:prstGeom prst="rightArrow">
          <a:avLst/>
        </a:prstGeom>
        <a:solidFill>
          <a:schemeClr val="accent4">
            <a:lumMod val="60000"/>
            <a:lumOff val="40000"/>
          </a:schemeClr>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editAs="oneCell">
    <xdr:from>
      <xdr:col>2</xdr:col>
      <xdr:colOff>456405</xdr:colOff>
      <xdr:row>25</xdr:row>
      <xdr:rowOff>95248</xdr:rowOff>
    </xdr:from>
    <xdr:to>
      <xdr:col>2</xdr:col>
      <xdr:colOff>583405</xdr:colOff>
      <xdr:row>26</xdr:row>
      <xdr:rowOff>166687</xdr:rowOff>
    </xdr:to>
    <xdr:pic>
      <xdr:nvPicPr>
        <xdr:cNvPr id="25" name="Picture 24" descr="Database Png Transparent HQ PNG Download | FreePNGImg">
          <a:hlinkClick xmlns:r="http://schemas.openxmlformats.org/officeDocument/2006/relationships" r:id="rId7" tooltip="To_Dataset"/>
        </xdr:cNvPr>
        <xdr:cNvPicPr>
          <a:picLocks noChangeAspect="1"/>
        </xdr:cNvPicPr>
      </xdr:nvPicPr>
      <xdr:blipFill>
        <a:blip xmlns:r="http://schemas.openxmlformats.org/officeDocument/2006/relationships" r:embed="rId8" cstate="print">
          <a:duotone>
            <a:schemeClr val="accent4">
              <a:shade val="45000"/>
              <a:satMod val="135000"/>
            </a:schemeClr>
            <a:prstClr val="white"/>
          </a:duotone>
          <a:extLst>
            <a:ext uri="{28A0092B-C50C-407E-A947-70E740481C1C}">
              <a14:useLocalDpi xmlns:a14="http://schemas.microsoft.com/office/drawing/2010/main" val="0"/>
            </a:ext>
          </a:extLst>
        </a:blip>
        <a:stretch>
          <a:fillRect/>
        </a:stretch>
      </xdr:blipFill>
      <xdr:spPr>
        <a:xfrm>
          <a:off x="1670843" y="4857748"/>
          <a:ext cx="127000" cy="261939"/>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xdr:from>
      <xdr:col>4</xdr:col>
      <xdr:colOff>435769</xdr:colOff>
      <xdr:row>0</xdr:row>
      <xdr:rowOff>176212</xdr:rowOff>
    </xdr:from>
    <xdr:to>
      <xdr:col>4</xdr:col>
      <xdr:colOff>454819</xdr:colOff>
      <xdr:row>26</xdr:row>
      <xdr:rowOff>185737</xdr:rowOff>
    </xdr:to>
    <xdr:cxnSp macro="">
      <xdr:nvCxnSpPr>
        <xdr:cNvPr id="2" name="Straight Connector 1"/>
        <xdr:cNvCxnSpPr/>
      </xdr:nvCxnSpPr>
      <xdr:spPr>
        <a:xfrm flipH="1">
          <a:off x="2874169" y="176212"/>
          <a:ext cx="19050" cy="4962525"/>
        </a:xfrm>
        <a:prstGeom prst="line">
          <a:avLst/>
        </a:prstGeom>
        <a:ln>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266698</xdr:colOff>
      <xdr:row>2</xdr:row>
      <xdr:rowOff>111918</xdr:rowOff>
    </xdr:from>
    <xdr:to>
      <xdr:col>4</xdr:col>
      <xdr:colOff>273842</xdr:colOff>
      <xdr:row>8</xdr:row>
      <xdr:rowOff>33337</xdr:rowOff>
    </xdr:to>
    <xdr:grpSp>
      <xdr:nvGrpSpPr>
        <xdr:cNvPr id="3" name="Group 2"/>
        <xdr:cNvGrpSpPr/>
      </xdr:nvGrpSpPr>
      <xdr:grpSpPr>
        <a:xfrm>
          <a:off x="873917" y="492918"/>
          <a:ext cx="1828800" cy="1064419"/>
          <a:chOff x="909637" y="540543"/>
          <a:chExt cx="1633537" cy="1064419"/>
        </a:xfrm>
      </xdr:grpSpPr>
      <xdr:sp macro="" textlink="">
        <xdr:nvSpPr>
          <xdr:cNvPr id="4" name="TextBox 3"/>
          <xdr:cNvSpPr txBox="1"/>
        </xdr:nvSpPr>
        <xdr:spPr>
          <a:xfrm>
            <a:off x="909637" y="540543"/>
            <a:ext cx="1633537"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400" b="1">
                <a:solidFill>
                  <a:schemeClr val="accent4">
                    <a:lumMod val="20000"/>
                    <a:lumOff val="80000"/>
                  </a:schemeClr>
                </a:solidFill>
                <a:latin typeface="Algerian" panose="04020705040A02060702" pitchFamily="82" charset="0"/>
              </a:rPr>
              <a:t>ACCIDENT</a:t>
            </a:r>
          </a:p>
        </xdr:txBody>
      </xdr:sp>
      <xdr:sp macro="" textlink="">
        <xdr:nvSpPr>
          <xdr:cNvPr id="5" name="TextBox 4"/>
          <xdr:cNvSpPr txBox="1"/>
        </xdr:nvSpPr>
        <xdr:spPr>
          <a:xfrm>
            <a:off x="1015199" y="1014411"/>
            <a:ext cx="1462087"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solidFill>
                  <a:schemeClr val="accent4">
                    <a:lumMod val="20000"/>
                    <a:lumOff val="80000"/>
                  </a:schemeClr>
                </a:solidFill>
                <a:latin typeface="Algerian" panose="04020705040A02060702" pitchFamily="82" charset="0"/>
              </a:rPr>
              <a:t>DASHBOARD</a:t>
            </a:r>
            <a:endParaRPr lang="en-US" sz="1100">
              <a:solidFill>
                <a:schemeClr val="accent4">
                  <a:lumMod val="20000"/>
                  <a:lumOff val="80000"/>
                </a:schemeClr>
              </a:solidFill>
              <a:latin typeface="Algerian" panose="04020705040A02060702" pitchFamily="82" charset="0"/>
            </a:endParaRPr>
          </a:p>
        </xdr:txBody>
      </xdr:sp>
      <xdr:sp macro="" textlink="">
        <xdr:nvSpPr>
          <xdr:cNvPr id="6" name="TextBox 5"/>
          <xdr:cNvSpPr txBox="1"/>
        </xdr:nvSpPr>
        <xdr:spPr>
          <a:xfrm>
            <a:off x="1281899" y="1433512"/>
            <a:ext cx="852487" cy="171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solidFill>
                  <a:schemeClr val="accent4">
                    <a:lumMod val="20000"/>
                    <a:lumOff val="80000"/>
                  </a:schemeClr>
                </a:solidFill>
                <a:latin typeface="Algerian" panose="04020705040A02060702" pitchFamily="82" charset="0"/>
              </a:rPr>
              <a:t>22/23</a:t>
            </a:r>
          </a:p>
        </xdr:txBody>
      </xdr:sp>
    </xdr:grpSp>
    <xdr:clientData/>
  </xdr:twoCellAnchor>
  <xdr:twoCellAnchor>
    <xdr:from>
      <xdr:col>1</xdr:col>
      <xdr:colOff>583406</xdr:colOff>
      <xdr:row>7</xdr:row>
      <xdr:rowOff>95250</xdr:rowOff>
    </xdr:from>
    <xdr:to>
      <xdr:col>3</xdr:col>
      <xdr:colOff>466251</xdr:colOff>
      <xdr:row>13</xdr:row>
      <xdr:rowOff>49532</xdr:rowOff>
    </xdr:to>
    <xdr:pic>
      <xdr:nvPicPr>
        <xdr:cNvPr id="7" name="Picture 6"/>
        <xdr:cNvPicPr>
          <a:picLocks noChangeAspect="1"/>
        </xdr:cNvPicPr>
      </xdr:nvPicPr>
      <xdr:blipFill>
        <a:blip xmlns:r="http://schemas.openxmlformats.org/officeDocument/2006/relationships" r:embed="rId1" cstate="print">
          <a:duotone>
            <a:schemeClr val="accent4">
              <a:shade val="45000"/>
              <a:satMod val="135000"/>
            </a:schemeClr>
            <a:prstClr val="white"/>
          </a:duotone>
          <a:extLst>
            <a:ext uri="{28A0092B-C50C-407E-A947-70E740481C1C}">
              <a14:useLocalDpi xmlns:a14="http://schemas.microsoft.com/office/drawing/2010/main" val="0"/>
            </a:ext>
          </a:extLst>
        </a:blip>
        <a:stretch>
          <a:fillRect/>
        </a:stretch>
      </xdr:blipFill>
      <xdr:spPr>
        <a:xfrm>
          <a:off x="1193006" y="1428750"/>
          <a:ext cx="1102045" cy="1097282"/>
        </a:xfrm>
        <a:prstGeom prst="rect">
          <a:avLst/>
        </a:prstGeom>
      </xdr:spPr>
    </xdr:pic>
    <xdr:clientData/>
  </xdr:twoCellAnchor>
  <xdr:twoCellAnchor editAs="oneCell">
    <xdr:from>
      <xdr:col>1</xdr:col>
      <xdr:colOff>261937</xdr:colOff>
      <xdr:row>13</xdr:row>
      <xdr:rowOff>71438</xdr:rowOff>
    </xdr:from>
    <xdr:to>
      <xdr:col>4</xdr:col>
      <xdr:colOff>231379</xdr:colOff>
      <xdr:row>25</xdr:row>
      <xdr:rowOff>23811</xdr:rowOff>
    </xdr:to>
    <mc:AlternateContent xmlns:mc="http://schemas.openxmlformats.org/markup-compatibility/2006" xmlns:a14="http://schemas.microsoft.com/office/drawing/2010/main">
      <mc:Choice Requires="a14">
        <xdr:graphicFrame macro="">
          <xdr:nvGraphicFramePr>
            <xdr:cNvPr id="8" name="region 3"/>
            <xdr:cNvGraphicFramePr/>
          </xdr:nvGraphicFramePr>
          <xdr:xfrm>
            <a:off x="0" y="0"/>
            <a:ext cx="0" cy="0"/>
          </xdr:xfrm>
          <a:graphic>
            <a:graphicData uri="http://schemas.microsoft.com/office/drawing/2010/slicer">
              <sle:slicer xmlns:sle="http://schemas.microsoft.com/office/drawing/2010/slicer" name="region 3"/>
            </a:graphicData>
          </a:graphic>
        </xdr:graphicFrame>
      </mc:Choice>
      <mc:Fallback xmlns="">
        <xdr:sp macro="" textlink="">
          <xdr:nvSpPr>
            <xdr:cNvPr id="0" name=""/>
            <xdr:cNvSpPr>
              <a:spLocks noTextEdit="1"/>
            </xdr:cNvSpPr>
          </xdr:nvSpPr>
          <xdr:spPr>
            <a:xfrm>
              <a:off x="869156" y="2547938"/>
              <a:ext cx="1791098" cy="223837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607218</xdr:colOff>
      <xdr:row>2</xdr:row>
      <xdr:rowOff>23811</xdr:rowOff>
    </xdr:from>
    <xdr:to>
      <xdr:col>8</xdr:col>
      <xdr:colOff>190500</xdr:colOff>
      <xdr:row>6</xdr:row>
      <xdr:rowOff>71436</xdr:rowOff>
    </xdr:to>
    <xdr:sp macro="" textlink="">
      <xdr:nvSpPr>
        <xdr:cNvPr id="9" name="TextBox 8"/>
        <xdr:cNvSpPr txBox="1"/>
      </xdr:nvSpPr>
      <xdr:spPr>
        <a:xfrm>
          <a:off x="3045618" y="404811"/>
          <a:ext cx="2021682" cy="809625"/>
        </a:xfrm>
        <a:prstGeom prst="rect">
          <a:avLst/>
        </a:prstGeom>
        <a:noFill/>
        <a:ln>
          <a:solidFill>
            <a:schemeClr val="bg1">
              <a:lumMod val="75000"/>
            </a:schemeClr>
          </a:solid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ctr"/>
        <a:lstStyle/>
        <a:p>
          <a:pPr algn="ctr"/>
          <a:r>
            <a:rPr lang="en-US" sz="1800">
              <a:solidFill>
                <a:schemeClr val="accent2">
                  <a:lumMod val="20000"/>
                  <a:lumOff val="80000"/>
                </a:schemeClr>
              </a:solidFill>
              <a:latin typeface="Baskerville Old Face" panose="02020602080505020303" pitchFamily="18" charset="0"/>
            </a:rPr>
            <a:t>Accidents</a:t>
          </a:r>
          <a:r>
            <a:rPr lang="en-US" sz="1800" baseline="0">
              <a:solidFill>
                <a:schemeClr val="accent2">
                  <a:lumMod val="20000"/>
                  <a:lumOff val="80000"/>
                </a:schemeClr>
              </a:solidFill>
              <a:latin typeface="Baskerville Old Face" panose="02020602080505020303" pitchFamily="18" charset="0"/>
            </a:rPr>
            <a:t> - 22</a:t>
          </a:r>
          <a:endParaRPr lang="en-US" sz="1100" baseline="0">
            <a:solidFill>
              <a:schemeClr val="accent2">
                <a:lumMod val="20000"/>
                <a:lumOff val="80000"/>
              </a:schemeClr>
            </a:solidFill>
          </a:endParaRPr>
        </a:p>
        <a:p>
          <a:pPr algn="ctr"/>
          <a:endParaRPr lang="en-US" sz="1100" baseline="0">
            <a:solidFill>
              <a:schemeClr val="accent2">
                <a:lumMod val="20000"/>
                <a:lumOff val="80000"/>
              </a:schemeClr>
            </a:solidFill>
          </a:endParaRPr>
        </a:p>
        <a:p>
          <a:pPr algn="ctr"/>
          <a:endParaRPr lang="en-US" sz="1600" b="1" i="0">
            <a:solidFill>
              <a:schemeClr val="accent2">
                <a:lumMod val="20000"/>
                <a:lumOff val="80000"/>
              </a:schemeClr>
            </a:solidFill>
          </a:endParaRPr>
        </a:p>
      </xdr:txBody>
    </xdr:sp>
    <xdr:clientData/>
  </xdr:twoCellAnchor>
  <xdr:twoCellAnchor>
    <xdr:from>
      <xdr:col>8</xdr:col>
      <xdr:colOff>513556</xdr:colOff>
      <xdr:row>2</xdr:row>
      <xdr:rowOff>33336</xdr:rowOff>
    </xdr:from>
    <xdr:to>
      <xdr:col>12</xdr:col>
      <xdr:colOff>96838</xdr:colOff>
      <xdr:row>6</xdr:row>
      <xdr:rowOff>80961</xdr:rowOff>
    </xdr:to>
    <xdr:sp macro="" textlink="">
      <xdr:nvSpPr>
        <xdr:cNvPr id="10" name="TextBox 9"/>
        <xdr:cNvSpPr txBox="1"/>
      </xdr:nvSpPr>
      <xdr:spPr>
        <a:xfrm>
          <a:off x="5390356" y="414336"/>
          <a:ext cx="2021682" cy="809625"/>
        </a:xfrm>
        <a:prstGeom prst="rect">
          <a:avLst/>
        </a:prstGeom>
        <a:noFill/>
        <a:ln>
          <a:solidFill>
            <a:schemeClr val="bg1">
              <a:lumMod val="75000"/>
            </a:schemeClr>
          </a:solid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ctr"/>
        <a:lstStyle/>
        <a:p>
          <a:pPr algn="ctr"/>
          <a:r>
            <a:rPr lang="en-US" sz="1800">
              <a:solidFill>
                <a:schemeClr val="accent2">
                  <a:lumMod val="20000"/>
                  <a:lumOff val="80000"/>
                </a:schemeClr>
              </a:solidFill>
              <a:latin typeface="Baskerville Old Face" panose="02020602080505020303" pitchFamily="18" charset="0"/>
            </a:rPr>
            <a:t>Accidents</a:t>
          </a:r>
          <a:r>
            <a:rPr lang="en-US" sz="1800" baseline="0">
              <a:solidFill>
                <a:schemeClr val="accent2">
                  <a:lumMod val="20000"/>
                  <a:lumOff val="80000"/>
                </a:schemeClr>
              </a:solidFill>
              <a:latin typeface="Baskerville Old Face" panose="02020602080505020303" pitchFamily="18" charset="0"/>
            </a:rPr>
            <a:t> - 23</a:t>
          </a:r>
          <a:endParaRPr lang="en-US" sz="1100" baseline="0">
            <a:solidFill>
              <a:schemeClr val="accent2">
                <a:lumMod val="20000"/>
                <a:lumOff val="80000"/>
              </a:schemeClr>
            </a:solidFill>
          </a:endParaRPr>
        </a:p>
        <a:p>
          <a:pPr algn="ctr"/>
          <a:endParaRPr lang="en-US" sz="1100" baseline="0">
            <a:solidFill>
              <a:schemeClr val="accent2">
                <a:lumMod val="20000"/>
                <a:lumOff val="80000"/>
              </a:schemeClr>
            </a:solidFill>
          </a:endParaRPr>
        </a:p>
        <a:p>
          <a:pPr algn="ctr"/>
          <a:r>
            <a:rPr lang="en-US" sz="1600">
              <a:solidFill>
                <a:schemeClr val="accent2">
                  <a:lumMod val="20000"/>
                  <a:lumOff val="80000"/>
                </a:schemeClr>
              </a:solidFill>
            </a:rPr>
            <a:t> </a:t>
          </a:r>
          <a:endParaRPr lang="en-US" sz="1600" b="1" i="0">
            <a:solidFill>
              <a:schemeClr val="accent2">
                <a:lumMod val="20000"/>
                <a:lumOff val="80000"/>
              </a:schemeClr>
            </a:solidFill>
          </a:endParaRPr>
        </a:p>
      </xdr:txBody>
    </xdr:sp>
    <xdr:clientData/>
  </xdr:twoCellAnchor>
  <xdr:twoCellAnchor>
    <xdr:from>
      <xdr:col>12</xdr:col>
      <xdr:colOff>419894</xdr:colOff>
      <xdr:row>2</xdr:row>
      <xdr:rowOff>30161</xdr:rowOff>
    </xdr:from>
    <xdr:to>
      <xdr:col>16</xdr:col>
      <xdr:colOff>3176</xdr:colOff>
      <xdr:row>6</xdr:row>
      <xdr:rowOff>77786</xdr:rowOff>
    </xdr:to>
    <xdr:sp macro="" textlink="">
      <xdr:nvSpPr>
        <xdr:cNvPr id="11" name="TextBox 10"/>
        <xdr:cNvSpPr txBox="1"/>
      </xdr:nvSpPr>
      <xdr:spPr>
        <a:xfrm>
          <a:off x="7735094" y="411161"/>
          <a:ext cx="2021682" cy="809625"/>
        </a:xfrm>
        <a:prstGeom prst="rect">
          <a:avLst/>
        </a:prstGeom>
        <a:noFill/>
        <a:ln>
          <a:solidFill>
            <a:schemeClr val="bg1">
              <a:lumMod val="75000"/>
            </a:schemeClr>
          </a:solid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ctr"/>
        <a:lstStyle/>
        <a:p>
          <a:pPr algn="ctr"/>
          <a:r>
            <a:rPr lang="en-US" sz="1800" baseline="0">
              <a:solidFill>
                <a:schemeClr val="accent2">
                  <a:lumMod val="20000"/>
                  <a:lumOff val="80000"/>
                </a:schemeClr>
              </a:solidFill>
              <a:latin typeface="Baskerville Old Face" panose="02020602080505020303" pitchFamily="18" charset="0"/>
            </a:rPr>
            <a:t>Top Region - 22</a:t>
          </a:r>
          <a:endParaRPr lang="en-US" sz="1100" baseline="0">
            <a:solidFill>
              <a:schemeClr val="accent2">
                <a:lumMod val="20000"/>
                <a:lumOff val="80000"/>
              </a:schemeClr>
            </a:solidFill>
          </a:endParaRPr>
        </a:p>
        <a:p>
          <a:pPr algn="ctr"/>
          <a:endParaRPr lang="en-US" sz="1100" baseline="0">
            <a:solidFill>
              <a:schemeClr val="accent2">
                <a:lumMod val="20000"/>
                <a:lumOff val="80000"/>
              </a:schemeClr>
            </a:solidFill>
            <a:latin typeface="+mn-lt"/>
            <a:ea typeface="+mn-ea"/>
            <a:cs typeface="+mn-cs"/>
          </a:endParaRPr>
        </a:p>
        <a:p>
          <a:pPr algn="ctr"/>
          <a:r>
            <a:rPr lang="en-US" sz="1600" b="1" i="0" u="none" strike="noStrike">
              <a:solidFill>
                <a:schemeClr val="accent2">
                  <a:lumMod val="20000"/>
                  <a:lumOff val="80000"/>
                </a:schemeClr>
              </a:solidFill>
              <a:effectLst/>
              <a:latin typeface="+mn-lt"/>
              <a:ea typeface="+mn-ea"/>
              <a:cs typeface="+mn-cs"/>
            </a:rPr>
            <a:t>South</a:t>
          </a:r>
          <a:endParaRPr lang="en-US" sz="1600" b="1" i="0">
            <a:solidFill>
              <a:schemeClr val="accent2">
                <a:lumMod val="20000"/>
                <a:lumOff val="80000"/>
              </a:schemeClr>
            </a:solidFill>
          </a:endParaRPr>
        </a:p>
      </xdr:txBody>
    </xdr:sp>
    <xdr:clientData/>
  </xdr:twoCellAnchor>
  <xdr:twoCellAnchor>
    <xdr:from>
      <xdr:col>16</xdr:col>
      <xdr:colOff>326231</xdr:colOff>
      <xdr:row>2</xdr:row>
      <xdr:rowOff>26986</xdr:rowOff>
    </xdr:from>
    <xdr:to>
      <xdr:col>19</xdr:col>
      <xdr:colOff>516732</xdr:colOff>
      <xdr:row>6</xdr:row>
      <xdr:rowOff>74611</xdr:rowOff>
    </xdr:to>
    <xdr:sp macro="" textlink="">
      <xdr:nvSpPr>
        <xdr:cNvPr id="12" name="TextBox 11"/>
        <xdr:cNvSpPr txBox="1"/>
      </xdr:nvSpPr>
      <xdr:spPr>
        <a:xfrm>
          <a:off x="10079831" y="407986"/>
          <a:ext cx="2019301" cy="809625"/>
        </a:xfrm>
        <a:prstGeom prst="rect">
          <a:avLst/>
        </a:prstGeom>
        <a:noFill/>
        <a:ln>
          <a:solidFill>
            <a:schemeClr val="bg1">
              <a:lumMod val="75000"/>
            </a:schemeClr>
          </a:solid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ctr"/>
        <a:lstStyle/>
        <a:p>
          <a:pPr algn="ctr"/>
          <a:r>
            <a:rPr lang="en-US" sz="1800" baseline="0">
              <a:solidFill>
                <a:schemeClr val="accent2">
                  <a:lumMod val="20000"/>
                  <a:lumOff val="80000"/>
                </a:schemeClr>
              </a:solidFill>
              <a:latin typeface="Baskerville Old Face" panose="02020602080505020303" pitchFamily="18" charset="0"/>
            </a:rPr>
            <a:t>Top Region - 23</a:t>
          </a:r>
          <a:endParaRPr lang="en-US" sz="1100" baseline="0">
            <a:solidFill>
              <a:schemeClr val="accent2">
                <a:lumMod val="20000"/>
                <a:lumOff val="80000"/>
              </a:schemeClr>
            </a:solidFill>
          </a:endParaRPr>
        </a:p>
        <a:p>
          <a:pPr algn="ctr"/>
          <a:r>
            <a:rPr lang="en-US"/>
            <a:t> </a:t>
          </a:r>
        </a:p>
        <a:p>
          <a:pPr algn="ctr"/>
          <a:r>
            <a:rPr lang="en-US" sz="1600" b="1" i="0" u="none" strike="noStrike">
              <a:solidFill>
                <a:schemeClr val="accent2">
                  <a:lumMod val="20000"/>
                  <a:lumOff val="80000"/>
                </a:schemeClr>
              </a:solidFill>
              <a:effectLst/>
              <a:latin typeface="+mn-lt"/>
              <a:ea typeface="+mn-ea"/>
              <a:cs typeface="+mn-cs"/>
            </a:rPr>
            <a:t>South</a:t>
          </a:r>
          <a:endParaRPr lang="en-US" sz="1600" b="1" i="0">
            <a:solidFill>
              <a:schemeClr val="accent2">
                <a:lumMod val="20000"/>
                <a:lumOff val="80000"/>
              </a:schemeClr>
            </a:solidFill>
          </a:endParaRPr>
        </a:p>
      </xdr:txBody>
    </xdr:sp>
    <xdr:clientData/>
  </xdr:twoCellAnchor>
  <xdr:twoCellAnchor>
    <xdr:from>
      <xdr:col>6</xdr:col>
      <xdr:colOff>0</xdr:colOff>
      <xdr:row>4</xdr:row>
      <xdr:rowOff>110756</xdr:rowOff>
    </xdr:from>
    <xdr:to>
      <xdr:col>7</xdr:col>
      <xdr:colOff>99680</xdr:colOff>
      <xdr:row>6</xdr:row>
      <xdr:rowOff>44303</xdr:rowOff>
    </xdr:to>
    <xdr:sp macro="" textlink="Total!F6">
      <xdr:nvSpPr>
        <xdr:cNvPr id="13" name="TextBox 12"/>
        <xdr:cNvSpPr txBox="1"/>
      </xdr:nvSpPr>
      <xdr:spPr>
        <a:xfrm>
          <a:off x="3657600" y="872756"/>
          <a:ext cx="709280" cy="3145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8A6050B-58E0-4F3B-890C-21ADD39F37E6}" type="TxLink">
            <a:rPr lang="en-US" sz="1600" b="1" i="0" u="none" strike="noStrike">
              <a:ln>
                <a:noFill/>
              </a:ln>
              <a:solidFill>
                <a:schemeClr val="accent2">
                  <a:lumMod val="20000"/>
                  <a:lumOff val="80000"/>
                </a:schemeClr>
              </a:solidFill>
              <a:latin typeface="+mn-lt"/>
              <a:cs typeface="Calibri"/>
            </a:rPr>
            <a:pPr algn="ctr"/>
            <a:t>62458</a:t>
          </a:fld>
          <a:endParaRPr lang="en-US" sz="1600" b="1">
            <a:ln>
              <a:noFill/>
            </a:ln>
            <a:solidFill>
              <a:schemeClr val="accent2">
                <a:lumMod val="20000"/>
                <a:lumOff val="80000"/>
              </a:schemeClr>
            </a:solidFill>
            <a:latin typeface="+mn-lt"/>
          </a:endParaRPr>
        </a:p>
      </xdr:txBody>
    </xdr:sp>
    <xdr:clientData/>
  </xdr:twoCellAnchor>
  <xdr:twoCellAnchor>
    <xdr:from>
      <xdr:col>9</xdr:col>
      <xdr:colOff>587006</xdr:colOff>
      <xdr:row>4</xdr:row>
      <xdr:rowOff>77530</xdr:rowOff>
    </xdr:from>
    <xdr:to>
      <xdr:col>11</xdr:col>
      <xdr:colOff>121832</xdr:colOff>
      <xdr:row>6</xdr:row>
      <xdr:rowOff>99682</xdr:rowOff>
    </xdr:to>
    <xdr:sp macro="" textlink="Total!G6">
      <xdr:nvSpPr>
        <xdr:cNvPr id="14" name="TextBox 13"/>
        <xdr:cNvSpPr txBox="1"/>
      </xdr:nvSpPr>
      <xdr:spPr>
        <a:xfrm>
          <a:off x="6073406" y="839530"/>
          <a:ext cx="754026" cy="4031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56B8173-CF68-4CB0-B765-11514537187A}" type="TxLink">
            <a:rPr lang="en-US" sz="1600" b="1" i="0" u="none" strike="noStrike">
              <a:solidFill>
                <a:schemeClr val="accent2">
                  <a:lumMod val="20000"/>
                  <a:lumOff val="80000"/>
                </a:schemeClr>
              </a:solidFill>
              <a:latin typeface="+mn-lt"/>
              <a:cs typeface="Calibri"/>
            </a:rPr>
            <a:pPr algn="ctr"/>
            <a:t>79145</a:t>
          </a:fld>
          <a:endParaRPr lang="en-US" sz="1600" b="1">
            <a:solidFill>
              <a:schemeClr val="accent2">
                <a:lumMod val="20000"/>
                <a:lumOff val="80000"/>
              </a:schemeClr>
            </a:solidFill>
            <a:latin typeface="+mn-lt"/>
          </a:endParaRPr>
        </a:p>
      </xdr:txBody>
    </xdr:sp>
    <xdr:clientData/>
  </xdr:twoCellAnchor>
  <xdr:twoCellAnchor>
    <xdr:from>
      <xdr:col>5</xdr:col>
      <xdr:colOff>416719</xdr:colOff>
      <xdr:row>8</xdr:row>
      <xdr:rowOff>166688</xdr:rowOff>
    </xdr:from>
    <xdr:to>
      <xdr:col>10</xdr:col>
      <xdr:colOff>102394</xdr:colOff>
      <xdr:row>11</xdr:row>
      <xdr:rowOff>49550</xdr:rowOff>
    </xdr:to>
    <xdr:sp macro="" textlink="">
      <xdr:nvSpPr>
        <xdr:cNvPr id="18" name="TextBox 17"/>
        <xdr:cNvSpPr txBox="1"/>
      </xdr:nvSpPr>
      <xdr:spPr>
        <a:xfrm>
          <a:off x="3452813" y="1690688"/>
          <a:ext cx="2721769" cy="4543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noAutofit/>
        </a:bodyPr>
        <a:lstStyle/>
        <a:p>
          <a:pPr algn="ctr"/>
          <a:r>
            <a:rPr lang="en-US" sz="2000">
              <a:solidFill>
                <a:schemeClr val="accent1">
                  <a:lumMod val="20000"/>
                  <a:lumOff val="80000"/>
                </a:schemeClr>
              </a:solidFill>
              <a:latin typeface="Baskerville Old Face" panose="02020602080505020303" pitchFamily="18" charset="0"/>
            </a:rPr>
            <a:t>Signal</a:t>
          </a:r>
          <a:r>
            <a:rPr lang="en-US" sz="2000" baseline="0">
              <a:solidFill>
                <a:schemeClr val="accent1">
                  <a:lumMod val="20000"/>
                  <a:lumOff val="80000"/>
                </a:schemeClr>
              </a:solidFill>
              <a:latin typeface="Baskerville Old Face" panose="02020602080505020303" pitchFamily="18" charset="0"/>
            </a:rPr>
            <a:t> Avoid</a:t>
          </a:r>
          <a:r>
            <a:rPr lang="en-US" sz="2000">
              <a:solidFill>
                <a:schemeClr val="accent1">
                  <a:lumMod val="20000"/>
                  <a:lumOff val="80000"/>
                </a:schemeClr>
              </a:solidFill>
              <a:latin typeface="Baskerville Old Face" panose="02020602080505020303" pitchFamily="18" charset="0"/>
            </a:rPr>
            <a:t> 22 V 23</a:t>
          </a:r>
        </a:p>
      </xdr:txBody>
    </xdr:sp>
    <xdr:clientData/>
  </xdr:twoCellAnchor>
  <xdr:twoCellAnchor>
    <xdr:from>
      <xdr:col>13</xdr:col>
      <xdr:colOff>80962</xdr:colOff>
      <xdr:row>8</xdr:row>
      <xdr:rowOff>166688</xdr:rowOff>
    </xdr:from>
    <xdr:to>
      <xdr:col>17</xdr:col>
      <xdr:colOff>373856</xdr:colOff>
      <xdr:row>11</xdr:row>
      <xdr:rowOff>13831</xdr:rowOff>
    </xdr:to>
    <xdr:sp macro="" textlink="">
      <xdr:nvSpPr>
        <xdr:cNvPr id="21" name="TextBox 20"/>
        <xdr:cNvSpPr txBox="1"/>
      </xdr:nvSpPr>
      <xdr:spPr>
        <a:xfrm>
          <a:off x="7974806" y="1690688"/>
          <a:ext cx="2721769" cy="418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noAutofit/>
        </a:bodyPr>
        <a:lstStyle/>
        <a:p>
          <a:pPr algn="ctr"/>
          <a:r>
            <a:rPr lang="en-US" sz="2000">
              <a:solidFill>
                <a:schemeClr val="accent1">
                  <a:lumMod val="20000"/>
                  <a:lumOff val="80000"/>
                </a:schemeClr>
              </a:solidFill>
              <a:latin typeface="Baskerville Old Face" panose="02020602080505020303" pitchFamily="18" charset="0"/>
            </a:rPr>
            <a:t>Lane</a:t>
          </a:r>
          <a:r>
            <a:rPr lang="en-US" sz="2000" baseline="0">
              <a:solidFill>
                <a:schemeClr val="accent1">
                  <a:lumMod val="20000"/>
                  <a:lumOff val="80000"/>
                </a:schemeClr>
              </a:solidFill>
              <a:latin typeface="Baskerville Old Face" panose="02020602080505020303" pitchFamily="18" charset="0"/>
            </a:rPr>
            <a:t> Jump</a:t>
          </a:r>
          <a:r>
            <a:rPr lang="en-US" sz="2000">
              <a:solidFill>
                <a:schemeClr val="accent1">
                  <a:lumMod val="20000"/>
                  <a:lumOff val="80000"/>
                </a:schemeClr>
              </a:solidFill>
              <a:latin typeface="Baskerville Old Face" panose="02020602080505020303" pitchFamily="18" charset="0"/>
            </a:rPr>
            <a:t> 22 V 23</a:t>
          </a:r>
        </a:p>
      </xdr:txBody>
    </xdr:sp>
    <xdr:clientData/>
  </xdr:twoCellAnchor>
  <xdr:twoCellAnchor>
    <xdr:from>
      <xdr:col>5</xdr:col>
      <xdr:colOff>178593</xdr:colOff>
      <xdr:row>12</xdr:row>
      <xdr:rowOff>83344</xdr:rowOff>
    </xdr:from>
    <xdr:to>
      <xdr:col>12</xdr:col>
      <xdr:colOff>214312</xdr:colOff>
      <xdr:row>25</xdr:row>
      <xdr:rowOff>71437</xdr:rowOff>
    </xdr:to>
    <xdr:graphicFrame macro="">
      <xdr:nvGraphicFramePr>
        <xdr:cNvPr id="23" name="Chart 2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488156</xdr:colOff>
      <xdr:row>12</xdr:row>
      <xdr:rowOff>71437</xdr:rowOff>
    </xdr:from>
    <xdr:to>
      <xdr:col>19</xdr:col>
      <xdr:colOff>357188</xdr:colOff>
      <xdr:row>25</xdr:row>
      <xdr:rowOff>71437</xdr:rowOff>
    </xdr:to>
    <xdr:graphicFrame macro="">
      <xdr:nvGraphicFramePr>
        <xdr:cNvPr id="24" name="Chart 2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130968</xdr:colOff>
      <xdr:row>25</xdr:row>
      <xdr:rowOff>97632</xdr:rowOff>
    </xdr:from>
    <xdr:to>
      <xdr:col>1</xdr:col>
      <xdr:colOff>404812</xdr:colOff>
      <xdr:row>26</xdr:row>
      <xdr:rowOff>133351</xdr:rowOff>
    </xdr:to>
    <xdr:sp macro="" textlink="">
      <xdr:nvSpPr>
        <xdr:cNvPr id="19" name="Right Arrow 18">
          <a:hlinkClick xmlns:r="http://schemas.openxmlformats.org/officeDocument/2006/relationships" r:id="rId4" tooltip="Prev_page"/>
        </xdr:cNvPr>
        <xdr:cNvSpPr/>
      </xdr:nvSpPr>
      <xdr:spPr>
        <a:xfrm rot="10800000">
          <a:off x="738187" y="4860132"/>
          <a:ext cx="273844" cy="226219"/>
        </a:xfrm>
        <a:prstGeom prst="rightArrow">
          <a:avLst/>
        </a:prstGeom>
        <a:solidFill>
          <a:schemeClr val="accent4">
            <a:lumMod val="60000"/>
            <a:lumOff val="40000"/>
          </a:schemeClr>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4</xdr:col>
      <xdr:colOff>80962</xdr:colOff>
      <xdr:row>25</xdr:row>
      <xdr:rowOff>95250</xdr:rowOff>
    </xdr:from>
    <xdr:to>
      <xdr:col>4</xdr:col>
      <xdr:colOff>354806</xdr:colOff>
      <xdr:row>26</xdr:row>
      <xdr:rowOff>130969</xdr:rowOff>
    </xdr:to>
    <xdr:sp macro="" textlink="">
      <xdr:nvSpPr>
        <xdr:cNvPr id="20" name="Right Arrow 19">
          <a:hlinkClick xmlns:r="http://schemas.openxmlformats.org/officeDocument/2006/relationships" r:id="rId5" tooltip="Next_Page"/>
        </xdr:cNvPr>
        <xdr:cNvSpPr/>
      </xdr:nvSpPr>
      <xdr:spPr>
        <a:xfrm rot="10800000" flipH="1">
          <a:off x="2509837" y="4857750"/>
          <a:ext cx="273844" cy="226219"/>
        </a:xfrm>
        <a:prstGeom prst="rightArrow">
          <a:avLst/>
        </a:prstGeom>
        <a:solidFill>
          <a:schemeClr val="accent4">
            <a:lumMod val="60000"/>
            <a:lumOff val="40000"/>
          </a:schemeClr>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editAs="oneCell">
    <xdr:from>
      <xdr:col>9</xdr:col>
      <xdr:colOff>381000</xdr:colOff>
      <xdr:row>7</xdr:row>
      <xdr:rowOff>107157</xdr:rowOff>
    </xdr:from>
    <xdr:to>
      <xdr:col>10</xdr:col>
      <xdr:colOff>511969</xdr:colOff>
      <xdr:row>11</xdr:row>
      <xdr:rowOff>119063</xdr:rowOff>
    </xdr:to>
    <xdr:pic>
      <xdr:nvPicPr>
        <xdr:cNvPr id="15" name="Picture 14" descr="Traffic Light PNG HD | PNG All"/>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5845969" y="1440657"/>
          <a:ext cx="738188" cy="773906"/>
        </a:xfrm>
        <a:prstGeom prst="rect">
          <a:avLst/>
        </a:prstGeom>
      </xdr:spPr>
    </xdr:pic>
    <xdr:clientData/>
  </xdr:twoCellAnchor>
  <xdr:twoCellAnchor editAs="oneCell">
    <xdr:from>
      <xdr:col>17</xdr:col>
      <xdr:colOff>190499</xdr:colOff>
      <xdr:row>8</xdr:row>
      <xdr:rowOff>0</xdr:rowOff>
    </xdr:from>
    <xdr:to>
      <xdr:col>18</xdr:col>
      <xdr:colOff>297655</xdr:colOff>
      <xdr:row>11</xdr:row>
      <xdr:rowOff>107157</xdr:rowOff>
    </xdr:to>
    <xdr:pic>
      <xdr:nvPicPr>
        <xdr:cNvPr id="16" name="Picture 15" descr="File:BSicon hRP1oRP2e.svg - Wikimedia Commons"/>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10513218" y="1524000"/>
          <a:ext cx="714375" cy="678657"/>
        </a:xfrm>
        <a:prstGeom prst="rect">
          <a:avLst/>
        </a:prstGeom>
      </xdr:spPr>
    </xdr:pic>
    <xdr:clientData/>
  </xdr:twoCellAnchor>
  <xdr:twoCellAnchor editAs="oneCell">
    <xdr:from>
      <xdr:col>2</xdr:col>
      <xdr:colOff>500063</xdr:colOff>
      <xdr:row>25</xdr:row>
      <xdr:rowOff>95250</xdr:rowOff>
    </xdr:from>
    <xdr:to>
      <xdr:col>3</xdr:col>
      <xdr:colOff>19845</xdr:colOff>
      <xdr:row>26</xdr:row>
      <xdr:rowOff>166689</xdr:rowOff>
    </xdr:to>
    <xdr:pic>
      <xdr:nvPicPr>
        <xdr:cNvPr id="25" name="Picture 24" descr="Database Png Transparent HQ PNG Download | FreePNGImg">
          <a:hlinkClick xmlns:r="http://schemas.openxmlformats.org/officeDocument/2006/relationships" r:id="rId8" tooltip="To_Dataset"/>
        </xdr:cNvPr>
        <xdr:cNvPicPr>
          <a:picLocks noChangeAspect="1"/>
        </xdr:cNvPicPr>
      </xdr:nvPicPr>
      <xdr:blipFill>
        <a:blip xmlns:r="http://schemas.openxmlformats.org/officeDocument/2006/relationships" r:embed="rId9" cstate="print">
          <a:duotone>
            <a:schemeClr val="accent4">
              <a:shade val="45000"/>
              <a:satMod val="135000"/>
            </a:schemeClr>
            <a:prstClr val="white"/>
          </a:duotone>
          <a:extLst>
            <a:ext uri="{28A0092B-C50C-407E-A947-70E740481C1C}">
              <a14:useLocalDpi xmlns:a14="http://schemas.microsoft.com/office/drawing/2010/main" val="0"/>
            </a:ext>
          </a:extLst>
        </a:blip>
        <a:stretch>
          <a:fillRect/>
        </a:stretch>
      </xdr:blipFill>
      <xdr:spPr>
        <a:xfrm>
          <a:off x="1714501" y="4857750"/>
          <a:ext cx="127000" cy="261939"/>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xdr:from>
      <xdr:col>4</xdr:col>
      <xdr:colOff>435769</xdr:colOff>
      <xdr:row>0</xdr:row>
      <xdr:rowOff>176212</xdr:rowOff>
    </xdr:from>
    <xdr:to>
      <xdr:col>4</xdr:col>
      <xdr:colOff>454819</xdr:colOff>
      <xdr:row>26</xdr:row>
      <xdr:rowOff>185737</xdr:rowOff>
    </xdr:to>
    <xdr:cxnSp macro="">
      <xdr:nvCxnSpPr>
        <xdr:cNvPr id="2" name="Straight Connector 1"/>
        <xdr:cNvCxnSpPr/>
      </xdr:nvCxnSpPr>
      <xdr:spPr>
        <a:xfrm flipH="1">
          <a:off x="2874169" y="176212"/>
          <a:ext cx="19050" cy="4962525"/>
        </a:xfrm>
        <a:prstGeom prst="line">
          <a:avLst/>
        </a:prstGeom>
        <a:ln>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266698</xdr:colOff>
      <xdr:row>2</xdr:row>
      <xdr:rowOff>111918</xdr:rowOff>
    </xdr:from>
    <xdr:to>
      <xdr:col>4</xdr:col>
      <xdr:colOff>273842</xdr:colOff>
      <xdr:row>8</xdr:row>
      <xdr:rowOff>33337</xdr:rowOff>
    </xdr:to>
    <xdr:grpSp>
      <xdr:nvGrpSpPr>
        <xdr:cNvPr id="3" name="Group 2"/>
        <xdr:cNvGrpSpPr/>
      </xdr:nvGrpSpPr>
      <xdr:grpSpPr>
        <a:xfrm>
          <a:off x="873917" y="492918"/>
          <a:ext cx="1828800" cy="1064419"/>
          <a:chOff x="909637" y="540543"/>
          <a:chExt cx="1633537" cy="1064419"/>
        </a:xfrm>
      </xdr:grpSpPr>
      <xdr:sp macro="" textlink="">
        <xdr:nvSpPr>
          <xdr:cNvPr id="4" name="TextBox 3"/>
          <xdr:cNvSpPr txBox="1"/>
        </xdr:nvSpPr>
        <xdr:spPr>
          <a:xfrm>
            <a:off x="909637" y="540543"/>
            <a:ext cx="1633537"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400" b="1">
                <a:solidFill>
                  <a:schemeClr val="accent4">
                    <a:lumMod val="20000"/>
                    <a:lumOff val="80000"/>
                  </a:schemeClr>
                </a:solidFill>
                <a:latin typeface="Algerian" panose="04020705040A02060702" pitchFamily="82" charset="0"/>
              </a:rPr>
              <a:t>ACCIDENT</a:t>
            </a:r>
          </a:p>
        </xdr:txBody>
      </xdr:sp>
      <xdr:sp macro="" textlink="">
        <xdr:nvSpPr>
          <xdr:cNvPr id="5" name="TextBox 4"/>
          <xdr:cNvSpPr txBox="1"/>
        </xdr:nvSpPr>
        <xdr:spPr>
          <a:xfrm>
            <a:off x="1015199" y="1014411"/>
            <a:ext cx="1462087"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solidFill>
                  <a:schemeClr val="accent4">
                    <a:lumMod val="20000"/>
                    <a:lumOff val="80000"/>
                  </a:schemeClr>
                </a:solidFill>
                <a:latin typeface="Algerian" panose="04020705040A02060702" pitchFamily="82" charset="0"/>
              </a:rPr>
              <a:t>DASHBOARD</a:t>
            </a:r>
            <a:endParaRPr lang="en-US" sz="1100">
              <a:solidFill>
                <a:schemeClr val="accent4">
                  <a:lumMod val="20000"/>
                  <a:lumOff val="80000"/>
                </a:schemeClr>
              </a:solidFill>
              <a:latin typeface="Algerian" panose="04020705040A02060702" pitchFamily="82" charset="0"/>
            </a:endParaRPr>
          </a:p>
        </xdr:txBody>
      </xdr:sp>
      <xdr:sp macro="" textlink="">
        <xdr:nvSpPr>
          <xdr:cNvPr id="6" name="TextBox 5"/>
          <xdr:cNvSpPr txBox="1"/>
        </xdr:nvSpPr>
        <xdr:spPr>
          <a:xfrm>
            <a:off x="1281899" y="1433512"/>
            <a:ext cx="852487" cy="171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solidFill>
                  <a:schemeClr val="accent4">
                    <a:lumMod val="20000"/>
                    <a:lumOff val="80000"/>
                  </a:schemeClr>
                </a:solidFill>
                <a:latin typeface="Algerian" panose="04020705040A02060702" pitchFamily="82" charset="0"/>
              </a:rPr>
              <a:t>22/23</a:t>
            </a:r>
          </a:p>
        </xdr:txBody>
      </xdr:sp>
    </xdr:grpSp>
    <xdr:clientData/>
  </xdr:twoCellAnchor>
  <xdr:twoCellAnchor>
    <xdr:from>
      <xdr:col>1</xdr:col>
      <xdr:colOff>583406</xdr:colOff>
      <xdr:row>7</xdr:row>
      <xdr:rowOff>95250</xdr:rowOff>
    </xdr:from>
    <xdr:to>
      <xdr:col>3</xdr:col>
      <xdr:colOff>466251</xdr:colOff>
      <xdr:row>13</xdr:row>
      <xdr:rowOff>49532</xdr:rowOff>
    </xdr:to>
    <xdr:pic>
      <xdr:nvPicPr>
        <xdr:cNvPr id="7" name="Picture 6"/>
        <xdr:cNvPicPr>
          <a:picLocks noChangeAspect="1"/>
        </xdr:cNvPicPr>
      </xdr:nvPicPr>
      <xdr:blipFill>
        <a:blip xmlns:r="http://schemas.openxmlformats.org/officeDocument/2006/relationships" r:embed="rId1" cstate="print">
          <a:duotone>
            <a:schemeClr val="accent4">
              <a:shade val="45000"/>
              <a:satMod val="135000"/>
            </a:schemeClr>
            <a:prstClr val="white"/>
          </a:duotone>
          <a:extLst>
            <a:ext uri="{28A0092B-C50C-407E-A947-70E740481C1C}">
              <a14:useLocalDpi xmlns:a14="http://schemas.microsoft.com/office/drawing/2010/main" val="0"/>
            </a:ext>
          </a:extLst>
        </a:blip>
        <a:stretch>
          <a:fillRect/>
        </a:stretch>
      </xdr:blipFill>
      <xdr:spPr>
        <a:xfrm>
          <a:off x="1193006" y="1428750"/>
          <a:ext cx="1102045" cy="1097282"/>
        </a:xfrm>
        <a:prstGeom prst="rect">
          <a:avLst/>
        </a:prstGeom>
      </xdr:spPr>
    </xdr:pic>
    <xdr:clientData/>
  </xdr:twoCellAnchor>
  <xdr:twoCellAnchor editAs="oneCell">
    <xdr:from>
      <xdr:col>1</xdr:col>
      <xdr:colOff>261937</xdr:colOff>
      <xdr:row>13</xdr:row>
      <xdr:rowOff>71438</xdr:rowOff>
    </xdr:from>
    <xdr:to>
      <xdr:col>4</xdr:col>
      <xdr:colOff>231379</xdr:colOff>
      <xdr:row>25</xdr:row>
      <xdr:rowOff>23811</xdr:rowOff>
    </xdr:to>
    <mc:AlternateContent xmlns:mc="http://schemas.openxmlformats.org/markup-compatibility/2006" xmlns:a14="http://schemas.microsoft.com/office/drawing/2010/main">
      <mc:Choice Requires="a14">
        <xdr:graphicFrame macro="">
          <xdr:nvGraphicFramePr>
            <xdr:cNvPr id="8" name="region 4"/>
            <xdr:cNvGraphicFramePr/>
          </xdr:nvGraphicFramePr>
          <xdr:xfrm>
            <a:off x="0" y="0"/>
            <a:ext cx="0" cy="0"/>
          </xdr:xfrm>
          <a:graphic>
            <a:graphicData uri="http://schemas.microsoft.com/office/drawing/2010/slicer">
              <sle:slicer xmlns:sle="http://schemas.microsoft.com/office/drawing/2010/slicer" name="region 4"/>
            </a:graphicData>
          </a:graphic>
        </xdr:graphicFrame>
      </mc:Choice>
      <mc:Fallback xmlns="">
        <xdr:sp macro="" textlink="">
          <xdr:nvSpPr>
            <xdr:cNvPr id="0" name=""/>
            <xdr:cNvSpPr>
              <a:spLocks noTextEdit="1"/>
            </xdr:cNvSpPr>
          </xdr:nvSpPr>
          <xdr:spPr>
            <a:xfrm>
              <a:off x="869156" y="2547938"/>
              <a:ext cx="1791098" cy="223837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607218</xdr:colOff>
      <xdr:row>2</xdr:row>
      <xdr:rowOff>23811</xdr:rowOff>
    </xdr:from>
    <xdr:to>
      <xdr:col>8</xdr:col>
      <xdr:colOff>190500</xdr:colOff>
      <xdr:row>6</xdr:row>
      <xdr:rowOff>71436</xdr:rowOff>
    </xdr:to>
    <xdr:sp macro="" textlink="">
      <xdr:nvSpPr>
        <xdr:cNvPr id="9" name="TextBox 8"/>
        <xdr:cNvSpPr txBox="1"/>
      </xdr:nvSpPr>
      <xdr:spPr>
        <a:xfrm>
          <a:off x="3045618" y="404811"/>
          <a:ext cx="2021682" cy="809625"/>
        </a:xfrm>
        <a:prstGeom prst="rect">
          <a:avLst/>
        </a:prstGeom>
        <a:noFill/>
        <a:ln>
          <a:solidFill>
            <a:schemeClr val="bg1">
              <a:lumMod val="75000"/>
            </a:schemeClr>
          </a:solid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ctr"/>
        <a:lstStyle/>
        <a:p>
          <a:pPr algn="ctr"/>
          <a:r>
            <a:rPr lang="en-US" sz="1800">
              <a:solidFill>
                <a:schemeClr val="accent2">
                  <a:lumMod val="20000"/>
                  <a:lumOff val="80000"/>
                </a:schemeClr>
              </a:solidFill>
              <a:latin typeface="Baskerville Old Face" panose="02020602080505020303" pitchFamily="18" charset="0"/>
            </a:rPr>
            <a:t>Accidents</a:t>
          </a:r>
          <a:r>
            <a:rPr lang="en-US" sz="1800" baseline="0">
              <a:solidFill>
                <a:schemeClr val="accent2">
                  <a:lumMod val="20000"/>
                  <a:lumOff val="80000"/>
                </a:schemeClr>
              </a:solidFill>
              <a:latin typeface="Baskerville Old Face" panose="02020602080505020303" pitchFamily="18" charset="0"/>
            </a:rPr>
            <a:t> - 22</a:t>
          </a:r>
          <a:endParaRPr lang="en-US" sz="1100" baseline="0">
            <a:solidFill>
              <a:schemeClr val="accent2">
                <a:lumMod val="20000"/>
                <a:lumOff val="80000"/>
              </a:schemeClr>
            </a:solidFill>
          </a:endParaRPr>
        </a:p>
        <a:p>
          <a:pPr algn="ctr"/>
          <a:endParaRPr lang="en-US" sz="1100" baseline="0">
            <a:solidFill>
              <a:schemeClr val="accent2">
                <a:lumMod val="20000"/>
                <a:lumOff val="80000"/>
              </a:schemeClr>
            </a:solidFill>
          </a:endParaRPr>
        </a:p>
        <a:p>
          <a:pPr algn="ctr"/>
          <a:endParaRPr lang="en-US" sz="1600" b="1" i="0">
            <a:solidFill>
              <a:schemeClr val="accent2">
                <a:lumMod val="20000"/>
                <a:lumOff val="80000"/>
              </a:schemeClr>
            </a:solidFill>
          </a:endParaRPr>
        </a:p>
      </xdr:txBody>
    </xdr:sp>
    <xdr:clientData/>
  </xdr:twoCellAnchor>
  <xdr:twoCellAnchor>
    <xdr:from>
      <xdr:col>8</xdr:col>
      <xdr:colOff>513556</xdr:colOff>
      <xdr:row>2</xdr:row>
      <xdr:rowOff>33336</xdr:rowOff>
    </xdr:from>
    <xdr:to>
      <xdr:col>12</xdr:col>
      <xdr:colOff>96838</xdr:colOff>
      <xdr:row>6</xdr:row>
      <xdr:rowOff>80961</xdr:rowOff>
    </xdr:to>
    <xdr:sp macro="" textlink="">
      <xdr:nvSpPr>
        <xdr:cNvPr id="10" name="TextBox 9"/>
        <xdr:cNvSpPr txBox="1"/>
      </xdr:nvSpPr>
      <xdr:spPr>
        <a:xfrm>
          <a:off x="5390356" y="414336"/>
          <a:ext cx="2021682" cy="809625"/>
        </a:xfrm>
        <a:prstGeom prst="rect">
          <a:avLst/>
        </a:prstGeom>
        <a:noFill/>
        <a:ln>
          <a:solidFill>
            <a:schemeClr val="bg1">
              <a:lumMod val="75000"/>
            </a:schemeClr>
          </a:solid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ctr"/>
        <a:lstStyle/>
        <a:p>
          <a:pPr algn="ctr"/>
          <a:r>
            <a:rPr lang="en-US" sz="1800">
              <a:solidFill>
                <a:schemeClr val="accent2">
                  <a:lumMod val="20000"/>
                  <a:lumOff val="80000"/>
                </a:schemeClr>
              </a:solidFill>
              <a:latin typeface="Baskerville Old Face" panose="02020602080505020303" pitchFamily="18" charset="0"/>
            </a:rPr>
            <a:t>Accidents</a:t>
          </a:r>
          <a:r>
            <a:rPr lang="en-US" sz="1800" baseline="0">
              <a:solidFill>
                <a:schemeClr val="accent2">
                  <a:lumMod val="20000"/>
                  <a:lumOff val="80000"/>
                </a:schemeClr>
              </a:solidFill>
              <a:latin typeface="Baskerville Old Face" panose="02020602080505020303" pitchFamily="18" charset="0"/>
            </a:rPr>
            <a:t> - 23</a:t>
          </a:r>
          <a:endParaRPr lang="en-US" sz="1100" baseline="0">
            <a:solidFill>
              <a:schemeClr val="accent2">
                <a:lumMod val="20000"/>
                <a:lumOff val="80000"/>
              </a:schemeClr>
            </a:solidFill>
          </a:endParaRPr>
        </a:p>
        <a:p>
          <a:pPr algn="ctr"/>
          <a:endParaRPr lang="en-US" sz="1100" baseline="0">
            <a:solidFill>
              <a:schemeClr val="accent2">
                <a:lumMod val="20000"/>
                <a:lumOff val="80000"/>
              </a:schemeClr>
            </a:solidFill>
          </a:endParaRPr>
        </a:p>
        <a:p>
          <a:pPr algn="ctr"/>
          <a:r>
            <a:rPr lang="en-US" sz="1600">
              <a:solidFill>
                <a:schemeClr val="accent2">
                  <a:lumMod val="20000"/>
                  <a:lumOff val="80000"/>
                </a:schemeClr>
              </a:solidFill>
            </a:rPr>
            <a:t> </a:t>
          </a:r>
          <a:endParaRPr lang="en-US" sz="1600" b="1" i="0">
            <a:solidFill>
              <a:schemeClr val="accent2">
                <a:lumMod val="20000"/>
                <a:lumOff val="80000"/>
              </a:schemeClr>
            </a:solidFill>
          </a:endParaRPr>
        </a:p>
      </xdr:txBody>
    </xdr:sp>
    <xdr:clientData/>
  </xdr:twoCellAnchor>
  <xdr:twoCellAnchor>
    <xdr:from>
      <xdr:col>12</xdr:col>
      <xdr:colOff>419894</xdr:colOff>
      <xdr:row>2</xdr:row>
      <xdr:rowOff>30161</xdr:rowOff>
    </xdr:from>
    <xdr:to>
      <xdr:col>16</xdr:col>
      <xdr:colOff>3176</xdr:colOff>
      <xdr:row>6</xdr:row>
      <xdr:rowOff>77786</xdr:rowOff>
    </xdr:to>
    <xdr:sp macro="" textlink="">
      <xdr:nvSpPr>
        <xdr:cNvPr id="11" name="TextBox 10"/>
        <xdr:cNvSpPr txBox="1"/>
      </xdr:nvSpPr>
      <xdr:spPr>
        <a:xfrm>
          <a:off x="7735094" y="411161"/>
          <a:ext cx="2021682" cy="809625"/>
        </a:xfrm>
        <a:prstGeom prst="rect">
          <a:avLst/>
        </a:prstGeom>
        <a:noFill/>
        <a:ln>
          <a:solidFill>
            <a:schemeClr val="bg1">
              <a:lumMod val="75000"/>
            </a:schemeClr>
          </a:solid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ctr"/>
        <a:lstStyle/>
        <a:p>
          <a:pPr algn="ctr"/>
          <a:r>
            <a:rPr lang="en-US" sz="1800" baseline="0">
              <a:solidFill>
                <a:schemeClr val="accent2">
                  <a:lumMod val="20000"/>
                  <a:lumOff val="80000"/>
                </a:schemeClr>
              </a:solidFill>
              <a:latin typeface="Baskerville Old Face" panose="02020602080505020303" pitchFamily="18" charset="0"/>
            </a:rPr>
            <a:t>Top State - 22</a:t>
          </a:r>
          <a:endParaRPr lang="en-US" sz="1100" baseline="0">
            <a:solidFill>
              <a:schemeClr val="accent2">
                <a:lumMod val="20000"/>
                <a:lumOff val="80000"/>
              </a:schemeClr>
            </a:solidFill>
          </a:endParaRPr>
        </a:p>
        <a:p>
          <a:pPr algn="ctr"/>
          <a:endParaRPr lang="en-US" sz="1100" baseline="0">
            <a:solidFill>
              <a:schemeClr val="accent2">
                <a:lumMod val="20000"/>
                <a:lumOff val="80000"/>
              </a:schemeClr>
            </a:solidFill>
            <a:latin typeface="+mn-lt"/>
            <a:ea typeface="+mn-ea"/>
            <a:cs typeface="+mn-cs"/>
          </a:endParaRPr>
        </a:p>
        <a:p>
          <a:pPr algn="ctr"/>
          <a:r>
            <a:rPr lang="en-US" sz="1600" b="1" i="0" u="none" strike="noStrike">
              <a:solidFill>
                <a:schemeClr val="accent2">
                  <a:lumMod val="20000"/>
                  <a:lumOff val="80000"/>
                </a:schemeClr>
              </a:solidFill>
              <a:effectLst/>
              <a:latin typeface="+mn-lt"/>
              <a:ea typeface="+mn-ea"/>
              <a:cs typeface="+mn-cs"/>
            </a:rPr>
            <a:t>Tamil</a:t>
          </a:r>
          <a:r>
            <a:rPr lang="en-US" sz="1600" b="1" i="0" u="none" strike="noStrike" baseline="0">
              <a:solidFill>
                <a:schemeClr val="accent2">
                  <a:lumMod val="20000"/>
                  <a:lumOff val="80000"/>
                </a:schemeClr>
              </a:solidFill>
              <a:effectLst/>
              <a:latin typeface="+mn-lt"/>
              <a:ea typeface="+mn-ea"/>
              <a:cs typeface="+mn-cs"/>
            </a:rPr>
            <a:t> Nadu</a:t>
          </a:r>
          <a:endParaRPr lang="en-US" sz="1600" b="1" i="0">
            <a:solidFill>
              <a:schemeClr val="accent2">
                <a:lumMod val="20000"/>
                <a:lumOff val="80000"/>
              </a:schemeClr>
            </a:solidFill>
          </a:endParaRPr>
        </a:p>
      </xdr:txBody>
    </xdr:sp>
    <xdr:clientData/>
  </xdr:twoCellAnchor>
  <xdr:twoCellAnchor>
    <xdr:from>
      <xdr:col>16</xdr:col>
      <xdr:colOff>326231</xdr:colOff>
      <xdr:row>2</xdr:row>
      <xdr:rowOff>26986</xdr:rowOff>
    </xdr:from>
    <xdr:to>
      <xdr:col>19</xdr:col>
      <xdr:colOff>516732</xdr:colOff>
      <xdr:row>6</xdr:row>
      <xdr:rowOff>74611</xdr:rowOff>
    </xdr:to>
    <xdr:sp macro="" textlink="">
      <xdr:nvSpPr>
        <xdr:cNvPr id="12" name="TextBox 11"/>
        <xdr:cNvSpPr txBox="1"/>
      </xdr:nvSpPr>
      <xdr:spPr>
        <a:xfrm>
          <a:off x="10079831" y="407986"/>
          <a:ext cx="2019301" cy="809625"/>
        </a:xfrm>
        <a:prstGeom prst="rect">
          <a:avLst/>
        </a:prstGeom>
        <a:noFill/>
        <a:ln>
          <a:solidFill>
            <a:schemeClr val="bg1">
              <a:lumMod val="75000"/>
            </a:schemeClr>
          </a:solid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ctr"/>
        <a:lstStyle/>
        <a:p>
          <a:pPr algn="ctr"/>
          <a:r>
            <a:rPr lang="en-US" sz="1800" baseline="0">
              <a:solidFill>
                <a:schemeClr val="accent2">
                  <a:lumMod val="20000"/>
                  <a:lumOff val="80000"/>
                </a:schemeClr>
              </a:solidFill>
              <a:latin typeface="Baskerville Old Face" panose="02020602080505020303" pitchFamily="18" charset="0"/>
            </a:rPr>
            <a:t>Top State - 23</a:t>
          </a:r>
          <a:endParaRPr lang="en-US" sz="1100" baseline="0">
            <a:solidFill>
              <a:schemeClr val="accent2">
                <a:lumMod val="20000"/>
                <a:lumOff val="80000"/>
              </a:schemeClr>
            </a:solidFill>
          </a:endParaRPr>
        </a:p>
        <a:p>
          <a:pPr algn="ctr"/>
          <a:r>
            <a:rPr lang="en-US"/>
            <a:t> </a:t>
          </a:r>
          <a:endParaRPr lang="en-US" sz="1100" baseline="0">
            <a:solidFill>
              <a:schemeClr val="accent2">
                <a:lumMod val="20000"/>
                <a:lumOff val="80000"/>
              </a:schemeClr>
            </a:solidFill>
          </a:endParaRPr>
        </a:p>
        <a:p>
          <a:pPr algn="ctr"/>
          <a:r>
            <a:rPr lang="en-US" sz="1600" b="1" i="0" u="none" strike="noStrike">
              <a:solidFill>
                <a:schemeClr val="accent2">
                  <a:lumMod val="20000"/>
                  <a:lumOff val="80000"/>
                </a:schemeClr>
              </a:solidFill>
              <a:effectLst/>
              <a:latin typeface="+mn-lt"/>
              <a:ea typeface="+mn-ea"/>
              <a:cs typeface="+mn-cs"/>
            </a:rPr>
            <a:t>Tamil</a:t>
          </a:r>
          <a:r>
            <a:rPr lang="en-US" sz="1600" b="1" i="0" u="none" strike="noStrike" baseline="0">
              <a:solidFill>
                <a:schemeClr val="accent2">
                  <a:lumMod val="20000"/>
                  <a:lumOff val="80000"/>
                </a:schemeClr>
              </a:solidFill>
              <a:effectLst/>
              <a:latin typeface="+mn-lt"/>
              <a:ea typeface="+mn-ea"/>
              <a:cs typeface="+mn-cs"/>
            </a:rPr>
            <a:t> Nadu</a:t>
          </a:r>
          <a:endParaRPr lang="en-US" sz="1600" b="1" i="0">
            <a:solidFill>
              <a:schemeClr val="accent2">
                <a:lumMod val="20000"/>
                <a:lumOff val="80000"/>
              </a:schemeClr>
            </a:solidFill>
          </a:endParaRPr>
        </a:p>
      </xdr:txBody>
    </xdr:sp>
    <xdr:clientData/>
  </xdr:twoCellAnchor>
  <xdr:twoCellAnchor>
    <xdr:from>
      <xdr:col>6</xdr:col>
      <xdr:colOff>0</xdr:colOff>
      <xdr:row>4</xdr:row>
      <xdr:rowOff>110756</xdr:rowOff>
    </xdr:from>
    <xdr:to>
      <xdr:col>7</xdr:col>
      <xdr:colOff>99680</xdr:colOff>
      <xdr:row>6</xdr:row>
      <xdr:rowOff>44303</xdr:rowOff>
    </xdr:to>
    <xdr:sp macro="" textlink="Total!F6">
      <xdr:nvSpPr>
        <xdr:cNvPr id="13" name="TextBox 12"/>
        <xdr:cNvSpPr txBox="1"/>
      </xdr:nvSpPr>
      <xdr:spPr>
        <a:xfrm>
          <a:off x="3657600" y="872756"/>
          <a:ext cx="709280" cy="3145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8A6050B-58E0-4F3B-890C-21ADD39F37E6}" type="TxLink">
            <a:rPr lang="en-US" sz="1600" b="1" i="0" u="none" strike="noStrike">
              <a:ln>
                <a:noFill/>
              </a:ln>
              <a:solidFill>
                <a:schemeClr val="accent2">
                  <a:lumMod val="20000"/>
                  <a:lumOff val="80000"/>
                </a:schemeClr>
              </a:solidFill>
              <a:latin typeface="+mn-lt"/>
              <a:cs typeface="Calibri"/>
            </a:rPr>
            <a:pPr algn="ctr"/>
            <a:t>62458</a:t>
          </a:fld>
          <a:endParaRPr lang="en-US" sz="1600" b="1">
            <a:ln>
              <a:noFill/>
            </a:ln>
            <a:solidFill>
              <a:schemeClr val="accent2">
                <a:lumMod val="20000"/>
                <a:lumOff val="80000"/>
              </a:schemeClr>
            </a:solidFill>
            <a:latin typeface="+mn-lt"/>
          </a:endParaRPr>
        </a:p>
      </xdr:txBody>
    </xdr:sp>
    <xdr:clientData/>
  </xdr:twoCellAnchor>
  <xdr:twoCellAnchor>
    <xdr:from>
      <xdr:col>9</xdr:col>
      <xdr:colOff>587006</xdr:colOff>
      <xdr:row>4</xdr:row>
      <xdr:rowOff>77530</xdr:rowOff>
    </xdr:from>
    <xdr:to>
      <xdr:col>11</xdr:col>
      <xdr:colOff>121832</xdr:colOff>
      <xdr:row>6</xdr:row>
      <xdr:rowOff>99682</xdr:rowOff>
    </xdr:to>
    <xdr:sp macro="" textlink="Total!G6">
      <xdr:nvSpPr>
        <xdr:cNvPr id="14" name="TextBox 13"/>
        <xdr:cNvSpPr txBox="1"/>
      </xdr:nvSpPr>
      <xdr:spPr>
        <a:xfrm>
          <a:off x="6073406" y="839530"/>
          <a:ext cx="754026" cy="4031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56B8173-CF68-4CB0-B765-11514537187A}" type="TxLink">
            <a:rPr lang="en-US" sz="1600" b="1" i="0" u="none" strike="noStrike">
              <a:solidFill>
                <a:schemeClr val="accent2">
                  <a:lumMod val="20000"/>
                  <a:lumOff val="80000"/>
                </a:schemeClr>
              </a:solidFill>
              <a:latin typeface="+mn-lt"/>
              <a:cs typeface="Calibri"/>
            </a:rPr>
            <a:pPr algn="ctr"/>
            <a:t>79145</a:t>
          </a:fld>
          <a:endParaRPr lang="en-US" sz="1600" b="1">
            <a:solidFill>
              <a:schemeClr val="accent2">
                <a:lumMod val="20000"/>
                <a:lumOff val="80000"/>
              </a:schemeClr>
            </a:solidFill>
            <a:latin typeface="+mn-lt"/>
          </a:endParaRPr>
        </a:p>
      </xdr:txBody>
    </xdr:sp>
    <xdr:clientData/>
  </xdr:twoCellAnchor>
  <xdr:twoCellAnchor>
    <xdr:from>
      <xdr:col>5</xdr:col>
      <xdr:colOff>416719</xdr:colOff>
      <xdr:row>8</xdr:row>
      <xdr:rowOff>166688</xdr:rowOff>
    </xdr:from>
    <xdr:to>
      <xdr:col>10</xdr:col>
      <xdr:colOff>102394</xdr:colOff>
      <xdr:row>11</xdr:row>
      <xdr:rowOff>49550</xdr:rowOff>
    </xdr:to>
    <xdr:sp macro="" textlink="">
      <xdr:nvSpPr>
        <xdr:cNvPr id="18" name="TextBox 17"/>
        <xdr:cNvSpPr txBox="1"/>
      </xdr:nvSpPr>
      <xdr:spPr>
        <a:xfrm>
          <a:off x="3452813" y="1690688"/>
          <a:ext cx="2721769" cy="4543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noAutofit/>
        </a:bodyPr>
        <a:lstStyle/>
        <a:p>
          <a:pPr algn="ctr"/>
          <a:r>
            <a:rPr lang="en-US" sz="2000">
              <a:solidFill>
                <a:schemeClr val="accent1">
                  <a:lumMod val="20000"/>
                  <a:lumOff val="80000"/>
                </a:schemeClr>
              </a:solidFill>
              <a:latin typeface="Baskerville Old Face" panose="02020602080505020303" pitchFamily="18" charset="0"/>
            </a:rPr>
            <a:t>Alcohol 22 V 23</a:t>
          </a:r>
        </a:p>
      </xdr:txBody>
    </xdr:sp>
    <xdr:clientData/>
  </xdr:twoCellAnchor>
  <xdr:twoCellAnchor>
    <xdr:from>
      <xdr:col>13</xdr:col>
      <xdr:colOff>80962</xdr:colOff>
      <xdr:row>8</xdr:row>
      <xdr:rowOff>166688</xdr:rowOff>
    </xdr:from>
    <xdr:to>
      <xdr:col>17</xdr:col>
      <xdr:colOff>373856</xdr:colOff>
      <xdr:row>11</xdr:row>
      <xdr:rowOff>13831</xdr:rowOff>
    </xdr:to>
    <xdr:sp macro="" textlink="">
      <xdr:nvSpPr>
        <xdr:cNvPr id="21" name="TextBox 20"/>
        <xdr:cNvSpPr txBox="1"/>
      </xdr:nvSpPr>
      <xdr:spPr>
        <a:xfrm>
          <a:off x="7974806" y="1690688"/>
          <a:ext cx="2721769" cy="418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noAutofit/>
        </a:bodyPr>
        <a:lstStyle/>
        <a:p>
          <a:pPr algn="ctr"/>
          <a:r>
            <a:rPr lang="en-US" sz="2000">
              <a:solidFill>
                <a:schemeClr val="accent1">
                  <a:lumMod val="20000"/>
                  <a:lumOff val="80000"/>
                </a:schemeClr>
              </a:solidFill>
              <a:latin typeface="Baskerville Old Face" panose="02020602080505020303" pitchFamily="18" charset="0"/>
            </a:rPr>
            <a:t>Over</a:t>
          </a:r>
          <a:r>
            <a:rPr lang="en-US" sz="2000" baseline="0">
              <a:solidFill>
                <a:schemeClr val="accent1">
                  <a:lumMod val="20000"/>
                  <a:lumOff val="80000"/>
                </a:schemeClr>
              </a:solidFill>
              <a:latin typeface="Baskerville Old Face" panose="02020602080505020303" pitchFamily="18" charset="0"/>
            </a:rPr>
            <a:t> Speed</a:t>
          </a:r>
          <a:r>
            <a:rPr lang="en-US" sz="2000">
              <a:solidFill>
                <a:schemeClr val="accent1">
                  <a:lumMod val="20000"/>
                  <a:lumOff val="80000"/>
                </a:schemeClr>
              </a:solidFill>
              <a:latin typeface="Baskerville Old Face" panose="02020602080505020303" pitchFamily="18" charset="0"/>
            </a:rPr>
            <a:t> 22 V 23</a:t>
          </a:r>
        </a:p>
      </xdr:txBody>
    </xdr:sp>
    <xdr:clientData/>
  </xdr:twoCellAnchor>
  <xdr:twoCellAnchor>
    <xdr:from>
      <xdr:col>5</xdr:col>
      <xdr:colOff>142875</xdr:colOff>
      <xdr:row>12</xdr:row>
      <xdr:rowOff>95251</xdr:rowOff>
    </xdr:from>
    <xdr:to>
      <xdr:col>11</xdr:col>
      <xdr:colOff>511969</xdr:colOff>
      <xdr:row>25</xdr:row>
      <xdr:rowOff>92869</xdr:rowOff>
    </xdr:to>
    <xdr:graphicFrame macro="">
      <xdr:nvGraphicFramePr>
        <xdr:cNvPr id="23" name="Chart 2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357187</xdr:colOff>
      <xdr:row>12</xdr:row>
      <xdr:rowOff>95250</xdr:rowOff>
    </xdr:from>
    <xdr:to>
      <xdr:col>19</xdr:col>
      <xdr:colOff>321469</xdr:colOff>
      <xdr:row>25</xdr:row>
      <xdr:rowOff>83344</xdr:rowOff>
    </xdr:to>
    <xdr:graphicFrame macro="">
      <xdr:nvGraphicFramePr>
        <xdr:cNvPr id="24" name="Chart 2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119063</xdr:colOff>
      <xdr:row>25</xdr:row>
      <xdr:rowOff>83343</xdr:rowOff>
    </xdr:from>
    <xdr:to>
      <xdr:col>1</xdr:col>
      <xdr:colOff>392907</xdr:colOff>
      <xdr:row>26</xdr:row>
      <xdr:rowOff>119062</xdr:rowOff>
    </xdr:to>
    <xdr:sp macro="" textlink="">
      <xdr:nvSpPr>
        <xdr:cNvPr id="25" name="Right Arrow 24">
          <a:hlinkClick xmlns:r="http://schemas.openxmlformats.org/officeDocument/2006/relationships" r:id="rId4" tooltip="Prev_page"/>
        </xdr:cNvPr>
        <xdr:cNvSpPr/>
      </xdr:nvSpPr>
      <xdr:spPr>
        <a:xfrm rot="10800000">
          <a:off x="726282" y="4845843"/>
          <a:ext cx="273844" cy="226219"/>
        </a:xfrm>
        <a:prstGeom prst="rightArrow">
          <a:avLst/>
        </a:prstGeom>
        <a:solidFill>
          <a:schemeClr val="accent4">
            <a:lumMod val="60000"/>
            <a:lumOff val="40000"/>
          </a:schemeClr>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4</xdr:col>
      <xdr:colOff>69057</xdr:colOff>
      <xdr:row>25</xdr:row>
      <xdr:rowOff>80961</xdr:rowOff>
    </xdr:from>
    <xdr:to>
      <xdr:col>4</xdr:col>
      <xdr:colOff>342901</xdr:colOff>
      <xdr:row>26</xdr:row>
      <xdr:rowOff>116680</xdr:rowOff>
    </xdr:to>
    <xdr:sp macro="" textlink="">
      <xdr:nvSpPr>
        <xdr:cNvPr id="20" name="Right Arrow 19">
          <a:hlinkClick xmlns:r="http://schemas.openxmlformats.org/officeDocument/2006/relationships" r:id="rId5" tooltip="Next_Page"/>
        </xdr:cNvPr>
        <xdr:cNvSpPr/>
      </xdr:nvSpPr>
      <xdr:spPr>
        <a:xfrm rot="10800000" flipH="1">
          <a:off x="2497932" y="4843461"/>
          <a:ext cx="273844" cy="226219"/>
        </a:xfrm>
        <a:prstGeom prst="rightArrow">
          <a:avLst/>
        </a:prstGeom>
        <a:solidFill>
          <a:schemeClr val="accent4">
            <a:lumMod val="60000"/>
            <a:lumOff val="40000"/>
          </a:schemeClr>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editAs="oneCell">
    <xdr:from>
      <xdr:col>9</xdr:col>
      <xdr:colOff>297657</xdr:colOff>
      <xdr:row>7</xdr:row>
      <xdr:rowOff>178595</xdr:rowOff>
    </xdr:from>
    <xdr:to>
      <xdr:col>11</xdr:col>
      <xdr:colOff>59531</xdr:colOff>
      <xdr:row>11</xdr:row>
      <xdr:rowOff>23813</xdr:rowOff>
    </xdr:to>
    <xdr:pic>
      <xdr:nvPicPr>
        <xdr:cNvPr id="15" name="Picture 14" descr="Driving Transparent HQ PNG Download | FreePNGImg"/>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5762626" y="1512095"/>
          <a:ext cx="976311" cy="607218"/>
        </a:xfrm>
        <a:prstGeom prst="rect">
          <a:avLst/>
        </a:prstGeom>
      </xdr:spPr>
    </xdr:pic>
    <xdr:clientData/>
  </xdr:twoCellAnchor>
  <xdr:twoCellAnchor editAs="oneCell">
    <xdr:from>
      <xdr:col>17</xdr:col>
      <xdr:colOff>226218</xdr:colOff>
      <xdr:row>7</xdr:row>
      <xdr:rowOff>154782</xdr:rowOff>
    </xdr:from>
    <xdr:to>
      <xdr:col>18</xdr:col>
      <xdr:colOff>476249</xdr:colOff>
      <xdr:row>11</xdr:row>
      <xdr:rowOff>71438</xdr:rowOff>
    </xdr:to>
    <xdr:pic>
      <xdr:nvPicPr>
        <xdr:cNvPr id="16" name="Picture 15" descr="Speed Free PNG Image | PNG All"/>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10548937" y="1488282"/>
          <a:ext cx="857250" cy="678656"/>
        </a:xfrm>
        <a:prstGeom prst="rect">
          <a:avLst/>
        </a:prstGeom>
      </xdr:spPr>
    </xdr:pic>
    <xdr:clientData/>
  </xdr:twoCellAnchor>
  <xdr:twoCellAnchor editAs="oneCell">
    <xdr:from>
      <xdr:col>2</xdr:col>
      <xdr:colOff>452438</xdr:colOff>
      <xdr:row>25</xdr:row>
      <xdr:rowOff>59531</xdr:rowOff>
    </xdr:from>
    <xdr:to>
      <xdr:col>2</xdr:col>
      <xdr:colOff>579438</xdr:colOff>
      <xdr:row>26</xdr:row>
      <xdr:rowOff>130970</xdr:rowOff>
    </xdr:to>
    <xdr:pic>
      <xdr:nvPicPr>
        <xdr:cNvPr id="26" name="Picture 25" descr="Database Png Transparent HQ PNG Download | FreePNGImg">
          <a:hlinkClick xmlns:r="http://schemas.openxmlformats.org/officeDocument/2006/relationships" r:id="rId8" tooltip="To_Dataset"/>
        </xdr:cNvPr>
        <xdr:cNvPicPr>
          <a:picLocks noChangeAspect="1"/>
        </xdr:cNvPicPr>
      </xdr:nvPicPr>
      <xdr:blipFill>
        <a:blip xmlns:r="http://schemas.openxmlformats.org/officeDocument/2006/relationships" r:embed="rId9" cstate="print">
          <a:duotone>
            <a:schemeClr val="accent4">
              <a:shade val="45000"/>
              <a:satMod val="135000"/>
            </a:schemeClr>
            <a:prstClr val="white"/>
          </a:duotone>
          <a:extLst>
            <a:ext uri="{28A0092B-C50C-407E-A947-70E740481C1C}">
              <a14:useLocalDpi xmlns:a14="http://schemas.microsoft.com/office/drawing/2010/main" val="0"/>
            </a:ext>
          </a:extLst>
        </a:blip>
        <a:stretch>
          <a:fillRect/>
        </a:stretch>
      </xdr:blipFill>
      <xdr:spPr>
        <a:xfrm>
          <a:off x="1666876" y="4822031"/>
          <a:ext cx="127000" cy="261939"/>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Vikas" refreshedDate="45596.431330671294" createdVersion="6" refreshedVersion="6" minRefreshableVersion="3" recordCount="36">
  <cacheSource type="worksheet">
    <worksheetSource name="Table1"/>
  </cacheSource>
  <cacheFields count="28">
    <cacheField name="index" numFmtId="0">
      <sharedItems containsSemiMixedTypes="0" containsString="0" containsNumber="1" containsInteger="1" minValue="0" maxValue="35"/>
    </cacheField>
    <cacheField name="sno" numFmtId="0">
      <sharedItems containsSemiMixedTypes="0" containsString="0" containsNumber="1" containsInteger="1" minValue="1" maxValue="36"/>
    </cacheField>
    <cacheField name="stateut" numFmtId="0">
      <sharedItems count="36">
        <s v="Goa"/>
        <s v="Gujarat"/>
        <s v="Maharashtra"/>
        <s v="D &amp; N Haveli"/>
        <s v="Daman &amp; Diu"/>
        <s v="Lakshadweep"/>
        <s v="A &amp; N Islands"/>
        <s v="Andhra Pradesh"/>
        <s v="Karnataka"/>
        <s v="Kerala"/>
        <s v="Tamil Nadu"/>
        <s v="Puducherry"/>
        <s v="Rajasthan"/>
        <s v="Arunachal Pradesh"/>
        <s v="Assam"/>
        <s v="Manipur"/>
        <s v="Meghalaya"/>
        <s v="Nagaland"/>
        <s v="Sikkim"/>
        <s v="Bihar"/>
        <s v="Haryana"/>
        <s v="Himachal Pradesh"/>
        <s v="Jammu &amp; Kashmir"/>
        <s v="Punjab"/>
        <s v="Uttarakhand"/>
        <s v="Uttar Pradesh"/>
        <s v="Chandigarh"/>
        <s v="Delhi"/>
        <s v="Mizoram"/>
        <s v="Tripura"/>
        <s v="West Bengal"/>
        <s v="Chhattisgarh"/>
        <s v="Jharkhand"/>
        <s v="Madhya Pradesh"/>
        <s v="Orissa"/>
        <s v="Telangana"/>
      </sharedItems>
    </cacheField>
    <cacheField name="region" numFmtId="0">
      <sharedItems count="9">
        <s v="West"/>
        <s v="SouthWest"/>
        <s v="SouthEast"/>
        <s v="South"/>
        <s v="NorthWest"/>
        <s v="NorthEast"/>
        <s v="North"/>
        <s v="East"/>
        <s v="Centre"/>
      </sharedItems>
    </cacheField>
    <cacheField name="regionid" numFmtId="0">
      <sharedItems containsSemiMixedTypes="0" containsString="0" containsNumber="1" containsInteger="1" minValue="1" maxValue="9"/>
    </cacheField>
    <cacheField name="alcintake2022" numFmtId="0">
      <sharedItems containsSemiMixedTypes="0" containsString="0" containsNumber="1" containsInteger="1" minValue="0" maxValue="3540"/>
    </cacheField>
    <cacheField name="overspeed2022" numFmtId="0">
      <sharedItems containsSemiMixedTypes="0" containsString="0" containsNumber="1" containsInteger="1" minValue="0" maxValue="29790"/>
    </cacheField>
    <cacheField name="overtaking2022" numFmtId="0">
      <sharedItems containsSemiMixedTypes="0" containsString="0" containsNumber="1" containsInteger="1" minValue="0" maxValue="2171"/>
    </cacheField>
    <cacheField name="lanejumping2022" numFmtId="0">
      <sharedItems containsSemiMixedTypes="0" containsString="0" containsNumber="1" containsInteger="1" minValue="0" maxValue="1869"/>
    </cacheField>
    <cacheField name="wrongside2022" numFmtId="0">
      <sharedItems containsSemiMixedTypes="0" containsString="0" containsNumber="1" containsInteger="1" minValue="0" maxValue="1529"/>
    </cacheField>
    <cacheField name="signalavoid2022" numFmtId="0">
      <sharedItems containsSemiMixedTypes="0" containsString="0" containsNumber="1" containsInteger="1" minValue="0" maxValue="451"/>
    </cacheField>
    <cacheField name="asleep2022" numFmtId="0">
      <sharedItems containsSemiMixedTypes="0" containsString="0" containsNumber="1" containsInteger="1" minValue="0" maxValue="1393"/>
    </cacheField>
    <cacheField name="othercause2022" numFmtId="0">
      <sharedItems containsSemiMixedTypes="0" containsString="0" containsNumber="1" containsInteger="1" minValue="0" maxValue="6874"/>
    </cacheField>
    <cacheField name="alcintake2023" numFmtId="0">
      <sharedItems containsSemiMixedTypes="0" containsString="0" containsNumber="1" containsInteger="1" minValue="0" maxValue="4633"/>
    </cacheField>
    <cacheField name="overspeed2023" numFmtId="0">
      <sharedItems containsSemiMixedTypes="0" containsString="0" containsNumber="1" containsInteger="1" minValue="0" maxValue="47055"/>
    </cacheField>
    <cacheField name="signalavoid2023" numFmtId="0">
      <sharedItems containsSemiMixedTypes="0" containsString="0" containsNumber="1" containsInteger="1" minValue="0" maxValue="1004"/>
    </cacheField>
    <cacheField name="wrongside2023" numFmtId="0">
      <sharedItems containsSemiMixedTypes="0" containsString="0" containsNumber="1" containsInteger="1" minValue="0" maxValue="3209"/>
    </cacheField>
    <cacheField name="lanejumping2023" numFmtId="0">
      <sharedItems containsSemiMixedTypes="0" containsString="0" containsNumber="1" containsInteger="1" minValue="0" maxValue="2367"/>
    </cacheField>
    <cacheField name="overtaking2023" numFmtId="0">
      <sharedItems containsSemiMixedTypes="0" containsString="0" containsNumber="1" containsInteger="1" minValue="0" maxValue="7155"/>
    </cacheField>
    <cacheField name="asleep2023" numFmtId="0">
      <sharedItems containsSemiMixedTypes="0" containsString="0" containsNumber="1" containsInteger="1" minValue="0" maxValue="1121"/>
    </cacheField>
    <cacheField name="othercause2023" numFmtId="0">
      <sharedItems containsSemiMixedTypes="0" containsString="0" containsNumber="1" containsInteger="1" minValue="0" maxValue="6915"/>
    </cacheField>
    <cacheField name="Total_22" numFmtId="0">
      <sharedItems containsSemiMixedTypes="0" containsString="0" containsNumber="1" containsInteger="1" minValue="0" maxValue="43275"/>
    </cacheField>
    <cacheField name="Total_23" numFmtId="0">
      <sharedItems containsSemiMixedTypes="0" containsString="0" containsNumber="1" containsInteger="1" minValue="0" maxValue="66858"/>
    </cacheField>
    <cacheField name="Top_State" numFmtId="0">
      <sharedItems containsSemiMixedTypes="0" containsString="0" containsNumber="1" containsInteger="1" minValue="1" maxValue="36"/>
    </cacheField>
    <cacheField name="RegionSum_22" numFmtId="0">
      <sharedItems containsSemiMixedTypes="0" containsString="0" containsNumber="1" containsInteger="1" minValue="1" maxValue="119698"/>
    </cacheField>
    <cacheField name="Top_Region_22" numFmtId="0">
      <sharedItems containsSemiMixedTypes="0" containsString="0" containsNumber="1" containsInteger="1" minValue="1" maxValue="36"/>
    </cacheField>
    <cacheField name="RegionSum_23" numFmtId="0">
      <sharedItems containsSemiMixedTypes="0" containsString="0" containsNumber="1" containsInteger="1" minValue="0" maxValue="168842"/>
    </cacheField>
    <cacheField name="Top_Region_23" numFmtId="0">
      <sharedItems containsSemiMixedTypes="0" containsString="0" containsNumber="1" containsInteger="1" minValue="1" maxValue="36"/>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6">
  <r>
    <n v="5"/>
    <n v="6"/>
    <x v="0"/>
    <x v="0"/>
    <n v="4"/>
    <n v="9"/>
    <n v="3148"/>
    <n v="33"/>
    <n v="8"/>
    <n v="61"/>
    <n v="0"/>
    <n v="4"/>
    <n v="159"/>
    <n v="3"/>
    <n v="3883"/>
    <n v="0"/>
    <n v="19"/>
    <n v="0"/>
    <n v="80"/>
    <n v="4"/>
    <n v="247"/>
    <n v="3422"/>
    <n v="4236"/>
    <n v="18"/>
    <n v="59269"/>
    <n v="11"/>
    <n v="54235"/>
    <n v="20"/>
  </r>
  <r>
    <n v="6"/>
    <n v="7"/>
    <x v="1"/>
    <x v="0"/>
    <n v="4"/>
    <n v="42"/>
    <n v="13752"/>
    <n v="641"/>
    <n v="370"/>
    <n v="394"/>
    <n v="51"/>
    <n v="95"/>
    <n v="283"/>
    <n v="64"/>
    <n v="13314"/>
    <n v="261"/>
    <n v="733"/>
    <n v="662"/>
    <n v="1016"/>
    <n v="156"/>
    <n v="904"/>
    <n v="15628"/>
    <n v="17110"/>
    <n v="8"/>
    <n v="59269"/>
    <n v="11"/>
    <n v="54235"/>
    <n v="20"/>
  </r>
  <r>
    <n v="14"/>
    <n v="15"/>
    <x v="2"/>
    <x v="0"/>
    <n v="4"/>
    <n v="1251"/>
    <n v="29790"/>
    <n v="1687"/>
    <n v="897"/>
    <n v="796"/>
    <n v="9"/>
    <n v="129"/>
    <n v="5537"/>
    <n v="226"/>
    <n v="23643"/>
    <n v="97"/>
    <n v="1922"/>
    <n v="765"/>
    <n v="1883"/>
    <n v="378"/>
    <n v="3883"/>
    <n v="40096"/>
    <n v="32797"/>
    <n v="2"/>
    <n v="59269"/>
    <n v="11"/>
    <n v="54235"/>
    <n v="20"/>
  </r>
  <r>
    <n v="31"/>
    <n v="32"/>
    <x v="3"/>
    <x v="0"/>
    <n v="4"/>
    <n v="1"/>
    <n v="21"/>
    <n v="0"/>
    <n v="0"/>
    <n v="0"/>
    <n v="0"/>
    <n v="0"/>
    <n v="65"/>
    <n v="0"/>
    <n v="8"/>
    <n v="0"/>
    <n v="5"/>
    <n v="0"/>
    <n v="5"/>
    <n v="2"/>
    <n v="4"/>
    <n v="87"/>
    <n v="24"/>
    <n v="29"/>
    <n v="59269"/>
    <n v="11"/>
    <n v="54235"/>
    <n v="20"/>
  </r>
  <r>
    <n v="32"/>
    <n v="33"/>
    <x v="4"/>
    <x v="0"/>
    <n v="4"/>
    <n v="0"/>
    <n v="21"/>
    <n v="2"/>
    <n v="2"/>
    <n v="1"/>
    <n v="0"/>
    <n v="0"/>
    <n v="10"/>
    <n v="7"/>
    <n v="29"/>
    <n v="0"/>
    <n v="2"/>
    <n v="0"/>
    <n v="2"/>
    <n v="1"/>
    <n v="27"/>
    <n v="36"/>
    <n v="68"/>
    <n v="34"/>
    <n v="59269"/>
    <n v="11"/>
    <n v="54235"/>
    <n v="20"/>
  </r>
  <r>
    <n v="34"/>
    <n v="35"/>
    <x v="5"/>
    <x v="1"/>
    <n v="8"/>
    <n v="0"/>
    <n v="1"/>
    <n v="0"/>
    <n v="0"/>
    <n v="0"/>
    <n v="0"/>
    <n v="0"/>
    <n v="0"/>
    <n v="0"/>
    <n v="0"/>
    <n v="0"/>
    <n v="0"/>
    <n v="0"/>
    <n v="0"/>
    <n v="0"/>
    <n v="0"/>
    <n v="1"/>
    <n v="0"/>
    <n v="35"/>
    <n v="1"/>
    <n v="36"/>
    <n v="0"/>
    <n v="36"/>
  </r>
  <r>
    <n v="29"/>
    <n v="30"/>
    <x v="6"/>
    <x v="2"/>
    <n v="7"/>
    <n v="25"/>
    <n v="94"/>
    <n v="7"/>
    <n v="20"/>
    <n v="11"/>
    <n v="0"/>
    <n v="0"/>
    <n v="0"/>
    <n v="27"/>
    <n v="124"/>
    <n v="2"/>
    <n v="31"/>
    <n v="0"/>
    <n v="15"/>
    <n v="0"/>
    <n v="39"/>
    <n v="157"/>
    <n v="238"/>
    <n v="27"/>
    <n v="157"/>
    <n v="35"/>
    <n v="238"/>
    <n v="35"/>
  </r>
  <r>
    <n v="0"/>
    <n v="1"/>
    <x v="7"/>
    <x v="3"/>
    <n v="2"/>
    <n v="594"/>
    <n v="12747"/>
    <n v="507"/>
    <n v="328"/>
    <n v="668"/>
    <n v="29"/>
    <n v="154"/>
    <n v="1938"/>
    <n v="128"/>
    <n v="17286"/>
    <n v="40"/>
    <n v="667"/>
    <n v="325"/>
    <n v="1024"/>
    <n v="306"/>
    <n v="2868"/>
    <n v="16965"/>
    <n v="22644"/>
    <n v="6"/>
    <n v="119698"/>
    <n v="1"/>
    <n v="168842"/>
    <n v="1"/>
  </r>
  <r>
    <n v="11"/>
    <n v="12"/>
    <x v="8"/>
    <x v="3"/>
    <n v="2"/>
    <n v="2207"/>
    <n v="23370"/>
    <n v="944"/>
    <n v="455"/>
    <n v="877"/>
    <n v="99"/>
    <n v="145"/>
    <n v="4700"/>
    <n v="396"/>
    <n v="31506"/>
    <n v="228"/>
    <n v="900"/>
    <n v="292"/>
    <n v="1019"/>
    <n v="40"/>
    <n v="4955"/>
    <n v="32797"/>
    <n v="39336"/>
    <n v="3"/>
    <n v="119698"/>
    <n v="1"/>
    <n v="168842"/>
    <n v="1"/>
  </r>
  <r>
    <n v="12"/>
    <n v="13"/>
    <x v="9"/>
    <x v="3"/>
    <n v="2"/>
    <n v="35"/>
    <n v="20611"/>
    <n v="1217"/>
    <n v="1178"/>
    <n v="1138"/>
    <n v="92"/>
    <n v="1393"/>
    <n v="86"/>
    <n v="133"/>
    <n v="34062"/>
    <n v="406"/>
    <n v="1254"/>
    <n v="121"/>
    <n v="2175"/>
    <n v="61"/>
    <n v="50"/>
    <n v="25750"/>
    <n v="38262"/>
    <n v="5"/>
    <n v="119698"/>
    <n v="1"/>
    <n v="168842"/>
    <n v="1"/>
  </r>
  <r>
    <n v="23"/>
    <n v="24"/>
    <x v="10"/>
    <x v="3"/>
    <n v="2"/>
    <n v="1416"/>
    <n v="28804"/>
    <n v="2171"/>
    <n v="1869"/>
    <n v="1529"/>
    <n v="451"/>
    <n v="161"/>
    <n v="6874"/>
    <n v="531"/>
    <n v="47055"/>
    <n v="1004"/>
    <n v="3209"/>
    <n v="2367"/>
    <n v="7155"/>
    <n v="671"/>
    <n v="4866"/>
    <n v="43275"/>
    <n v="66858"/>
    <n v="1"/>
    <n v="119698"/>
    <n v="1"/>
    <n v="168842"/>
    <n v="1"/>
  </r>
  <r>
    <n v="35"/>
    <n v="36"/>
    <x v="11"/>
    <x v="3"/>
    <n v="2"/>
    <n v="73"/>
    <n v="250"/>
    <n v="136"/>
    <n v="0"/>
    <n v="8"/>
    <n v="12"/>
    <n v="15"/>
    <n v="417"/>
    <n v="82"/>
    <n v="1297"/>
    <n v="9"/>
    <n v="90"/>
    <n v="0"/>
    <n v="71"/>
    <n v="0"/>
    <n v="193"/>
    <n v="911"/>
    <n v="1742"/>
    <n v="22"/>
    <n v="119698"/>
    <n v="1"/>
    <n v="168842"/>
    <n v="1"/>
  </r>
  <r>
    <n v="21"/>
    <n v="22"/>
    <x v="12"/>
    <x v="4"/>
    <n v="6"/>
    <n v="915"/>
    <n v="11395"/>
    <n v="102"/>
    <n v="1157"/>
    <n v="656"/>
    <n v="2"/>
    <n v="176"/>
    <n v="1803"/>
    <n v="673"/>
    <n v="13358"/>
    <n v="0"/>
    <n v="981"/>
    <n v="217"/>
    <n v="1345"/>
    <n v="222"/>
    <n v="5012"/>
    <n v="16206"/>
    <n v="21808"/>
    <n v="7"/>
    <n v="16206"/>
    <n v="25"/>
    <n v="21808"/>
    <n v="25"/>
  </r>
  <r>
    <n v="1"/>
    <n v="2"/>
    <x v="13"/>
    <x v="5"/>
    <n v="5"/>
    <n v="11"/>
    <n v="16"/>
    <n v="0"/>
    <n v="0"/>
    <n v="0"/>
    <n v="0"/>
    <n v="0"/>
    <n v="22"/>
    <n v="15"/>
    <n v="45"/>
    <n v="0"/>
    <n v="7"/>
    <n v="11"/>
    <n v="8"/>
    <n v="8"/>
    <n v="18"/>
    <n v="49"/>
    <n v="112"/>
    <n v="33"/>
    <n v="6675"/>
    <n v="26"/>
    <n v="6393"/>
    <n v="29"/>
  </r>
  <r>
    <n v="2"/>
    <n v="3"/>
    <x v="14"/>
    <x v="5"/>
    <n v="5"/>
    <n v="613"/>
    <n v="4596"/>
    <n v="129"/>
    <n v="104"/>
    <n v="156"/>
    <n v="7"/>
    <n v="3"/>
    <n v="628"/>
    <n v="352"/>
    <n v="3520"/>
    <n v="64"/>
    <n v="334"/>
    <n v="156"/>
    <n v="371"/>
    <n v="3"/>
    <n v="873"/>
    <n v="6236"/>
    <n v="5673"/>
    <n v="13"/>
    <n v="6675"/>
    <n v="26"/>
    <n v="6393"/>
    <n v="29"/>
  </r>
  <r>
    <n v="15"/>
    <n v="16"/>
    <x v="15"/>
    <x v="5"/>
    <n v="5"/>
    <n v="0"/>
    <n v="0"/>
    <n v="0"/>
    <n v="0"/>
    <n v="0"/>
    <n v="0"/>
    <n v="0"/>
    <n v="0"/>
    <n v="71"/>
    <n v="57"/>
    <n v="0"/>
    <n v="39"/>
    <n v="0"/>
    <n v="46"/>
    <n v="30"/>
    <n v="66"/>
    <n v="0"/>
    <n v="309"/>
    <n v="36"/>
    <n v="6675"/>
    <n v="26"/>
    <n v="6393"/>
    <n v="29"/>
  </r>
  <r>
    <n v="16"/>
    <n v="17"/>
    <x v="16"/>
    <x v="5"/>
    <n v="5"/>
    <n v="25"/>
    <n v="40"/>
    <n v="0"/>
    <n v="0"/>
    <n v="0"/>
    <n v="0"/>
    <n v="0"/>
    <n v="0"/>
    <n v="35"/>
    <n v="146"/>
    <n v="0"/>
    <n v="0"/>
    <n v="0"/>
    <n v="0"/>
    <n v="0"/>
    <n v="0"/>
    <n v="65"/>
    <n v="181"/>
    <n v="31"/>
    <n v="6675"/>
    <n v="26"/>
    <n v="6393"/>
    <n v="29"/>
  </r>
  <r>
    <n v="18"/>
    <n v="19"/>
    <x v="17"/>
    <x v="5"/>
    <n v="5"/>
    <n v="91"/>
    <n v="51"/>
    <n v="0"/>
    <n v="0"/>
    <n v="26"/>
    <n v="0"/>
    <n v="0"/>
    <n v="70"/>
    <n v="13"/>
    <n v="11"/>
    <n v="0"/>
    <n v="0"/>
    <n v="0"/>
    <n v="0"/>
    <n v="0"/>
    <n v="0"/>
    <n v="238"/>
    <n v="24"/>
    <n v="26"/>
    <n v="6675"/>
    <n v="26"/>
    <n v="6393"/>
    <n v="29"/>
  </r>
  <r>
    <n v="22"/>
    <n v="23"/>
    <x v="18"/>
    <x v="5"/>
    <n v="5"/>
    <n v="8"/>
    <n v="28"/>
    <n v="0"/>
    <n v="0"/>
    <n v="0"/>
    <n v="0"/>
    <n v="0"/>
    <n v="51"/>
    <n v="12"/>
    <n v="45"/>
    <n v="0"/>
    <n v="20"/>
    <n v="0"/>
    <n v="17"/>
    <n v="0"/>
    <n v="0"/>
    <n v="87"/>
    <n v="94"/>
    <n v="29"/>
    <n v="6675"/>
    <n v="26"/>
    <n v="6393"/>
    <n v="29"/>
  </r>
  <r>
    <n v="3"/>
    <n v="4"/>
    <x v="19"/>
    <x v="6"/>
    <n v="1"/>
    <n v="1680"/>
    <n v="1496"/>
    <n v="278"/>
    <n v="236"/>
    <n v="308"/>
    <n v="7"/>
    <n v="72"/>
    <n v="439"/>
    <n v="593"/>
    <n v="2323"/>
    <n v="8"/>
    <n v="458"/>
    <n v="156"/>
    <n v="573"/>
    <n v="122"/>
    <n v="612"/>
    <n v="4516"/>
    <n v="4845"/>
    <n v="16"/>
    <n v="29833"/>
    <n v="16"/>
    <n v="58147"/>
    <n v="11"/>
  </r>
  <r>
    <n v="7"/>
    <n v="8"/>
    <x v="20"/>
    <x v="6"/>
    <n v="1"/>
    <n v="1095"/>
    <n v="4185"/>
    <n v="206"/>
    <n v="179"/>
    <n v="393"/>
    <n v="93"/>
    <n v="154"/>
    <n v="292"/>
    <n v="529"/>
    <n v="2344"/>
    <n v="592"/>
    <n v="913"/>
    <n v="690"/>
    <n v="1134"/>
    <n v="462"/>
    <n v="1210"/>
    <n v="6597"/>
    <n v="7874"/>
    <n v="12"/>
    <n v="29833"/>
    <n v="16"/>
    <n v="58147"/>
    <n v="11"/>
  </r>
  <r>
    <n v="8"/>
    <n v="9"/>
    <x v="21"/>
    <x v="6"/>
    <n v="1"/>
    <n v="74"/>
    <n v="2763"/>
    <n v="21"/>
    <n v="10"/>
    <n v="43"/>
    <n v="0"/>
    <n v="0"/>
    <n v="0"/>
    <n v="72"/>
    <n v="516"/>
    <n v="0"/>
    <n v="21"/>
    <n v="78"/>
    <n v="195"/>
    <n v="0"/>
    <n v="1392"/>
    <n v="2911"/>
    <n v="2274"/>
    <n v="20"/>
    <n v="29833"/>
    <n v="16"/>
    <n v="58147"/>
    <n v="11"/>
  </r>
  <r>
    <n v="9"/>
    <n v="10"/>
    <x v="22"/>
    <x v="6"/>
    <n v="1"/>
    <n v="388"/>
    <n v="2859"/>
    <n v="67"/>
    <n v="29"/>
    <n v="58"/>
    <n v="0"/>
    <n v="0"/>
    <n v="315"/>
    <n v="47"/>
    <n v="2428"/>
    <n v="0"/>
    <n v="14"/>
    <n v="2"/>
    <n v="18"/>
    <n v="0"/>
    <n v="633"/>
    <n v="3716"/>
    <n v="3142"/>
    <n v="17"/>
    <n v="29833"/>
    <n v="16"/>
    <n v="58147"/>
    <n v="11"/>
  </r>
  <r>
    <n v="20"/>
    <n v="21"/>
    <x v="23"/>
    <x v="6"/>
    <n v="1"/>
    <n v="442"/>
    <n v="2253"/>
    <n v="60"/>
    <n v="211"/>
    <n v="127"/>
    <n v="17"/>
    <n v="34"/>
    <n v="153"/>
    <n v="317"/>
    <n v="2517"/>
    <n v="180"/>
    <n v="512"/>
    <n v="194"/>
    <n v="585"/>
    <n v="17"/>
    <n v="498"/>
    <n v="3297"/>
    <n v="4820"/>
    <n v="19"/>
    <n v="29833"/>
    <n v="16"/>
    <n v="58147"/>
    <n v="11"/>
  </r>
  <r>
    <n v="26"/>
    <n v="27"/>
    <x v="24"/>
    <x v="6"/>
    <n v="1"/>
    <n v="508"/>
    <n v="94"/>
    <n v="15"/>
    <n v="69"/>
    <n v="99"/>
    <n v="7"/>
    <n v="0"/>
    <n v="72"/>
    <n v="40"/>
    <n v="736"/>
    <n v="0"/>
    <n v="105"/>
    <n v="0"/>
    <n v="132"/>
    <n v="0"/>
    <n v="70"/>
    <n v="864"/>
    <n v="1083"/>
    <n v="23"/>
    <n v="29833"/>
    <n v="16"/>
    <n v="58147"/>
    <n v="11"/>
  </r>
  <r>
    <n v="27"/>
    <n v="28"/>
    <x v="25"/>
    <x v="6"/>
    <n v="1"/>
    <n v="1232"/>
    <n v="2561"/>
    <n v="392"/>
    <n v="362"/>
    <n v="763"/>
    <n v="115"/>
    <n v="238"/>
    <n v="1915"/>
    <n v="4633"/>
    <n v="10184"/>
    <n v="632"/>
    <n v="2560"/>
    <n v="1123"/>
    <n v="3937"/>
    <n v="1121"/>
    <n v="4093"/>
    <n v="7578"/>
    <n v="28283"/>
    <n v="11"/>
    <n v="29833"/>
    <n v="16"/>
    <n v="58147"/>
    <n v="11"/>
  </r>
  <r>
    <n v="30"/>
    <n v="31"/>
    <x v="26"/>
    <x v="6"/>
    <n v="1"/>
    <n v="11"/>
    <n v="160"/>
    <n v="83"/>
    <n v="25"/>
    <n v="17"/>
    <n v="0"/>
    <n v="0"/>
    <n v="7"/>
    <n v="9"/>
    <n v="380"/>
    <n v="10"/>
    <n v="17"/>
    <n v="5"/>
    <n v="0"/>
    <n v="0"/>
    <n v="7"/>
    <n v="303"/>
    <n v="428"/>
    <n v="25"/>
    <n v="29833"/>
    <n v="16"/>
    <n v="58147"/>
    <n v="11"/>
  </r>
  <r>
    <n v="33"/>
    <n v="34"/>
    <x v="27"/>
    <x v="6"/>
    <n v="1"/>
    <n v="51"/>
    <n v="0"/>
    <n v="0"/>
    <n v="0"/>
    <n v="0"/>
    <n v="0"/>
    <n v="0"/>
    <n v="0"/>
    <n v="164"/>
    <n v="1696"/>
    <n v="229"/>
    <n v="131"/>
    <n v="129"/>
    <n v="211"/>
    <n v="0"/>
    <n v="2838"/>
    <n v="51"/>
    <n v="5398"/>
    <n v="32"/>
    <n v="29833"/>
    <n v="16"/>
    <n v="58147"/>
    <n v="11"/>
  </r>
  <r>
    <n v="17"/>
    <n v="18"/>
    <x v="28"/>
    <x v="7"/>
    <n v="3"/>
    <n v="16"/>
    <n v="48"/>
    <n v="24"/>
    <n v="0"/>
    <n v="1"/>
    <n v="0"/>
    <n v="0"/>
    <n v="28"/>
    <n v="27"/>
    <n v="14"/>
    <n v="0"/>
    <n v="2"/>
    <n v="0"/>
    <n v="6"/>
    <n v="7"/>
    <n v="11"/>
    <n v="117"/>
    <n v="67"/>
    <n v="28"/>
    <n v="6156"/>
    <n v="32"/>
    <n v="9814"/>
    <n v="26"/>
  </r>
  <r>
    <n v="25"/>
    <n v="26"/>
    <x v="29"/>
    <x v="7"/>
    <n v="3"/>
    <n v="12"/>
    <n v="499"/>
    <n v="0"/>
    <n v="7"/>
    <n v="29"/>
    <n v="1"/>
    <n v="0"/>
    <n v="0"/>
    <n v="5"/>
    <n v="413"/>
    <n v="0"/>
    <n v="15"/>
    <n v="0"/>
    <n v="56"/>
    <n v="0"/>
    <n v="28"/>
    <n v="548"/>
    <n v="517"/>
    <n v="24"/>
    <n v="6156"/>
    <n v="32"/>
    <n v="9814"/>
    <n v="26"/>
  </r>
  <r>
    <n v="28"/>
    <n v="29"/>
    <x v="30"/>
    <x v="7"/>
    <n v="3"/>
    <n v="0"/>
    <n v="3339"/>
    <n v="257"/>
    <n v="179"/>
    <n v="205"/>
    <n v="106"/>
    <n v="49"/>
    <n v="1356"/>
    <n v="462"/>
    <n v="1473"/>
    <n v="90"/>
    <n v="93"/>
    <n v="53"/>
    <n v="122"/>
    <n v="22"/>
    <n v="6915"/>
    <n v="5491"/>
    <n v="9230"/>
    <n v="15"/>
    <n v="6156"/>
    <n v="32"/>
    <n v="9814"/>
    <n v="26"/>
  </r>
  <r>
    <n v="4"/>
    <n v="5"/>
    <x v="31"/>
    <x v="8"/>
    <n v="9"/>
    <n v="335"/>
    <n v="6720"/>
    <n v="188"/>
    <n v="313"/>
    <n v="266"/>
    <n v="10"/>
    <n v="81"/>
    <n v="520"/>
    <n v="145"/>
    <n v="6660"/>
    <n v="62"/>
    <n v="410"/>
    <n v="175"/>
    <n v="467"/>
    <n v="144"/>
    <n v="953"/>
    <n v="8433"/>
    <n v="9016"/>
    <n v="10"/>
    <n v="62458"/>
    <n v="6"/>
    <n v="79145"/>
    <n v="6"/>
  </r>
  <r>
    <n v="10"/>
    <n v="11"/>
    <x v="32"/>
    <x v="8"/>
    <n v="9"/>
    <n v="611"/>
    <n v="1627"/>
    <n v="68"/>
    <n v="149"/>
    <n v="221"/>
    <n v="1"/>
    <n v="6"/>
    <n v="25"/>
    <n v="543"/>
    <n v="652"/>
    <n v="37"/>
    <n v="169"/>
    <n v="110"/>
    <n v="155"/>
    <n v="0"/>
    <n v="0"/>
    <n v="2708"/>
    <n v="1666"/>
    <n v="21"/>
    <n v="62458"/>
    <n v="6"/>
    <n v="79145"/>
    <n v="6"/>
  </r>
  <r>
    <n v="13"/>
    <n v="14"/>
    <x v="33"/>
    <x v="8"/>
    <n v="9"/>
    <n v="3540"/>
    <n v="20967"/>
    <n v="1165"/>
    <n v="1526"/>
    <n v="932"/>
    <n v="87"/>
    <n v="86"/>
    <n v="4130"/>
    <n v="3083"/>
    <n v="28017"/>
    <n v="413"/>
    <n v="1300"/>
    <n v="657"/>
    <n v="4091"/>
    <n v="681"/>
    <n v="4589"/>
    <n v="32433"/>
    <n v="42831"/>
    <n v="4"/>
    <n v="62458"/>
    <n v="6"/>
    <n v="79145"/>
    <n v="6"/>
  </r>
  <r>
    <n v="19"/>
    <n v="20"/>
    <x v="34"/>
    <x v="8"/>
    <n v="9"/>
    <n v="637"/>
    <n v="3699"/>
    <n v="336"/>
    <n v="286"/>
    <n v="519"/>
    <n v="114"/>
    <n v="161"/>
    <n v="326"/>
    <n v="1255"/>
    <n v="4984"/>
    <n v="75"/>
    <n v="565"/>
    <n v="188"/>
    <n v="1194"/>
    <n v="80"/>
    <n v="1375"/>
    <n v="6078"/>
    <n v="9716"/>
    <n v="14"/>
    <n v="62458"/>
    <n v="6"/>
    <n v="79145"/>
    <n v="6"/>
  </r>
  <r>
    <n v="24"/>
    <n v="25"/>
    <x v="35"/>
    <x v="8"/>
    <n v="9"/>
    <n v="968"/>
    <n v="6266"/>
    <n v="526"/>
    <n v="232"/>
    <n v="570"/>
    <n v="22"/>
    <n v="157"/>
    <n v="4065"/>
    <n v="202"/>
    <n v="13615"/>
    <n v="52"/>
    <n v="156"/>
    <n v="37"/>
    <n v="539"/>
    <n v="14"/>
    <n v="1301"/>
    <n v="12806"/>
    <n v="15916"/>
    <n v="9"/>
    <n v="62458"/>
    <n v="6"/>
    <n v="79145"/>
    <n v="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3">
  <location ref="A50:C56" firstHeaderRow="0" firstDataRow="1" firstDataCol="1"/>
  <pivotFields count="28">
    <pivotField showAll="0"/>
    <pivotField showAll="0"/>
    <pivotField axis="axisRow" showAll="0">
      <items count="37">
        <item x="6"/>
        <item x="7"/>
        <item x="13"/>
        <item x="14"/>
        <item x="19"/>
        <item x="26"/>
        <item x="31"/>
        <item x="3"/>
        <item x="4"/>
        <item x="27"/>
        <item x="0"/>
        <item x="1"/>
        <item x="20"/>
        <item x="21"/>
        <item x="22"/>
        <item x="32"/>
        <item x="8"/>
        <item x="9"/>
        <item x="5"/>
        <item x="33"/>
        <item x="2"/>
        <item x="15"/>
        <item x="16"/>
        <item x="28"/>
        <item x="17"/>
        <item x="34"/>
        <item x="11"/>
        <item x="23"/>
        <item x="12"/>
        <item x="18"/>
        <item x="10"/>
        <item x="35"/>
        <item x="29"/>
        <item x="25"/>
        <item x="24"/>
        <item x="30"/>
        <item t="default"/>
      </items>
    </pivotField>
    <pivotField showAll="0">
      <items count="10">
        <item x="8"/>
        <item h="1" x="7"/>
        <item h="1" x="6"/>
        <item h="1" x="5"/>
        <item h="1" x="4"/>
        <item h="1" x="3"/>
        <item h="1" x="2"/>
        <item h="1" x="1"/>
        <item h="1" x="0"/>
        <item t="default"/>
      </items>
    </pivotField>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defaultSubtotal="0"/>
    <pivotField showAll="0" defaultSubtotal="0"/>
    <pivotField showAll="0" defaultSubtotal="0"/>
    <pivotField showAll="0" defaultSubtotal="0"/>
    <pivotField showAll="0" defaultSubtotal="0"/>
    <pivotField showAll="0" defaultSubtotal="0"/>
    <pivotField showAll="0" defaultSubtotal="0"/>
  </pivotFields>
  <rowFields count="1">
    <field x="2"/>
  </rowFields>
  <rowItems count="6">
    <i>
      <x v="6"/>
    </i>
    <i>
      <x v="15"/>
    </i>
    <i>
      <x v="19"/>
    </i>
    <i>
      <x v="25"/>
    </i>
    <i>
      <x v="31"/>
    </i>
    <i t="grand">
      <x/>
    </i>
  </rowItems>
  <colFields count="1">
    <field x="-2"/>
  </colFields>
  <colItems count="2">
    <i>
      <x/>
    </i>
    <i i="1">
      <x v="1"/>
    </i>
  </colItems>
  <dataFields count="2">
    <dataField name="LJ_22" fld="8" baseField="2" baseItem="6"/>
    <dataField name="LJ_23" fld="17" baseField="2" baseItem="6"/>
  </dataFields>
  <chartFormats count="8">
    <chartFormat chart="7" format="2" series="1">
      <pivotArea type="data" outline="0" fieldPosition="0">
        <references count="1">
          <reference field="4294967294" count="1" selected="0">
            <x v="0"/>
          </reference>
        </references>
      </pivotArea>
    </chartFormat>
    <chartFormat chart="7" format="3" series="1">
      <pivotArea type="data" outline="0" fieldPosition="0">
        <references count="1">
          <reference field="4294967294" count="1" selected="0">
            <x v="1"/>
          </reference>
        </references>
      </pivotArea>
    </chartFormat>
    <chartFormat chart="9" format="6" series="1">
      <pivotArea type="data" outline="0" fieldPosition="0">
        <references count="1">
          <reference field="4294967294" count="1" selected="0">
            <x v="0"/>
          </reference>
        </references>
      </pivotArea>
    </chartFormat>
    <chartFormat chart="9" format="7" series="1">
      <pivotArea type="data" outline="0" fieldPosition="0">
        <references count="1">
          <reference field="4294967294" count="1" selected="0">
            <x v="1"/>
          </reference>
        </references>
      </pivotArea>
    </chartFormat>
    <chartFormat chart="10" format="8" series="1">
      <pivotArea type="data" outline="0" fieldPosition="0">
        <references count="1">
          <reference field="4294967294" count="1" selected="0">
            <x v="0"/>
          </reference>
        </references>
      </pivotArea>
    </chartFormat>
    <chartFormat chart="10" format="9" series="1">
      <pivotArea type="data" outline="0" fieldPosition="0">
        <references count="1">
          <reference field="4294967294" count="1" selected="0">
            <x v="1"/>
          </reference>
        </references>
      </pivotArea>
    </chartFormat>
    <chartFormat chart="13" format="10" series="1">
      <pivotArea type="data" outline="0" fieldPosition="0">
        <references count="1">
          <reference field="4294967294" count="1" selected="0">
            <x v="0"/>
          </reference>
        </references>
      </pivotArea>
    </chartFormat>
    <chartFormat chart="13" format="1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0.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1:C7" firstHeaderRow="0" firstDataRow="1" firstDataCol="1"/>
  <pivotFields count="28">
    <pivotField showAll="0"/>
    <pivotField showAll="0"/>
    <pivotField axis="axisRow" showAll="0">
      <items count="37">
        <item x="6"/>
        <item x="7"/>
        <item x="13"/>
        <item x="14"/>
        <item x="19"/>
        <item x="26"/>
        <item x="31"/>
        <item x="3"/>
        <item x="4"/>
        <item x="27"/>
        <item x="0"/>
        <item x="1"/>
        <item x="20"/>
        <item x="21"/>
        <item x="22"/>
        <item x="32"/>
        <item x="8"/>
        <item x="9"/>
        <item x="5"/>
        <item x="33"/>
        <item x="2"/>
        <item x="15"/>
        <item x="16"/>
        <item x="28"/>
        <item x="17"/>
        <item x="34"/>
        <item x="11"/>
        <item x="23"/>
        <item x="12"/>
        <item x="18"/>
        <item x="10"/>
        <item x="35"/>
        <item x="29"/>
        <item x="25"/>
        <item x="24"/>
        <item x="30"/>
        <item t="default"/>
      </items>
    </pivotField>
    <pivotField showAll="0">
      <items count="10">
        <item x="8"/>
        <item h="1" x="7"/>
        <item h="1" x="6"/>
        <item h="1" x="5"/>
        <item h="1" x="4"/>
        <item h="1" x="3"/>
        <item h="1" x="2"/>
        <item h="1" x="1"/>
        <item h="1" x="0"/>
        <item t="default"/>
      </items>
    </pivotField>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defaultSubtotal="0"/>
    <pivotField showAll="0" defaultSubtotal="0"/>
    <pivotField showAll="0" defaultSubtotal="0"/>
    <pivotField showAll="0" defaultSubtotal="0"/>
    <pivotField showAll="0" defaultSubtotal="0"/>
    <pivotField showAll="0" defaultSubtotal="0"/>
    <pivotField showAll="0" defaultSubtotal="0"/>
  </pivotFields>
  <rowFields count="1">
    <field x="2"/>
  </rowFields>
  <rowItems count="6">
    <i>
      <x v="6"/>
    </i>
    <i>
      <x v="15"/>
    </i>
    <i>
      <x v="19"/>
    </i>
    <i>
      <x v="25"/>
    </i>
    <i>
      <x v="31"/>
    </i>
    <i t="grand">
      <x/>
    </i>
  </rowItems>
  <colFields count="1">
    <field x="-2"/>
  </colFields>
  <colItems count="2">
    <i>
      <x/>
    </i>
    <i i="1">
      <x v="1"/>
    </i>
  </colItems>
  <dataFields count="2">
    <dataField name="OT_22" fld="7" baseField="2" baseItem="19"/>
    <dataField name="OT_23" fld="18" baseField="2" baseItem="19"/>
  </dataFields>
  <chartFormats count="2">
    <chartFormat chart="6" format="6" series="1">
      <pivotArea type="data" outline="0" fieldPosition="0">
        <references count="1">
          <reference field="4294967294" count="1" selected="0">
            <x v="0"/>
          </reference>
        </references>
      </pivotArea>
    </chartFormat>
    <chartFormat chart="6" format="7"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1.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K1:M7" firstHeaderRow="0" firstDataRow="1" firstDataCol="1"/>
  <pivotFields count="28">
    <pivotField showAll="0"/>
    <pivotField showAll="0"/>
    <pivotField axis="axisRow" showAll="0">
      <items count="37">
        <item x="6"/>
        <item x="7"/>
        <item x="13"/>
        <item x="14"/>
        <item x="19"/>
        <item x="26"/>
        <item x="31"/>
        <item x="3"/>
        <item x="4"/>
        <item x="27"/>
        <item x="0"/>
        <item x="1"/>
        <item x="20"/>
        <item x="21"/>
        <item x="22"/>
        <item x="32"/>
        <item x="8"/>
        <item x="9"/>
        <item x="5"/>
        <item x="33"/>
        <item x="2"/>
        <item x="15"/>
        <item x="16"/>
        <item x="28"/>
        <item x="17"/>
        <item x="34"/>
        <item x="11"/>
        <item x="23"/>
        <item x="12"/>
        <item x="18"/>
        <item x="10"/>
        <item x="35"/>
        <item x="29"/>
        <item x="25"/>
        <item x="24"/>
        <item x="30"/>
        <item t="default"/>
      </items>
    </pivotField>
    <pivotField showAll="0">
      <items count="10">
        <item x="8"/>
        <item h="1" x="7"/>
        <item h="1" x="6"/>
        <item h="1" x="5"/>
        <item h="1" x="4"/>
        <item h="1" x="3"/>
        <item h="1" x="2"/>
        <item h="1" x="1"/>
        <item h="1" x="0"/>
        <item t="default"/>
      </items>
    </pivotField>
    <pivotField showAll="0"/>
    <pivotField showAll="0"/>
    <pivotField dataField="1"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defaultSubtotal="0"/>
    <pivotField showAll="0" defaultSubtotal="0"/>
    <pivotField showAll="0" defaultSubtotal="0"/>
    <pivotField showAll="0" defaultSubtotal="0"/>
    <pivotField showAll="0" defaultSubtotal="0"/>
    <pivotField showAll="0" defaultSubtotal="0"/>
    <pivotField showAll="0" defaultSubtotal="0"/>
  </pivotFields>
  <rowFields count="1">
    <field x="2"/>
  </rowFields>
  <rowItems count="6">
    <i>
      <x v="6"/>
    </i>
    <i>
      <x v="15"/>
    </i>
    <i>
      <x v="19"/>
    </i>
    <i>
      <x v="25"/>
    </i>
    <i>
      <x v="31"/>
    </i>
    <i t="grand">
      <x/>
    </i>
  </rowItems>
  <colFields count="1">
    <field x="-2"/>
  </colFields>
  <colItems count="2">
    <i>
      <x/>
    </i>
    <i i="1">
      <x v="1"/>
    </i>
  </colItems>
  <dataFields count="2">
    <dataField name="OVS_22" fld="6" baseField="2" baseItem="6"/>
    <dataField name="OVS_23" fld="14" baseField="2" baseItem="6"/>
  </dataFields>
  <chartFormats count="4">
    <chartFormat chart="3" format="6" series="1">
      <pivotArea type="data" outline="0" fieldPosition="0">
        <references count="1">
          <reference field="4294967294" count="1" selected="0">
            <x v="0"/>
          </reference>
        </references>
      </pivotArea>
    </chartFormat>
    <chartFormat chart="3" format="7" series="1">
      <pivotArea type="data" outline="0" fieldPosition="0">
        <references count="1">
          <reference field="4294967294" count="1" selected="0">
            <x v="1"/>
          </reference>
        </references>
      </pivotArea>
    </chartFormat>
    <chartFormat chart="5" format="10" series="1">
      <pivotArea type="data" outline="0" fieldPosition="0">
        <references count="1">
          <reference field="4294967294" count="1" selected="0">
            <x v="0"/>
          </reference>
        </references>
      </pivotArea>
    </chartFormat>
    <chartFormat chart="5" format="1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2.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C7" firstHeaderRow="0" firstDataRow="1" firstDataCol="1"/>
  <pivotFields count="28">
    <pivotField showAll="0"/>
    <pivotField showAll="0"/>
    <pivotField axis="axisRow" showAll="0">
      <items count="37">
        <item x="6"/>
        <item x="7"/>
        <item x="13"/>
        <item x="14"/>
        <item x="19"/>
        <item x="26"/>
        <item x="31"/>
        <item x="3"/>
        <item x="4"/>
        <item x="27"/>
        <item x="0"/>
        <item x="1"/>
        <item x="20"/>
        <item x="21"/>
        <item x="22"/>
        <item x="32"/>
        <item x="8"/>
        <item x="9"/>
        <item x="5"/>
        <item x="33"/>
        <item x="2"/>
        <item x="15"/>
        <item x="16"/>
        <item x="28"/>
        <item x="17"/>
        <item x="34"/>
        <item x="11"/>
        <item x="23"/>
        <item x="12"/>
        <item x="18"/>
        <item x="10"/>
        <item x="35"/>
        <item x="29"/>
        <item x="25"/>
        <item x="24"/>
        <item x="30"/>
        <item t="default"/>
      </items>
    </pivotField>
    <pivotField showAll="0">
      <items count="10">
        <item x="8"/>
        <item h="1" x="7"/>
        <item h="1" x="6"/>
        <item h="1" x="5"/>
        <item h="1" x="4"/>
        <item h="1" x="3"/>
        <item h="1" x="2"/>
        <item h="1" x="1"/>
        <item h="1" x="0"/>
        <item t="default"/>
      </items>
    </pivotField>
    <pivotField showAll="0"/>
    <pivotField dataField="1"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defaultSubtotal="0"/>
    <pivotField showAll="0" defaultSubtotal="0"/>
    <pivotField showAll="0" defaultSubtotal="0"/>
    <pivotField showAll="0" defaultSubtotal="0"/>
    <pivotField showAll="0" defaultSubtotal="0"/>
    <pivotField showAll="0" defaultSubtotal="0"/>
    <pivotField showAll="0" defaultSubtotal="0"/>
  </pivotFields>
  <rowFields count="1">
    <field x="2"/>
  </rowFields>
  <rowItems count="6">
    <i>
      <x v="6"/>
    </i>
    <i>
      <x v="15"/>
    </i>
    <i>
      <x v="19"/>
    </i>
    <i>
      <x v="25"/>
    </i>
    <i>
      <x v="31"/>
    </i>
    <i t="grand">
      <x/>
    </i>
  </rowItems>
  <colFields count="1">
    <field x="-2"/>
  </colFields>
  <colItems count="2">
    <i>
      <x/>
    </i>
    <i i="1">
      <x v="1"/>
    </i>
  </colItems>
  <dataFields count="2">
    <dataField name="ALC_22" fld="5" baseField="2" baseItem="7"/>
    <dataField name="ALC_23" fld="13" baseField="2" baseItem="7"/>
  </dataFields>
  <chartFormats count="2">
    <chartFormat chart="2" format="14" series="1">
      <pivotArea type="data" outline="0" fieldPosition="0">
        <references count="1">
          <reference field="4294967294" count="1" selected="0">
            <x v="0"/>
          </reference>
        </references>
      </pivotArea>
    </chartFormat>
    <chartFormat chart="2" format="1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3.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location ref="K1:M7" firstHeaderRow="0" firstDataRow="1" firstDataCol="1"/>
  <pivotFields count="28">
    <pivotField showAll="0"/>
    <pivotField showAll="0"/>
    <pivotField axis="axisRow" showAll="0">
      <items count="37">
        <item x="6"/>
        <item x="7"/>
        <item x="13"/>
        <item x="14"/>
        <item x="19"/>
        <item x="26"/>
        <item x="31"/>
        <item x="3"/>
        <item x="4"/>
        <item x="27"/>
        <item x="0"/>
        <item x="1"/>
        <item x="20"/>
        <item x="21"/>
        <item x="22"/>
        <item x="32"/>
        <item x="8"/>
        <item x="9"/>
        <item x="5"/>
        <item x="33"/>
        <item x="2"/>
        <item x="15"/>
        <item x="16"/>
        <item x="28"/>
        <item x="17"/>
        <item x="34"/>
        <item x="11"/>
        <item x="23"/>
        <item x="12"/>
        <item x="18"/>
        <item x="10"/>
        <item x="35"/>
        <item x="29"/>
        <item x="25"/>
        <item x="24"/>
        <item x="30"/>
        <item t="default"/>
      </items>
    </pivotField>
    <pivotField showAll="0">
      <items count="10">
        <item x="8"/>
        <item h="1" x="7"/>
        <item h="1" x="6"/>
        <item h="1" x="5"/>
        <item h="1" x="4"/>
        <item h="1" x="3"/>
        <item h="1" x="2"/>
        <item h="1" x="1"/>
        <item h="1" x="0"/>
        <item t="default"/>
      </items>
    </pivotField>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defaultSubtotal="0"/>
    <pivotField showAll="0" defaultSubtotal="0"/>
    <pivotField showAll="0" defaultSubtotal="0"/>
    <pivotField showAll="0" defaultSubtotal="0"/>
    <pivotField showAll="0" defaultSubtotal="0"/>
    <pivotField showAll="0" defaultSubtotal="0"/>
    <pivotField showAll="0" defaultSubtotal="0"/>
  </pivotFields>
  <rowFields count="1">
    <field x="2"/>
  </rowFields>
  <rowItems count="6">
    <i>
      <x v="6"/>
    </i>
    <i>
      <x v="15"/>
    </i>
    <i>
      <x v="19"/>
    </i>
    <i>
      <x v="25"/>
    </i>
    <i>
      <x v="31"/>
    </i>
    <i t="grand">
      <x/>
    </i>
  </rowItems>
  <colFields count="1">
    <field x="-2"/>
  </colFields>
  <colItems count="2">
    <i>
      <x/>
    </i>
    <i i="1">
      <x v="1"/>
    </i>
  </colItems>
  <dataFields count="2">
    <dataField name="LJ_22" fld="8" baseField="2" baseItem="6"/>
    <dataField name="LJ_23" fld="17" baseField="2" baseItem="6"/>
  </dataFields>
  <chartFormats count="2">
    <chartFormat chart="7" format="2" series="1">
      <pivotArea type="data" outline="0" fieldPosition="0">
        <references count="1">
          <reference field="4294967294" count="1" selected="0">
            <x v="0"/>
          </reference>
        </references>
      </pivotArea>
    </chartFormat>
    <chartFormat chart="7" format="3"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4.xml><?xml version="1.0" encoding="utf-8"?>
<pivotTableDefinition xmlns="http://schemas.openxmlformats.org/spreadsheetml/2006/main" name="PivotTable2" cacheId="0" dataPosition="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4">
  <location ref="A1:C7" firstHeaderRow="0" firstDataRow="1" firstDataCol="1"/>
  <pivotFields count="28">
    <pivotField showAll="0"/>
    <pivotField showAll="0"/>
    <pivotField axis="axisRow" showAll="0">
      <items count="37">
        <item x="6"/>
        <item x="7"/>
        <item x="13"/>
        <item x="14"/>
        <item x="19"/>
        <item x="26"/>
        <item x="31"/>
        <item x="3"/>
        <item x="4"/>
        <item x="27"/>
        <item x="0"/>
        <item x="1"/>
        <item x="20"/>
        <item x="21"/>
        <item x="22"/>
        <item x="32"/>
        <item x="8"/>
        <item x="9"/>
        <item x="5"/>
        <item x="33"/>
        <item x="2"/>
        <item x="15"/>
        <item x="16"/>
        <item x="28"/>
        <item x="17"/>
        <item x="34"/>
        <item x="11"/>
        <item x="23"/>
        <item x="12"/>
        <item x="18"/>
        <item x="10"/>
        <item x="35"/>
        <item x="29"/>
        <item x="25"/>
        <item x="24"/>
        <item x="30"/>
        <item t="default"/>
      </items>
    </pivotField>
    <pivotField showAll="0">
      <items count="10">
        <item x="8"/>
        <item h="1" x="7"/>
        <item h="1" x="6"/>
        <item h="1" x="5"/>
        <item h="1" x="4"/>
        <item h="1" x="3"/>
        <item h="1" x="2"/>
        <item h="1" x="1"/>
        <item h="1" x="0"/>
        <item t="default"/>
      </items>
    </pivotField>
    <pivotField showAll="0"/>
    <pivotField showAll="0"/>
    <pivotField showAll="0"/>
    <pivotField showAll="0"/>
    <pivotField showAll="0"/>
    <pivotField showAll="0"/>
    <pivotField dataField="1" showAll="0"/>
    <pivotField showAll="0"/>
    <pivotField showAll="0"/>
    <pivotField showAll="0"/>
    <pivotField showAll="0"/>
    <pivotField dataField="1" showAll="0"/>
    <pivotField showAll="0"/>
    <pivotField showAll="0"/>
    <pivotField showAll="0"/>
    <pivotField showAll="0"/>
    <pivotField showAll="0"/>
    <pivotField showAll="0" defaultSubtotal="0"/>
    <pivotField showAll="0" defaultSubtotal="0"/>
    <pivotField showAll="0" defaultSubtotal="0"/>
    <pivotField showAll="0" defaultSubtotal="0"/>
    <pivotField showAll="0" defaultSubtotal="0"/>
    <pivotField showAll="0" defaultSubtotal="0"/>
    <pivotField showAll="0" defaultSubtotal="0"/>
  </pivotFields>
  <rowFields count="1">
    <field x="2"/>
  </rowFields>
  <rowItems count="6">
    <i>
      <x v="6"/>
    </i>
    <i>
      <x v="15"/>
    </i>
    <i>
      <x v="19"/>
    </i>
    <i>
      <x v="25"/>
    </i>
    <i>
      <x v="31"/>
    </i>
    <i t="grand">
      <x/>
    </i>
  </rowItems>
  <colFields count="1">
    <field x="-2"/>
  </colFields>
  <colItems count="2">
    <i>
      <x/>
    </i>
    <i i="1">
      <x v="1"/>
    </i>
  </colItems>
  <dataFields count="2">
    <dataField name="SV_22" fld="10" baseField="2" baseItem="6"/>
    <dataField name="SV_23" fld="15" baseField="2" baseItem="6"/>
  </dataFields>
  <chartFormats count="6">
    <chartFormat chart="9" format="2" series="1">
      <pivotArea type="data" outline="0" fieldPosition="0">
        <references count="1">
          <reference field="4294967294" count="1" selected="0">
            <x v="0"/>
          </reference>
        </references>
      </pivotArea>
    </chartFormat>
    <chartFormat chart="9" format="3" series="1">
      <pivotArea type="data" outline="0" fieldPosition="0">
        <references count="1">
          <reference field="4294967294" count="1" selected="0">
            <x v="1"/>
          </reference>
        </references>
      </pivotArea>
    </chartFormat>
    <chartFormat chart="11" format="2" series="1">
      <pivotArea type="data" outline="0" fieldPosition="0">
        <references count="1">
          <reference field="4294967294" count="1" selected="0">
            <x v="0"/>
          </reference>
        </references>
      </pivotArea>
    </chartFormat>
    <chartFormat chart="11" format="3" series="1">
      <pivotArea type="data" outline="0" fieldPosition="0">
        <references count="1">
          <reference field="4294967294" count="1" selected="0">
            <x v="1"/>
          </reference>
        </references>
      </pivotArea>
    </chartFormat>
    <chartFormat chart="13" format="2" series="1">
      <pivotArea type="data" outline="0" fieldPosition="0">
        <references count="1">
          <reference field="4294967294" count="1" selected="0">
            <x v="0"/>
          </reference>
        </references>
      </pivotArea>
    </chartFormat>
    <chartFormat chart="13" format="3"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5.xml><?xml version="1.0" encoding="utf-8"?>
<pivotTableDefinition xmlns="http://schemas.openxmlformats.org/spreadsheetml/2006/main" name="PivotTable9"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6">
  <location ref="A1:C7" firstHeaderRow="0" firstDataRow="1" firstDataCol="1"/>
  <pivotFields count="28">
    <pivotField showAll="0"/>
    <pivotField showAll="0"/>
    <pivotField axis="axisRow" showAll="0" sortType="ascending">
      <items count="37">
        <item x="6"/>
        <item x="7"/>
        <item x="13"/>
        <item x="14"/>
        <item x="19"/>
        <item x="26"/>
        <item x="31"/>
        <item x="3"/>
        <item x="4"/>
        <item x="27"/>
        <item x="0"/>
        <item x="1"/>
        <item x="20"/>
        <item x="21"/>
        <item x="22"/>
        <item x="32"/>
        <item x="8"/>
        <item x="9"/>
        <item x="5"/>
        <item x="33"/>
        <item x="2"/>
        <item x="15"/>
        <item x="16"/>
        <item x="28"/>
        <item x="17"/>
        <item x="34"/>
        <item x="11"/>
        <item x="23"/>
        <item x="12"/>
        <item x="18"/>
        <item x="10"/>
        <item x="35"/>
        <item x="29"/>
        <item x="25"/>
        <item x="24"/>
        <item x="30"/>
        <item t="default"/>
      </items>
    </pivotField>
    <pivotField showAll="0">
      <items count="10">
        <item x="8"/>
        <item h="1" x="7"/>
        <item h="1" x="6"/>
        <item h="1" x="5"/>
        <item h="1" x="4"/>
        <item h="1" x="3"/>
        <item h="1" x="2"/>
        <item h="1" x="1"/>
        <item h="1" x="0"/>
        <item t="default"/>
      </items>
    </pivotField>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dataField="1" showAll="0"/>
    <pivotField showAll="0"/>
    <pivotField showAll="0" defaultSubtotal="0"/>
    <pivotField showAll="0" defaultSubtotal="0"/>
    <pivotField showAll="0" defaultSubtotal="0"/>
    <pivotField showAll="0" defaultSubtotal="0"/>
    <pivotField showAll="0" defaultSubtotal="0"/>
    <pivotField showAll="0" defaultSubtotal="0"/>
    <pivotField showAll="0" defaultSubtotal="0"/>
  </pivotFields>
  <rowFields count="1">
    <field x="2"/>
  </rowFields>
  <rowItems count="6">
    <i>
      <x v="6"/>
    </i>
    <i>
      <x v="15"/>
    </i>
    <i>
      <x v="19"/>
    </i>
    <i>
      <x v="25"/>
    </i>
    <i>
      <x v="31"/>
    </i>
    <i t="grand">
      <x/>
    </i>
  </rowItems>
  <colFields count="1">
    <field x="-2"/>
  </colFields>
  <colItems count="2">
    <i>
      <x/>
    </i>
    <i i="1">
      <x v="1"/>
    </i>
  </colItems>
  <dataFields count="2">
    <dataField name="AS_22" fld="11" baseField="2" baseItem="6"/>
    <dataField name="AS_23" fld="19" baseField="2" baseItem="6"/>
  </dataFields>
  <chartFormats count="2">
    <chartFormat chart="14" format="10" series="1">
      <pivotArea type="data" outline="0" fieldPosition="0">
        <references count="1">
          <reference field="4294967294" count="1" selected="0">
            <x v="0"/>
          </reference>
        </references>
      </pivotArea>
    </chartFormat>
    <chartFormat chart="14" format="1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6.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9">
  <location ref="J1:L7" firstHeaderRow="0" firstDataRow="1" firstDataCol="1"/>
  <pivotFields count="28">
    <pivotField showAll="0"/>
    <pivotField showAll="0"/>
    <pivotField axis="axisRow" showAll="0">
      <items count="37">
        <item x="6"/>
        <item x="7"/>
        <item x="13"/>
        <item x="14"/>
        <item x="19"/>
        <item x="26"/>
        <item x="31"/>
        <item x="3"/>
        <item x="4"/>
        <item x="27"/>
        <item x="0"/>
        <item x="1"/>
        <item x="20"/>
        <item x="21"/>
        <item x="22"/>
        <item x="32"/>
        <item x="8"/>
        <item x="9"/>
        <item x="5"/>
        <item x="33"/>
        <item x="2"/>
        <item x="15"/>
        <item x="16"/>
        <item x="28"/>
        <item x="17"/>
        <item x="34"/>
        <item x="11"/>
        <item x="23"/>
        <item x="12"/>
        <item x="18"/>
        <item x="10"/>
        <item x="35"/>
        <item x="29"/>
        <item x="25"/>
        <item x="24"/>
        <item x="30"/>
        <item t="default"/>
      </items>
    </pivotField>
    <pivotField showAll="0">
      <items count="10">
        <item x="8"/>
        <item h="1" x="7"/>
        <item h="1" x="6"/>
        <item h="1" x="5"/>
        <item h="1" x="4"/>
        <item h="1" x="3"/>
        <item h="1" x="2"/>
        <item h="1" x="1"/>
        <item h="1" x="0"/>
        <item t="default"/>
      </items>
    </pivotField>
    <pivotField showAll="0"/>
    <pivotField showAll="0"/>
    <pivotField showAll="0"/>
    <pivotField showAll="0"/>
    <pivotField showAll="0"/>
    <pivotField dataField="1" showAll="0"/>
    <pivotField showAll="0"/>
    <pivotField showAll="0"/>
    <pivotField showAll="0"/>
    <pivotField showAll="0"/>
    <pivotField showAll="0"/>
    <pivotField showAll="0"/>
    <pivotField dataField="1" showAll="0"/>
    <pivotField showAll="0"/>
    <pivotField showAll="0"/>
    <pivotField showAll="0"/>
    <pivotField showAll="0"/>
    <pivotField showAll="0" defaultSubtotal="0"/>
    <pivotField showAll="0" defaultSubtotal="0"/>
    <pivotField showAll="0" defaultSubtotal="0"/>
    <pivotField showAll="0" defaultSubtotal="0"/>
    <pivotField showAll="0" defaultSubtotal="0"/>
    <pivotField showAll="0" defaultSubtotal="0"/>
    <pivotField showAll="0" defaultSubtotal="0"/>
  </pivotFields>
  <rowFields count="1">
    <field x="2"/>
  </rowFields>
  <rowItems count="6">
    <i>
      <x v="6"/>
    </i>
    <i>
      <x v="15"/>
    </i>
    <i>
      <x v="19"/>
    </i>
    <i>
      <x v="25"/>
    </i>
    <i>
      <x v="31"/>
    </i>
    <i t="grand">
      <x/>
    </i>
  </rowItems>
  <colFields count="1">
    <field x="-2"/>
  </colFields>
  <colItems count="2">
    <i>
      <x/>
    </i>
    <i i="1">
      <x v="1"/>
    </i>
  </colItems>
  <dataFields count="2">
    <dataField name="WS_22" fld="9" baseField="2" baseItem="0"/>
    <dataField name="WS_23" fld="16" baseField="2" baseItem="0"/>
  </dataFields>
  <chartFormats count="2">
    <chartFormat chart="8" format="2" series="1">
      <pivotArea type="data" outline="0" fieldPosition="0">
        <references count="1">
          <reference field="4294967294" count="1" selected="0">
            <x v="0"/>
          </reference>
        </references>
      </pivotArea>
    </chartFormat>
    <chartFormat chart="8" format="3"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7.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E9" firstHeaderRow="0" firstDataRow="1" firstDataCol="1"/>
  <pivotFields count="28">
    <pivotField showAll="0"/>
    <pivotField showAll="0"/>
    <pivotField axis="axisRow" showAll="0">
      <items count="37">
        <item x="6"/>
        <item x="7"/>
        <item x="13"/>
        <item x="14"/>
        <item x="19"/>
        <item x="26"/>
        <item x="31"/>
        <item x="3"/>
        <item x="4"/>
        <item x="27"/>
        <item x="0"/>
        <item x="1"/>
        <item x="20"/>
        <item x="21"/>
        <item x="22"/>
        <item x="32"/>
        <item x="8"/>
        <item x="9"/>
        <item x="5"/>
        <item x="33"/>
        <item x="2"/>
        <item x="15"/>
        <item x="16"/>
        <item x="28"/>
        <item x="17"/>
        <item x="34"/>
        <item x="11"/>
        <item x="23"/>
        <item x="12"/>
        <item x="18"/>
        <item x="10"/>
        <item x="35"/>
        <item x="29"/>
        <item x="25"/>
        <item x="24"/>
        <item x="30"/>
        <item t="default"/>
      </items>
    </pivotField>
    <pivotField showAll="0">
      <items count="10">
        <item x="8"/>
        <item h="1" x="7"/>
        <item h="1" x="6"/>
        <item h="1" x="5"/>
        <item h="1" x="4"/>
        <item h="1" x="3"/>
        <item h="1" x="2"/>
        <item h="1" x="1"/>
        <item h="1"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defaultSubtotal="0"/>
    <pivotField dataField="1" showAll="0" defaultSubtotal="0"/>
    <pivotField showAll="0" defaultSubtotal="0"/>
    <pivotField showAll="0" defaultSubtotal="0"/>
    <pivotField showAll="0" defaultSubtotal="0"/>
    <pivotField showAll="0" defaultSubtotal="0"/>
    <pivotField showAll="0" defaultSubtotal="0"/>
  </pivotFields>
  <rowFields count="1">
    <field x="2"/>
  </rowFields>
  <rowItems count="6">
    <i>
      <x v="6"/>
    </i>
    <i>
      <x v="15"/>
    </i>
    <i>
      <x v="19"/>
    </i>
    <i>
      <x v="25"/>
    </i>
    <i>
      <x v="31"/>
    </i>
    <i t="grand">
      <x/>
    </i>
  </rowItems>
  <colFields count="1">
    <field x="-2"/>
  </colFields>
  <colItems count="4">
    <i>
      <x/>
    </i>
    <i i="1">
      <x v="1"/>
    </i>
    <i i="2">
      <x v="2"/>
    </i>
    <i i="3">
      <x v="3"/>
    </i>
  </colItems>
  <dataFields count="4">
    <dataField name="Sum of Total_22" fld="21" baseField="0" baseItem="0"/>
    <dataField name="Sum of Total_23" fld="22" baseField="0" baseItem="0"/>
    <dataField name="Average of Total_23_2" fld="22" subtotal="average" baseField="2" baseItem="19"/>
    <dataField name="Average of Total_22_2" fld="21" subtotal="average" baseField="2" baseItem="6"/>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7" cacheId="0" dataPosition="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0">
  <location ref="F49:H55" firstHeaderRow="0" firstDataRow="1" firstDataCol="1"/>
  <pivotFields count="28">
    <pivotField showAll="0"/>
    <pivotField showAll="0"/>
    <pivotField axis="axisRow" showAll="0">
      <items count="37">
        <item x="6"/>
        <item x="7"/>
        <item x="13"/>
        <item x="14"/>
        <item x="19"/>
        <item x="26"/>
        <item x="31"/>
        <item x="3"/>
        <item x="4"/>
        <item x="27"/>
        <item x="0"/>
        <item x="1"/>
        <item x="20"/>
        <item x="21"/>
        <item x="22"/>
        <item x="32"/>
        <item x="8"/>
        <item x="9"/>
        <item x="5"/>
        <item x="33"/>
        <item x="2"/>
        <item x="15"/>
        <item x="16"/>
        <item x="28"/>
        <item x="17"/>
        <item x="34"/>
        <item x="11"/>
        <item x="23"/>
        <item x="12"/>
        <item x="18"/>
        <item x="10"/>
        <item x="35"/>
        <item x="29"/>
        <item x="25"/>
        <item x="24"/>
        <item x="30"/>
        <item t="default"/>
      </items>
    </pivotField>
    <pivotField showAll="0">
      <items count="10">
        <item x="8"/>
        <item h="1" x="7"/>
        <item h="1" x="6"/>
        <item h="1" x="5"/>
        <item h="1" x="4"/>
        <item h="1" x="3"/>
        <item h="1" x="2"/>
        <item h="1" x="1"/>
        <item h="1" x="0"/>
        <item t="default"/>
      </items>
    </pivotField>
    <pivotField showAll="0"/>
    <pivotField showAll="0"/>
    <pivotField showAll="0"/>
    <pivotField showAll="0"/>
    <pivotField showAll="0"/>
    <pivotField showAll="0"/>
    <pivotField dataField="1" showAll="0"/>
    <pivotField showAll="0"/>
    <pivotField showAll="0"/>
    <pivotField showAll="0"/>
    <pivotField showAll="0"/>
    <pivotField dataField="1" showAll="0"/>
    <pivotField showAll="0"/>
    <pivotField showAll="0"/>
    <pivotField showAll="0"/>
    <pivotField showAll="0"/>
    <pivotField showAll="0"/>
    <pivotField showAll="0" defaultSubtotal="0"/>
    <pivotField showAll="0" defaultSubtotal="0"/>
    <pivotField showAll="0" defaultSubtotal="0"/>
    <pivotField showAll="0" defaultSubtotal="0"/>
    <pivotField showAll="0" defaultSubtotal="0"/>
    <pivotField showAll="0" defaultSubtotal="0"/>
    <pivotField showAll="0" defaultSubtotal="0"/>
  </pivotFields>
  <rowFields count="1">
    <field x="2"/>
  </rowFields>
  <rowItems count="6">
    <i>
      <x v="6"/>
    </i>
    <i>
      <x v="15"/>
    </i>
    <i>
      <x v="19"/>
    </i>
    <i>
      <x v="25"/>
    </i>
    <i>
      <x v="31"/>
    </i>
    <i t="grand">
      <x/>
    </i>
  </rowItems>
  <colFields count="1">
    <field x="-2"/>
  </colFields>
  <colItems count="2">
    <i>
      <x/>
    </i>
    <i i="1">
      <x v="1"/>
    </i>
  </colItems>
  <dataFields count="2">
    <dataField name="SV_22" fld="10" baseField="2" baseItem="6"/>
    <dataField name="SV_23" fld="15" baseField="2" baseItem="6"/>
  </dataFields>
  <chartFormats count="10">
    <chartFormat chart="9" format="2" series="1">
      <pivotArea type="data" outline="0" fieldPosition="0">
        <references count="1">
          <reference field="4294967294" count="1" selected="0">
            <x v="0"/>
          </reference>
        </references>
      </pivotArea>
    </chartFormat>
    <chartFormat chart="9" format="3" series="1">
      <pivotArea type="data" outline="0" fieldPosition="0">
        <references count="1">
          <reference field="4294967294" count="1" selected="0">
            <x v="1"/>
          </reference>
        </references>
      </pivotArea>
    </chartFormat>
    <chartFormat chart="11" format="2" series="1">
      <pivotArea type="data" outline="0" fieldPosition="0">
        <references count="1">
          <reference field="4294967294" count="1" selected="0">
            <x v="0"/>
          </reference>
        </references>
      </pivotArea>
    </chartFormat>
    <chartFormat chart="11" format="3" series="1">
      <pivotArea type="data" outline="0" fieldPosition="0">
        <references count="1">
          <reference field="4294967294" count="1" selected="0">
            <x v="1"/>
          </reference>
        </references>
      </pivotArea>
    </chartFormat>
    <chartFormat chart="13" format="2" series="1">
      <pivotArea type="data" outline="0" fieldPosition="0">
        <references count="1">
          <reference field="4294967294" count="1" selected="0">
            <x v="0"/>
          </reference>
        </references>
      </pivotArea>
    </chartFormat>
    <chartFormat chart="13" format="3" series="1">
      <pivotArea type="data" outline="0" fieldPosition="0">
        <references count="1">
          <reference field="4294967294" count="1" selected="0">
            <x v="1"/>
          </reference>
        </references>
      </pivotArea>
    </chartFormat>
    <chartFormat chart="15" format="6" series="1">
      <pivotArea type="data" outline="0" fieldPosition="0">
        <references count="1">
          <reference field="4294967294" count="1" selected="0">
            <x v="0"/>
          </reference>
        </references>
      </pivotArea>
    </chartFormat>
    <chartFormat chart="15" format="7" series="1">
      <pivotArea type="data" outline="0" fieldPosition="0">
        <references count="1">
          <reference field="4294967294" count="1" selected="0">
            <x v="1"/>
          </reference>
        </references>
      </pivotArea>
    </chartFormat>
    <chartFormat chart="20" format="10" series="1">
      <pivotArea type="data" outline="0" fieldPosition="0">
        <references count="1">
          <reference field="4294967294" count="1" selected="0">
            <x v="0"/>
          </reference>
        </references>
      </pivotArea>
    </chartFormat>
    <chartFormat chart="20" format="1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6">
  <location ref="P49:R55" firstHeaderRow="0" firstDataRow="1" firstDataCol="1"/>
  <pivotFields count="28">
    <pivotField showAll="0"/>
    <pivotField showAll="0"/>
    <pivotField axis="axisRow" showAll="0" sortType="descending">
      <items count="37">
        <item x="30"/>
        <item x="24"/>
        <item x="25"/>
        <item x="29"/>
        <item x="35"/>
        <item x="10"/>
        <item x="18"/>
        <item x="12"/>
        <item x="23"/>
        <item x="11"/>
        <item x="34"/>
        <item x="17"/>
        <item x="28"/>
        <item x="16"/>
        <item x="15"/>
        <item x="2"/>
        <item x="33"/>
        <item x="5"/>
        <item x="9"/>
        <item x="8"/>
        <item x="32"/>
        <item x="22"/>
        <item x="21"/>
        <item x="20"/>
        <item x="1"/>
        <item x="0"/>
        <item x="27"/>
        <item x="4"/>
        <item x="3"/>
        <item x="31"/>
        <item x="26"/>
        <item x="19"/>
        <item x="14"/>
        <item x="13"/>
        <item x="7"/>
        <item x="6"/>
        <item t="default"/>
      </items>
    </pivotField>
    <pivotField showAll="0">
      <items count="10">
        <item x="8"/>
        <item h="1" x="7"/>
        <item h="1" x="6"/>
        <item h="1" x="5"/>
        <item h="1" x="4"/>
        <item h="1" x="3"/>
        <item h="1" x="2"/>
        <item h="1" x="1"/>
        <item h="1" x="0"/>
        <item t="default"/>
      </items>
    </pivotField>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dataField="1" showAll="0"/>
    <pivotField showAll="0"/>
    <pivotField showAll="0" defaultSubtotal="0"/>
    <pivotField showAll="0" defaultSubtotal="0"/>
    <pivotField showAll="0" defaultSubtotal="0"/>
    <pivotField showAll="0" defaultSubtotal="0"/>
    <pivotField showAll="0" defaultSubtotal="0"/>
    <pivotField showAll="0" defaultSubtotal="0"/>
    <pivotField showAll="0" defaultSubtotal="0"/>
  </pivotFields>
  <rowFields count="1">
    <field x="2"/>
  </rowFields>
  <rowItems count="6">
    <i>
      <x v="4"/>
    </i>
    <i>
      <x v="10"/>
    </i>
    <i>
      <x v="16"/>
    </i>
    <i>
      <x v="20"/>
    </i>
    <i>
      <x v="29"/>
    </i>
    <i t="grand">
      <x/>
    </i>
  </rowItems>
  <colFields count="1">
    <field x="-2"/>
  </colFields>
  <colItems count="2">
    <i>
      <x/>
    </i>
    <i i="1">
      <x v="1"/>
    </i>
  </colItems>
  <dataFields count="2">
    <dataField name="AS_22" fld="11" baseField="2" baseItem="6"/>
    <dataField name="AS_23" fld="19" baseField="2" baseItem="6"/>
  </dataFields>
  <chartFormats count="10">
    <chartFormat chart="14" format="10" series="1">
      <pivotArea type="data" outline="0" fieldPosition="0">
        <references count="1">
          <reference field="4294967294" count="1" selected="0">
            <x v="0"/>
          </reference>
        </references>
      </pivotArea>
    </chartFormat>
    <chartFormat chart="14" format="11" series="1">
      <pivotArea type="data" outline="0" fieldPosition="0">
        <references count="1">
          <reference field="4294967294" count="1" selected="0">
            <x v="1"/>
          </reference>
        </references>
      </pivotArea>
    </chartFormat>
    <chartFormat chart="16" format="12" series="1">
      <pivotArea type="data" outline="0" fieldPosition="0">
        <references count="1">
          <reference field="4294967294" count="1" selected="0">
            <x v="0"/>
          </reference>
        </references>
      </pivotArea>
    </chartFormat>
    <chartFormat chart="16" format="13" series="1">
      <pivotArea type="data" outline="0" fieldPosition="0">
        <references count="1">
          <reference field="4294967294" count="1" selected="0">
            <x v="1"/>
          </reference>
        </references>
      </pivotArea>
    </chartFormat>
    <chartFormat chart="22" format="18" series="1">
      <pivotArea type="data" outline="0" fieldPosition="0">
        <references count="1">
          <reference field="4294967294" count="1" selected="0">
            <x v="0"/>
          </reference>
        </references>
      </pivotArea>
    </chartFormat>
    <chartFormat chart="22" format="19" series="1">
      <pivotArea type="data" outline="0" fieldPosition="0">
        <references count="1">
          <reference field="4294967294" count="1" selected="0">
            <x v="1"/>
          </reference>
        </references>
      </pivotArea>
    </chartFormat>
    <chartFormat chart="17" format="16" series="1">
      <pivotArea type="data" outline="0" fieldPosition="0">
        <references count="1">
          <reference field="4294967294" count="1" selected="0">
            <x v="0"/>
          </reference>
        </references>
      </pivotArea>
    </chartFormat>
    <chartFormat chart="17" format="17" series="1">
      <pivotArea type="data" outline="0" fieldPosition="0">
        <references count="1">
          <reference field="4294967294" count="1" selected="0">
            <x v="1"/>
          </reference>
        </references>
      </pivotArea>
    </chartFormat>
    <chartFormat chart="28" format="22" series="1">
      <pivotArea type="data" outline="0" fieldPosition="0">
        <references count="1">
          <reference field="4294967294" count="1" selected="0">
            <x v="0"/>
          </reference>
        </references>
      </pivotArea>
    </chartFormat>
    <chartFormat chart="28" format="23"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9">
  <location ref="A3:C9" firstHeaderRow="0" firstDataRow="1" firstDataCol="1"/>
  <pivotFields count="28">
    <pivotField showAll="0"/>
    <pivotField showAll="0"/>
    <pivotField axis="axisRow" showAll="0">
      <items count="37">
        <item x="6"/>
        <item x="7"/>
        <item x="13"/>
        <item x="14"/>
        <item x="19"/>
        <item x="26"/>
        <item x="31"/>
        <item x="3"/>
        <item x="4"/>
        <item x="27"/>
        <item x="0"/>
        <item x="1"/>
        <item x="20"/>
        <item x="21"/>
        <item x="22"/>
        <item x="32"/>
        <item x="8"/>
        <item x="9"/>
        <item x="5"/>
        <item x="33"/>
        <item x="2"/>
        <item x="15"/>
        <item x="16"/>
        <item x="28"/>
        <item x="17"/>
        <item x="34"/>
        <item x="11"/>
        <item x="23"/>
        <item x="12"/>
        <item x="18"/>
        <item x="10"/>
        <item x="35"/>
        <item x="29"/>
        <item x="25"/>
        <item x="24"/>
        <item x="30"/>
        <item t="default"/>
      </items>
    </pivotField>
    <pivotField showAll="0">
      <items count="10">
        <item x="8"/>
        <item h="1" x="7"/>
        <item h="1" x="6"/>
        <item h="1" x="5"/>
        <item h="1" x="4"/>
        <item h="1" x="3"/>
        <item h="1" x="2"/>
        <item h="1" x="1"/>
        <item h="1" x="0"/>
        <item t="default"/>
      </items>
    </pivotField>
    <pivotField showAll="0"/>
    <pivotField dataField="1"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defaultSubtotal="0"/>
    <pivotField showAll="0" defaultSubtotal="0"/>
    <pivotField showAll="0" defaultSubtotal="0"/>
    <pivotField showAll="0" defaultSubtotal="0"/>
    <pivotField showAll="0" defaultSubtotal="0"/>
    <pivotField showAll="0" defaultSubtotal="0"/>
    <pivotField showAll="0" defaultSubtotal="0"/>
  </pivotFields>
  <rowFields count="1">
    <field x="2"/>
  </rowFields>
  <rowItems count="6">
    <i>
      <x v="6"/>
    </i>
    <i>
      <x v="15"/>
    </i>
    <i>
      <x v="19"/>
    </i>
    <i>
      <x v="25"/>
    </i>
    <i>
      <x v="31"/>
    </i>
    <i t="grand">
      <x/>
    </i>
  </rowItems>
  <colFields count="1">
    <field x="-2"/>
  </colFields>
  <colItems count="2">
    <i>
      <x/>
    </i>
    <i i="1">
      <x v="1"/>
    </i>
  </colItems>
  <dataFields count="2">
    <dataField name="ALC_22" fld="5" baseField="2" baseItem="7"/>
    <dataField name="ALC_23" fld="13" baseField="2" baseItem="7"/>
  </dataFields>
  <chartFormats count="8">
    <chartFormat chart="2" format="14" series="1">
      <pivotArea type="data" outline="0" fieldPosition="0">
        <references count="1">
          <reference field="4294967294" count="1" selected="0">
            <x v="0"/>
          </reference>
        </references>
      </pivotArea>
    </chartFormat>
    <chartFormat chart="2" format="15" series="1">
      <pivotArea type="data" outline="0" fieldPosition="0">
        <references count="1">
          <reference field="4294967294" count="1" selected="0">
            <x v="1"/>
          </reference>
        </references>
      </pivotArea>
    </chartFormat>
    <chartFormat chart="4" format="18" series="1">
      <pivotArea type="data" outline="0" fieldPosition="0">
        <references count="1">
          <reference field="4294967294" count="1" selected="0">
            <x v="0"/>
          </reference>
        </references>
      </pivotArea>
    </chartFormat>
    <chartFormat chart="4" format="19" series="1">
      <pivotArea type="data" outline="0" fieldPosition="0">
        <references count="1">
          <reference field="4294967294" count="1" selected="0">
            <x v="1"/>
          </reference>
        </references>
      </pivotArea>
    </chartFormat>
    <chartFormat chart="6" format="22" series="1">
      <pivotArea type="data" outline="0" fieldPosition="0">
        <references count="1">
          <reference field="4294967294" count="1" selected="0">
            <x v="0"/>
          </reference>
        </references>
      </pivotArea>
    </chartFormat>
    <chartFormat chart="6" format="23" series="1">
      <pivotArea type="data" outline="0" fieldPosition="0">
        <references count="1">
          <reference field="4294967294" count="1" selected="0">
            <x v="1"/>
          </reference>
        </references>
      </pivotArea>
    </chartFormat>
    <chartFormat chart="8" format="26" series="1">
      <pivotArea type="data" outline="0" fieldPosition="0">
        <references count="1">
          <reference field="4294967294" count="1" selected="0">
            <x v="0"/>
          </reference>
        </references>
      </pivotArea>
    </chartFormat>
    <chartFormat chart="8" format="27"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2">
  <location ref="F3:H9" firstHeaderRow="0" firstDataRow="1" firstDataCol="1"/>
  <pivotFields count="28">
    <pivotField showAll="0"/>
    <pivotField showAll="0"/>
    <pivotField axis="axisRow" showAll="0">
      <items count="37">
        <item x="6"/>
        <item x="7"/>
        <item x="13"/>
        <item x="14"/>
        <item x="19"/>
        <item x="26"/>
        <item x="31"/>
        <item x="3"/>
        <item x="4"/>
        <item x="27"/>
        <item x="0"/>
        <item x="1"/>
        <item x="20"/>
        <item x="21"/>
        <item x="22"/>
        <item x="32"/>
        <item x="8"/>
        <item x="9"/>
        <item x="5"/>
        <item x="33"/>
        <item x="2"/>
        <item x="15"/>
        <item x="16"/>
        <item x="28"/>
        <item x="17"/>
        <item x="34"/>
        <item x="11"/>
        <item x="23"/>
        <item x="12"/>
        <item x="18"/>
        <item x="10"/>
        <item x="35"/>
        <item x="29"/>
        <item x="25"/>
        <item x="24"/>
        <item x="30"/>
        <item t="default"/>
      </items>
    </pivotField>
    <pivotField showAll="0">
      <items count="10">
        <item x="8"/>
        <item h="1" x="7"/>
        <item h="1" x="6"/>
        <item h="1" x="5"/>
        <item h="1" x="4"/>
        <item h="1" x="3"/>
        <item h="1" x="2"/>
        <item h="1" x="1"/>
        <item h="1" x="0"/>
        <item t="default"/>
      </items>
    </pivotField>
    <pivotField showAll="0"/>
    <pivotField showAll="0"/>
    <pivotField dataField="1"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defaultSubtotal="0"/>
    <pivotField showAll="0" defaultSubtotal="0"/>
    <pivotField showAll="0" defaultSubtotal="0"/>
    <pivotField showAll="0" defaultSubtotal="0"/>
    <pivotField showAll="0" defaultSubtotal="0"/>
    <pivotField showAll="0" defaultSubtotal="0"/>
    <pivotField showAll="0" defaultSubtotal="0"/>
  </pivotFields>
  <rowFields count="1">
    <field x="2"/>
  </rowFields>
  <rowItems count="6">
    <i>
      <x v="6"/>
    </i>
    <i>
      <x v="15"/>
    </i>
    <i>
      <x v="19"/>
    </i>
    <i>
      <x v="25"/>
    </i>
    <i>
      <x v="31"/>
    </i>
    <i t="grand">
      <x/>
    </i>
  </rowItems>
  <colFields count="1">
    <field x="-2"/>
  </colFields>
  <colItems count="2">
    <i>
      <x/>
    </i>
    <i i="1">
      <x v="1"/>
    </i>
  </colItems>
  <dataFields count="2">
    <dataField name="OVS_22" fld="6" baseField="2" baseItem="6"/>
    <dataField name="OVS_23" fld="14" baseField="2" baseItem="6"/>
  </dataFields>
  <chartFormats count="10">
    <chartFormat chart="3" format="6" series="1">
      <pivotArea type="data" outline="0" fieldPosition="0">
        <references count="1">
          <reference field="4294967294" count="1" selected="0">
            <x v="0"/>
          </reference>
        </references>
      </pivotArea>
    </chartFormat>
    <chartFormat chart="3" format="7" series="1">
      <pivotArea type="data" outline="0" fieldPosition="0">
        <references count="1">
          <reference field="4294967294" count="1" selected="0">
            <x v="1"/>
          </reference>
        </references>
      </pivotArea>
    </chartFormat>
    <chartFormat chart="5" format="10" series="1">
      <pivotArea type="data" outline="0" fieldPosition="0">
        <references count="1">
          <reference field="4294967294" count="1" selected="0">
            <x v="0"/>
          </reference>
        </references>
      </pivotArea>
    </chartFormat>
    <chartFormat chart="5" format="11" series="1">
      <pivotArea type="data" outline="0" fieldPosition="0">
        <references count="1">
          <reference field="4294967294" count="1" selected="0">
            <x v="1"/>
          </reference>
        </references>
      </pivotArea>
    </chartFormat>
    <chartFormat chart="7" format="14" series="1">
      <pivotArea type="data" outline="0" fieldPosition="0">
        <references count="1">
          <reference field="4294967294" count="1" selected="0">
            <x v="0"/>
          </reference>
        </references>
      </pivotArea>
    </chartFormat>
    <chartFormat chart="7" format="15" series="1">
      <pivotArea type="data" outline="0" fieldPosition="0">
        <references count="1">
          <reference field="4294967294" count="1" selected="0">
            <x v="1"/>
          </reference>
        </references>
      </pivotArea>
    </chartFormat>
    <chartFormat chart="9" format="18" series="1">
      <pivotArea type="data" outline="0" fieldPosition="0">
        <references count="1">
          <reference field="4294967294" count="1" selected="0">
            <x v="0"/>
          </reference>
        </references>
      </pivotArea>
    </chartFormat>
    <chartFormat chart="9" format="19" series="1">
      <pivotArea type="data" outline="0" fieldPosition="0">
        <references count="1">
          <reference field="4294967294" count="1" selected="0">
            <x v="1"/>
          </reference>
        </references>
      </pivotArea>
    </chartFormat>
    <chartFormat chart="11" format="22" series="1">
      <pivotArea type="data" outline="0" fieldPosition="0">
        <references count="1">
          <reference field="4294967294" count="1" selected="0">
            <x v="0"/>
          </reference>
        </references>
      </pivotArea>
    </chartFormat>
    <chartFormat chart="11" format="23"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1">
  <location ref="K3:M9" firstHeaderRow="0" firstDataRow="1" firstDataCol="1"/>
  <pivotFields count="28">
    <pivotField showAll="0"/>
    <pivotField showAll="0"/>
    <pivotField axis="axisRow" showAll="0">
      <items count="37">
        <item x="6"/>
        <item x="7"/>
        <item x="13"/>
        <item x="14"/>
        <item x="19"/>
        <item x="26"/>
        <item x="31"/>
        <item x="3"/>
        <item x="4"/>
        <item x="27"/>
        <item x="0"/>
        <item x="1"/>
        <item x="20"/>
        <item x="21"/>
        <item x="22"/>
        <item x="32"/>
        <item x="8"/>
        <item x="9"/>
        <item x="5"/>
        <item x="33"/>
        <item x="2"/>
        <item x="15"/>
        <item x="16"/>
        <item x="28"/>
        <item x="17"/>
        <item x="34"/>
        <item x="11"/>
        <item x="23"/>
        <item x="12"/>
        <item x="18"/>
        <item x="10"/>
        <item x="35"/>
        <item x="29"/>
        <item x="25"/>
        <item x="24"/>
        <item x="30"/>
        <item t="default"/>
      </items>
    </pivotField>
    <pivotField showAll="0">
      <items count="10">
        <item x="8"/>
        <item h="1" x="7"/>
        <item h="1" x="6"/>
        <item h="1" x="5"/>
        <item h="1" x="4"/>
        <item h="1" x="3"/>
        <item h="1" x="2"/>
        <item h="1" x="1"/>
        <item h="1" x="0"/>
        <item t="default"/>
      </items>
    </pivotField>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defaultSubtotal="0"/>
    <pivotField showAll="0" defaultSubtotal="0"/>
    <pivotField showAll="0" defaultSubtotal="0"/>
    <pivotField showAll="0" defaultSubtotal="0"/>
    <pivotField showAll="0" defaultSubtotal="0"/>
    <pivotField showAll="0" defaultSubtotal="0"/>
    <pivotField showAll="0" defaultSubtotal="0"/>
  </pivotFields>
  <rowFields count="1">
    <field x="2"/>
  </rowFields>
  <rowItems count="6">
    <i>
      <x v="6"/>
    </i>
    <i>
      <x v="15"/>
    </i>
    <i>
      <x v="19"/>
    </i>
    <i>
      <x v="25"/>
    </i>
    <i>
      <x v="31"/>
    </i>
    <i t="grand">
      <x/>
    </i>
  </rowItems>
  <colFields count="1">
    <field x="-2"/>
  </colFields>
  <colItems count="2">
    <i>
      <x/>
    </i>
    <i i="1">
      <x v="1"/>
    </i>
  </colItems>
  <dataFields count="2">
    <dataField name="OT_22" fld="7" baseField="2" baseItem="19"/>
    <dataField name="OT_23" fld="18" baseField="2" baseItem="19"/>
  </dataFields>
  <chartFormats count="6">
    <chartFormat chart="6" format="6" series="1">
      <pivotArea type="data" outline="0" fieldPosition="0">
        <references count="1">
          <reference field="4294967294" count="1" selected="0">
            <x v="0"/>
          </reference>
        </references>
      </pivotArea>
    </chartFormat>
    <chartFormat chart="6" format="7" series="1">
      <pivotArea type="data" outline="0" fieldPosition="0">
        <references count="1">
          <reference field="4294967294" count="1" selected="0">
            <x v="1"/>
          </reference>
        </references>
      </pivotArea>
    </chartFormat>
    <chartFormat chart="8" format="10" series="1">
      <pivotArea type="data" outline="0" fieldPosition="0">
        <references count="1">
          <reference field="4294967294" count="1" selected="0">
            <x v="0"/>
          </reference>
        </references>
      </pivotArea>
    </chartFormat>
    <chartFormat chart="8" format="11" series="1">
      <pivotArea type="data" outline="0" fieldPosition="0">
        <references count="1">
          <reference field="4294967294" count="1" selected="0">
            <x v="1"/>
          </reference>
        </references>
      </pivotArea>
    </chartFormat>
    <chartFormat chart="10" format="14" series="1">
      <pivotArea type="data" outline="0" fieldPosition="0">
        <references count="1">
          <reference field="4294967294" count="1" selected="0">
            <x v="0"/>
          </reference>
        </references>
      </pivotArea>
    </chartFormat>
    <chartFormat chart="10" format="1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8"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1">
  <location ref="P4:R10" firstHeaderRow="0" firstDataRow="1" firstDataCol="1"/>
  <pivotFields count="28">
    <pivotField showAll="0"/>
    <pivotField showAll="0"/>
    <pivotField axis="axisRow" showAll="0">
      <items count="37">
        <item x="6"/>
        <item x="7"/>
        <item x="13"/>
        <item x="14"/>
        <item x="19"/>
        <item x="26"/>
        <item x="31"/>
        <item x="3"/>
        <item x="4"/>
        <item x="27"/>
        <item x="0"/>
        <item x="1"/>
        <item x="20"/>
        <item x="21"/>
        <item x="22"/>
        <item x="32"/>
        <item x="8"/>
        <item x="9"/>
        <item x="5"/>
        <item x="33"/>
        <item x="2"/>
        <item x="15"/>
        <item x="16"/>
        <item x="28"/>
        <item x="17"/>
        <item x="34"/>
        <item x="11"/>
        <item x="23"/>
        <item x="12"/>
        <item x="18"/>
        <item x="10"/>
        <item x="35"/>
        <item x="29"/>
        <item x="25"/>
        <item x="24"/>
        <item x="30"/>
        <item t="default"/>
      </items>
    </pivotField>
    <pivotField showAll="0">
      <items count="10">
        <item x="8"/>
        <item h="1" x="7"/>
        <item h="1" x="6"/>
        <item h="1" x="5"/>
        <item h="1" x="4"/>
        <item h="1" x="3"/>
        <item h="1" x="2"/>
        <item h="1" x="1"/>
        <item h="1" x="0"/>
        <item t="default"/>
      </items>
    </pivotField>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dataField="1" showAll="0"/>
    <pivotField showAll="0" defaultSubtotal="0"/>
    <pivotField showAll="0" defaultSubtotal="0"/>
    <pivotField showAll="0" defaultSubtotal="0"/>
    <pivotField showAll="0" defaultSubtotal="0"/>
    <pivotField showAll="0" defaultSubtotal="0"/>
    <pivotField showAll="0" defaultSubtotal="0"/>
    <pivotField showAll="0" defaultSubtotal="0"/>
  </pivotFields>
  <rowFields count="1">
    <field x="2"/>
  </rowFields>
  <rowItems count="6">
    <i>
      <x v="6"/>
    </i>
    <i>
      <x v="15"/>
    </i>
    <i>
      <x v="19"/>
    </i>
    <i>
      <x v="25"/>
    </i>
    <i>
      <x v="31"/>
    </i>
    <i t="grand">
      <x/>
    </i>
  </rowItems>
  <colFields count="1">
    <field x="-2"/>
  </colFields>
  <colItems count="2">
    <i>
      <x/>
    </i>
    <i i="1">
      <x v="1"/>
    </i>
  </colItems>
  <dataFields count="2">
    <dataField name="OC_22" fld="12" baseField="2" baseItem="6"/>
    <dataField name="OC_23" fld="20" baseField="2" baseItem="6"/>
  </dataFields>
  <chartFormats count="8">
    <chartFormat chart="14" format="6" series="1">
      <pivotArea type="data" outline="0" fieldPosition="0">
        <references count="1">
          <reference field="4294967294" count="1" selected="0">
            <x v="0"/>
          </reference>
        </references>
      </pivotArea>
    </chartFormat>
    <chartFormat chart="14" format="7" series="1">
      <pivotArea type="data" outline="0" fieldPosition="0">
        <references count="1">
          <reference field="4294967294" count="1" selected="0">
            <x v="1"/>
          </reference>
        </references>
      </pivotArea>
    </chartFormat>
    <chartFormat chart="16" format="10" series="1">
      <pivotArea type="data" outline="0" fieldPosition="0">
        <references count="1">
          <reference field="4294967294" count="1" selected="0">
            <x v="0"/>
          </reference>
        </references>
      </pivotArea>
    </chartFormat>
    <chartFormat chart="16" format="11" series="1">
      <pivotArea type="data" outline="0" fieldPosition="0">
        <references count="1">
          <reference field="4294967294" count="1" selected="0">
            <x v="1"/>
          </reference>
        </references>
      </pivotArea>
    </chartFormat>
    <chartFormat chart="18" format="14" series="1">
      <pivotArea type="data" outline="0" fieldPosition="0">
        <references count="1">
          <reference field="4294967294" count="1" selected="0">
            <x v="0"/>
          </reference>
        </references>
      </pivotArea>
    </chartFormat>
    <chartFormat chart="18" format="15" series="1">
      <pivotArea type="data" outline="0" fieldPosition="0">
        <references count="1">
          <reference field="4294967294" count="1" selected="0">
            <x v="1"/>
          </reference>
        </references>
      </pivotArea>
    </chartFormat>
    <chartFormat chart="20" format="18" series="1">
      <pivotArea type="data" outline="0" fieldPosition="0">
        <references count="1">
          <reference field="4294967294" count="1" selected="0">
            <x v="0"/>
          </reference>
        </references>
      </pivotArea>
    </chartFormat>
    <chartFormat chart="20" format="19"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6">
  <location ref="K49:M55" firstHeaderRow="0" firstDataRow="1" firstDataCol="1"/>
  <pivotFields count="28">
    <pivotField showAll="0"/>
    <pivotField showAll="0"/>
    <pivotField axis="axisRow" showAll="0">
      <items count="37">
        <item x="6"/>
        <item x="7"/>
        <item x="13"/>
        <item x="14"/>
        <item x="19"/>
        <item x="26"/>
        <item x="31"/>
        <item x="3"/>
        <item x="4"/>
        <item x="27"/>
        <item x="0"/>
        <item x="1"/>
        <item x="20"/>
        <item x="21"/>
        <item x="22"/>
        <item x="32"/>
        <item x="8"/>
        <item x="9"/>
        <item x="5"/>
        <item x="33"/>
        <item x="2"/>
        <item x="15"/>
        <item x="16"/>
        <item x="28"/>
        <item x="17"/>
        <item x="34"/>
        <item x="11"/>
        <item x="23"/>
        <item x="12"/>
        <item x="18"/>
        <item x="10"/>
        <item x="35"/>
        <item x="29"/>
        <item x="25"/>
        <item x="24"/>
        <item x="30"/>
        <item t="default"/>
      </items>
    </pivotField>
    <pivotField showAll="0">
      <items count="10">
        <item x="8"/>
        <item h="1" x="7"/>
        <item h="1" x="6"/>
        <item h="1" x="5"/>
        <item h="1" x="4"/>
        <item h="1" x="3"/>
        <item h="1" x="2"/>
        <item h="1" x="1"/>
        <item h="1" x="0"/>
        <item t="default"/>
      </items>
    </pivotField>
    <pivotField showAll="0"/>
    <pivotField showAll="0"/>
    <pivotField showAll="0"/>
    <pivotField showAll="0"/>
    <pivotField showAll="0"/>
    <pivotField dataField="1" showAll="0"/>
    <pivotField showAll="0"/>
    <pivotField showAll="0"/>
    <pivotField showAll="0"/>
    <pivotField showAll="0"/>
    <pivotField showAll="0"/>
    <pivotField showAll="0"/>
    <pivotField dataField="1" showAll="0"/>
    <pivotField showAll="0"/>
    <pivotField showAll="0"/>
    <pivotField showAll="0"/>
    <pivotField showAll="0"/>
    <pivotField showAll="0" defaultSubtotal="0"/>
    <pivotField showAll="0" defaultSubtotal="0"/>
    <pivotField showAll="0" defaultSubtotal="0"/>
    <pivotField showAll="0" defaultSubtotal="0"/>
    <pivotField showAll="0" defaultSubtotal="0"/>
    <pivotField showAll="0" defaultSubtotal="0"/>
    <pivotField showAll="0" defaultSubtotal="0"/>
  </pivotFields>
  <rowFields count="1">
    <field x="2"/>
  </rowFields>
  <rowItems count="6">
    <i>
      <x v="6"/>
    </i>
    <i>
      <x v="15"/>
    </i>
    <i>
      <x v="19"/>
    </i>
    <i>
      <x v="25"/>
    </i>
    <i>
      <x v="31"/>
    </i>
    <i t="grand">
      <x/>
    </i>
  </rowItems>
  <colFields count="1">
    <field x="-2"/>
  </colFields>
  <colItems count="2">
    <i>
      <x/>
    </i>
    <i i="1">
      <x v="1"/>
    </i>
  </colItems>
  <dataFields count="2">
    <dataField name="WS_22" fld="9" baseField="2" baseItem="0"/>
    <dataField name="WS_23" fld="16" baseField="2" baseItem="0"/>
  </dataFields>
  <chartFormats count="20">
    <chartFormat chart="8" format="2" series="1">
      <pivotArea type="data" outline="0" fieldPosition="0">
        <references count="1">
          <reference field="4294967294" count="1" selected="0">
            <x v="0"/>
          </reference>
        </references>
      </pivotArea>
    </chartFormat>
    <chartFormat chart="8" format="3" series="1">
      <pivotArea type="data" outline="0" fieldPosition="0">
        <references count="1">
          <reference field="4294967294" count="1" selected="0">
            <x v="1"/>
          </reference>
        </references>
      </pivotArea>
    </chartFormat>
    <chartFormat chart="10" format="6" series="1">
      <pivotArea type="data" outline="0" fieldPosition="0">
        <references count="1">
          <reference field="4294967294" count="1" selected="0">
            <x v="0"/>
          </reference>
        </references>
      </pivotArea>
    </chartFormat>
    <chartFormat chart="10" format="7" series="1">
      <pivotArea type="data" outline="0" fieldPosition="0">
        <references count="1">
          <reference field="4294967294" count="1" selected="0">
            <x v="1"/>
          </reference>
        </references>
      </pivotArea>
    </chartFormat>
    <chartFormat chart="12" format="10" series="1">
      <pivotArea type="data" outline="0" fieldPosition="0">
        <references count="1">
          <reference field="4294967294" count="1" selected="0">
            <x v="0"/>
          </reference>
        </references>
      </pivotArea>
    </chartFormat>
    <chartFormat chart="12" format="11" series="1">
      <pivotArea type="data" outline="0" fieldPosition="0">
        <references count="1">
          <reference field="4294967294" count="1" selected="0">
            <x v="1"/>
          </reference>
        </references>
      </pivotArea>
    </chartFormat>
    <chartFormat chart="12" format="12">
      <pivotArea type="data" outline="0" fieldPosition="0">
        <references count="2">
          <reference field="4294967294" count="1" selected="0">
            <x v="1"/>
          </reference>
          <reference field="2" count="1" selected="0">
            <x v="33"/>
          </reference>
        </references>
      </pivotArea>
    </chartFormat>
    <chartFormat chart="12" format="13">
      <pivotArea type="data" outline="0" fieldPosition="0">
        <references count="2">
          <reference field="4294967294" count="1" selected="0">
            <x v="1"/>
          </reference>
          <reference field="2" count="1" selected="0">
            <x v="30"/>
          </reference>
        </references>
      </pivotArea>
    </chartFormat>
    <chartFormat chart="12" format="14">
      <pivotArea type="data" outline="0" fieldPosition="0">
        <references count="2">
          <reference field="4294967294" count="1" selected="0">
            <x v="1"/>
          </reference>
          <reference field="2" count="1" selected="0">
            <x v="34"/>
          </reference>
        </references>
      </pivotArea>
    </chartFormat>
    <chartFormat chart="12" format="15">
      <pivotArea type="data" outline="0" fieldPosition="0">
        <references count="2">
          <reference field="4294967294" count="1" selected="0">
            <x v="1"/>
          </reference>
          <reference field="2" count="1" selected="0">
            <x v="1"/>
          </reference>
        </references>
      </pivotArea>
    </chartFormat>
    <chartFormat chart="12" format="16">
      <pivotArea type="data" outline="0" fieldPosition="0">
        <references count="2">
          <reference field="4294967294" count="1" selected="0">
            <x v="1"/>
          </reference>
          <reference field="2" count="1" selected="0">
            <x v="20"/>
          </reference>
        </references>
      </pivotArea>
    </chartFormat>
    <chartFormat chart="18" format="21" series="1">
      <pivotArea type="data" outline="0" fieldPosition="0">
        <references count="1">
          <reference field="4294967294" count="1" selected="0">
            <x v="0"/>
          </reference>
        </references>
      </pivotArea>
    </chartFormat>
    <chartFormat chart="18" format="22" series="1">
      <pivotArea type="data" outline="0" fieldPosition="0">
        <references count="1">
          <reference field="4294967294" count="1" selected="0">
            <x v="1"/>
          </reference>
        </references>
      </pivotArea>
    </chartFormat>
    <chartFormat chart="18" format="23">
      <pivotArea type="data" outline="0" fieldPosition="0">
        <references count="2">
          <reference field="4294967294" count="1" selected="0">
            <x v="1"/>
          </reference>
          <reference field="2" count="1" selected="0">
            <x v="8"/>
          </reference>
        </references>
      </pivotArea>
    </chartFormat>
    <chartFormat chart="18" format="24">
      <pivotArea type="data" outline="0" fieldPosition="0">
        <references count="2">
          <reference field="4294967294" count="1" selected="0">
            <x v="1"/>
          </reference>
          <reference field="2" count="1" selected="0">
            <x v="20"/>
          </reference>
        </references>
      </pivotArea>
    </chartFormat>
    <chartFormat chart="12" format="17">
      <pivotArea type="data" outline="0" fieldPosition="0">
        <references count="2">
          <reference field="4294967294" count="1" selected="0">
            <x v="1"/>
          </reference>
          <reference field="2" count="1" selected="0">
            <x v="5"/>
          </reference>
        </references>
      </pivotArea>
    </chartFormat>
    <chartFormat chart="12" format="18">
      <pivotArea type="data" outline="0" fieldPosition="0">
        <references count="2">
          <reference field="4294967294" count="1" selected="0">
            <x v="1"/>
          </reference>
          <reference field="2" count="1" selected="0">
            <x v="16"/>
          </reference>
        </references>
      </pivotArea>
    </chartFormat>
    <chartFormat chart="12" format="19">
      <pivotArea type="data" outline="0" fieldPosition="0">
        <references count="2">
          <reference field="4294967294" count="1" selected="0">
            <x v="1"/>
          </reference>
          <reference field="2" count="1" selected="0">
            <x v="6"/>
          </reference>
        </references>
      </pivotArea>
    </chartFormat>
    <chartFormat chart="12" format="20">
      <pivotArea type="data" outline="0" fieldPosition="0">
        <references count="2">
          <reference field="4294967294" count="1" selected="0">
            <x v="1"/>
          </reference>
          <reference field="2" count="1" selected="0">
            <x v="15"/>
          </reference>
        </references>
      </pivotArea>
    </chartFormat>
    <chartFormat chart="12" format="21">
      <pivotArea type="data" outline="0" fieldPosition="0">
        <references count="2">
          <reference field="4294967294" count="1" selected="0">
            <x v="1"/>
          </reference>
          <reference field="2"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7"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7">
  <location ref="J1:L7" firstHeaderRow="0" firstDataRow="1" firstDataCol="1"/>
  <pivotFields count="28">
    <pivotField showAll="0"/>
    <pivotField showAll="0"/>
    <pivotField axis="axisRow" showAll="0">
      <items count="37">
        <item x="6"/>
        <item x="7"/>
        <item x="13"/>
        <item x="14"/>
        <item x="19"/>
        <item x="26"/>
        <item x="31"/>
        <item x="3"/>
        <item x="4"/>
        <item x="27"/>
        <item x="0"/>
        <item x="1"/>
        <item x="20"/>
        <item x="21"/>
        <item x="22"/>
        <item x="32"/>
        <item x="8"/>
        <item x="9"/>
        <item x="5"/>
        <item x="33"/>
        <item x="2"/>
        <item x="15"/>
        <item x="16"/>
        <item x="28"/>
        <item x="17"/>
        <item x="34"/>
        <item x="11"/>
        <item x="23"/>
        <item x="12"/>
        <item x="18"/>
        <item x="10"/>
        <item x="35"/>
        <item x="29"/>
        <item x="25"/>
        <item x="24"/>
        <item x="30"/>
        <item t="default"/>
      </items>
    </pivotField>
    <pivotField showAll="0">
      <items count="10">
        <item x="8"/>
        <item h="1" x="7"/>
        <item h="1" x="6"/>
        <item h="1" x="5"/>
        <item h="1" x="4"/>
        <item h="1" x="3"/>
        <item h="1" x="2"/>
        <item h="1" x="1"/>
        <item h="1" x="0"/>
        <item t="default"/>
      </items>
    </pivotField>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dataField="1" showAll="0"/>
    <pivotField showAll="0" defaultSubtotal="0"/>
    <pivotField showAll="0" defaultSubtotal="0"/>
    <pivotField showAll="0" defaultSubtotal="0"/>
    <pivotField showAll="0" defaultSubtotal="0"/>
    <pivotField showAll="0" defaultSubtotal="0"/>
    <pivotField showAll="0" defaultSubtotal="0"/>
    <pivotField showAll="0" defaultSubtotal="0"/>
  </pivotFields>
  <rowFields count="1">
    <field x="2"/>
  </rowFields>
  <rowItems count="6">
    <i>
      <x v="6"/>
    </i>
    <i>
      <x v="15"/>
    </i>
    <i>
      <x v="19"/>
    </i>
    <i>
      <x v="25"/>
    </i>
    <i>
      <x v="31"/>
    </i>
    <i t="grand">
      <x/>
    </i>
  </rowItems>
  <colFields count="1">
    <field x="-2"/>
  </colFields>
  <colItems count="2">
    <i>
      <x/>
    </i>
    <i i="1">
      <x v="1"/>
    </i>
  </colItems>
  <dataFields count="2">
    <dataField name="OC_22" fld="12" baseField="2" baseItem="6"/>
    <dataField name="OC_23" fld="20" baseField="2" baseItem="6"/>
  </dataFields>
  <chartFormats count="4">
    <chartFormat chart="14" format="6" series="1">
      <pivotArea type="data" outline="0" fieldPosition="0">
        <references count="1">
          <reference field="4294967294" count="1" selected="0">
            <x v="0"/>
          </reference>
        </references>
      </pivotArea>
    </chartFormat>
    <chartFormat chart="14" format="7" series="1">
      <pivotArea type="data" outline="0" fieldPosition="0">
        <references count="1">
          <reference field="4294967294" count="1" selected="0">
            <x v="1"/>
          </reference>
        </references>
      </pivotArea>
    </chartFormat>
    <chartFormat chart="16" format="10" series="1">
      <pivotArea type="data" outline="0" fieldPosition="0">
        <references count="1">
          <reference field="4294967294" count="1" selected="0">
            <x v="0"/>
          </reference>
        </references>
      </pivotArea>
    </chartFormat>
    <chartFormat chart="16" format="1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5" name="PivotTable1"/>
    <pivotTable tabId="5" name="PivotTable3"/>
    <pivotTable tabId="5" name="PivotTable4"/>
    <pivotTable tabId="5" name="PivotTable5"/>
    <pivotTable tabId="5" name="PivotTable6"/>
    <pivotTable tabId="5" name="PivotTable7"/>
    <pivotTable tabId="5" name="PivotTable2"/>
    <pivotTable tabId="5" name="PivotTable8"/>
    <pivotTable tabId="6" name="PivotTable9"/>
    <pivotTable tabId="6" name="PivotTable1"/>
    <pivotTable tabId="7" name="PivotTable2"/>
    <pivotTable tabId="7" name="PivotTable3"/>
    <pivotTable tabId="8" name="PivotTable4"/>
    <pivotTable tabId="8" name="PivotTable5"/>
    <pivotTable tabId="9" name="PivotTable6"/>
    <pivotTable tabId="9" name="PivotTable7"/>
    <pivotTable tabId="11" name="PivotTable1"/>
  </pivotTables>
  <data>
    <tabular pivotCacheId="1">
      <items count="9">
        <i x="8" s="1"/>
        <i x="7"/>
        <i x="6"/>
        <i x="5"/>
        <i x="4"/>
        <i x="3"/>
        <i x="2"/>
        <i x="1"/>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region" cache="Slicer_region" caption="region"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region 1" cache="Slicer_region" caption="region" rowHeight="241300"/>
</slicers>
</file>

<file path=xl/slicers/slicer3.xml><?xml version="1.0" encoding="utf-8"?>
<slicers xmlns="http://schemas.microsoft.com/office/spreadsheetml/2009/9/main" xmlns:mc="http://schemas.openxmlformats.org/markup-compatibility/2006" xmlns:x="http://schemas.openxmlformats.org/spreadsheetml/2006/main" mc:Ignorable="x">
  <slicer name="region 2" cache="Slicer_region" caption="REGION" style="SlicerStyleLight4 2" rowHeight="182880"/>
</slicers>
</file>

<file path=xl/slicers/slicer4.xml><?xml version="1.0" encoding="utf-8"?>
<slicers xmlns="http://schemas.microsoft.com/office/spreadsheetml/2009/9/main" xmlns:mc="http://schemas.openxmlformats.org/markup-compatibility/2006" xmlns:x="http://schemas.openxmlformats.org/spreadsheetml/2006/main" mc:Ignorable="x">
  <slicer name="region 3" cache="Slicer_region" caption="REGION" style="SlicerStyleLight4 2" rowHeight="182880"/>
</slicers>
</file>

<file path=xl/slicers/slicer5.xml><?xml version="1.0" encoding="utf-8"?>
<slicers xmlns="http://schemas.microsoft.com/office/spreadsheetml/2009/9/main" xmlns:mc="http://schemas.openxmlformats.org/markup-compatibility/2006" xmlns:x="http://schemas.openxmlformats.org/spreadsheetml/2006/main" mc:Ignorable="x">
  <slicer name="region 4" cache="Slicer_region" caption="REGION" style="SlicerStyleLight4 2" rowHeight="182880"/>
</slicers>
</file>

<file path=xl/slicers/slicer6.xml><?xml version="1.0" encoding="utf-8"?>
<slicers xmlns="http://schemas.microsoft.com/office/spreadsheetml/2009/9/main" xmlns:mc="http://schemas.openxmlformats.org/markup-compatibility/2006" xmlns:x="http://schemas.openxmlformats.org/spreadsheetml/2006/main" mc:Ignorable="x">
  <slicer name="region 5" cache="Slicer_region" caption="REGION" style="SlicerStyleLight4 2" rowHeight="182880"/>
</slicers>
</file>

<file path=xl/tables/table1.xml><?xml version="1.0" encoding="utf-8"?>
<table xmlns="http://schemas.openxmlformats.org/spreadsheetml/2006/main" id="1" name="Table1" displayName="Table1" ref="C1:AE37">
  <autoFilter ref="C1:AE37"/>
  <sortState ref="C2:W37">
    <sortCondition descending="1" ref="F1:F37"/>
  </sortState>
  <tableColumns count="29">
    <tableColumn id="1" name="index"/>
    <tableColumn id="2" name="sno"/>
    <tableColumn id="3" name="stateut"/>
    <tableColumn id="4" name="region"/>
    <tableColumn id="5" name="regionid"/>
    <tableColumn id="6" name="alcintake2022"/>
    <tableColumn id="7" name="overspeed2022"/>
    <tableColumn id="8" name="overtaking2022"/>
    <tableColumn id="9" name="lanejumping2022"/>
    <tableColumn id="10" name="wrongside2022"/>
    <tableColumn id="11" name="signalavoid2022"/>
    <tableColumn id="12" name="asleep2022"/>
    <tableColumn id="13" name="othercause2022"/>
    <tableColumn id="14" name="alcintake2023"/>
    <tableColumn id="15" name="overspeed2023"/>
    <tableColumn id="16" name="signalavoid2023"/>
    <tableColumn id="17" name="wrongside2023"/>
    <tableColumn id="18" name="lanejumping2023"/>
    <tableColumn id="19" name="overtaking2023"/>
    <tableColumn id="20" name="asleep2023"/>
    <tableColumn id="21" name="othercause2023"/>
    <tableColumn id="22" name="Total_22" dataDxfId="10" totalsRowDxfId="9">
      <calculatedColumnFormula>SUM(Table1[[#This Row],[alcintake2022]:[othercause2022]])</calculatedColumnFormula>
    </tableColumn>
    <tableColumn id="23" name="Total_23" dataDxfId="8" totalsRowDxfId="7">
      <calculatedColumnFormula>SUM(Table1[[#This Row],[alcintake2023]:[othercause2023]])</calculatedColumnFormula>
    </tableColumn>
    <tableColumn id="31" name="Top_State_22" dataDxfId="6" totalsRowDxfId="5">
      <calculatedColumnFormula>_xlfn.RANK.EQ(Table1[[#This Row],[Total_22]],X:X)</calculatedColumnFormula>
    </tableColumn>
    <tableColumn id="24" name="Top_State_23" dataDxfId="4">
      <calculatedColumnFormula>_xlfn.RANK.EQ(Table1[[#This Row],[Total_23]],Y:Y)</calculatedColumnFormula>
    </tableColumn>
    <tableColumn id="25" name="RegionSum_22" dataDxfId="3">
      <calculatedColumnFormula>SUMIF(F:F,Table1[[#This Row],[region]],X:X)</calculatedColumnFormula>
    </tableColumn>
    <tableColumn id="26" name="Top_Region_22" dataDxfId="2">
      <calculatedColumnFormula>_xlfn.RANK.EQ(Table1[[#This Row],[RegionSum_22]],AB:AB)</calculatedColumnFormula>
    </tableColumn>
    <tableColumn id="27" name="RegionSum_23" dataDxfId="1">
      <calculatedColumnFormula>SUMIF(F:F,Table1[[#This Row],[region]],Y:Y)</calculatedColumnFormula>
    </tableColumn>
    <tableColumn id="28" name="Top_Region_23" dataDxfId="0">
      <calculatedColumnFormula>_xlfn.RANK.EQ(Table1[[#This Row],[RegionSum_23]],AD:AD)</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microsoft.com/office/2007/relationships/slicer" Target="../slicers/slicer1.xml"/><Relationship Id="rId5" Type="http://schemas.openxmlformats.org/officeDocument/2006/relationships/pivotTable" Target="../pivotTables/pivotTable5.xml"/><Relationship Id="rId10" Type="http://schemas.openxmlformats.org/officeDocument/2006/relationships/drawing" Target="../drawings/drawing1.xml"/><Relationship Id="rId4" Type="http://schemas.openxmlformats.org/officeDocument/2006/relationships/pivotTable" Target="../pivotTables/pivotTable4.xml"/><Relationship Id="rId9"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drawing" Target="../drawings/drawing9.xml"/><Relationship Id="rId1" Type="http://schemas.openxmlformats.org/officeDocument/2006/relationships/printerSettings" Target="../printerSettings/printerSettings4.bin"/></Relationships>
</file>

<file path=xl/worksheets/_rels/sheet11.xml.rels><?xml version="1.0" encoding="UTF-8" standalone="yes"?>
<Relationships xmlns="http://schemas.openxmlformats.org/package/2006/relationships"><Relationship Id="rId3" Type="http://schemas.microsoft.com/office/2007/relationships/slicer" Target="../slicers/slicer6.xml"/><Relationship Id="rId2" Type="http://schemas.openxmlformats.org/officeDocument/2006/relationships/drawing" Target="../drawings/drawing10.xml"/><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10.xml"/><Relationship Id="rId1" Type="http://schemas.openxmlformats.org/officeDocument/2006/relationships/pivotTable" Target="../pivotTables/pivotTable9.xml"/><Relationship Id="rId4" Type="http://schemas.microsoft.com/office/2007/relationships/slicer" Target="../slicers/slicer2.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ivotTable" Target="../pivotTables/pivotTable12.xml"/><Relationship Id="rId1" Type="http://schemas.openxmlformats.org/officeDocument/2006/relationships/pivotTable" Target="../pivotTables/pivotTable11.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ivotTable" Target="../pivotTables/pivotTable14.xml"/><Relationship Id="rId1" Type="http://schemas.openxmlformats.org/officeDocument/2006/relationships/pivotTable" Target="../pivotTables/pivotTable13.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ivotTable" Target="../pivotTables/pivotTable16.xml"/><Relationship Id="rId1" Type="http://schemas.openxmlformats.org/officeDocument/2006/relationships/pivotTable" Target="../pivotTables/pivotTable15.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17.xml"/></Relationships>
</file>

<file path=xl/worksheets/_rels/sheet7.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7.xml"/><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8.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R56"/>
  <sheetViews>
    <sheetView view="pageBreakPreview" topLeftCell="A33" zoomScale="50" zoomScaleNormal="60" zoomScaleSheetLayoutView="50" workbookViewId="0">
      <selection activeCell="V8" sqref="V8"/>
    </sheetView>
  </sheetViews>
  <sheetFormatPr defaultRowHeight="15" x14ac:dyDescent="0.25"/>
  <cols>
    <col min="1" max="1" width="20.140625" customWidth="1"/>
    <col min="2" max="3" width="9.5703125" customWidth="1"/>
    <col min="4" max="4" width="15.7109375" customWidth="1"/>
    <col min="5" max="5" width="23.140625" customWidth="1"/>
    <col min="6" max="6" width="20.140625" customWidth="1"/>
    <col min="7" max="8" width="9.85546875" customWidth="1"/>
    <col min="9" max="9" width="22" customWidth="1"/>
    <col min="10" max="10" width="19.7109375" customWidth="1"/>
    <col min="11" max="11" width="20.140625" customWidth="1"/>
    <col min="12" max="13" width="10.42578125" customWidth="1"/>
    <col min="14" max="14" width="17.7109375" customWidth="1"/>
    <col min="15" max="15" width="21.5703125" customWidth="1"/>
    <col min="16" max="16" width="20.140625" customWidth="1"/>
    <col min="17" max="18" width="10.140625" customWidth="1"/>
    <col min="19" max="19" width="19.7109375" customWidth="1"/>
    <col min="20" max="20" width="17.85546875" customWidth="1"/>
    <col min="21" max="22" width="9.5703125" customWidth="1"/>
  </cols>
  <sheetData>
    <row r="3" spans="1:18" x14ac:dyDescent="0.25">
      <c r="A3" s="1" t="s">
        <v>41</v>
      </c>
      <c r="B3" t="s">
        <v>59</v>
      </c>
      <c r="C3" t="s">
        <v>60</v>
      </c>
      <c r="F3" s="1" t="s">
        <v>41</v>
      </c>
      <c r="G3" t="s">
        <v>61</v>
      </c>
      <c r="H3" t="s">
        <v>62</v>
      </c>
      <c r="K3" s="1" t="s">
        <v>41</v>
      </c>
      <c r="L3" t="s">
        <v>63</v>
      </c>
      <c r="M3" t="s">
        <v>64</v>
      </c>
    </row>
    <row r="4" spans="1:18" x14ac:dyDescent="0.25">
      <c r="A4" s="2" t="s">
        <v>9</v>
      </c>
      <c r="B4" s="3">
        <v>335</v>
      </c>
      <c r="C4" s="3">
        <v>145</v>
      </c>
      <c r="F4" s="2" t="s">
        <v>9</v>
      </c>
      <c r="G4" s="3">
        <v>6720</v>
      </c>
      <c r="H4" s="3">
        <v>6660</v>
      </c>
      <c r="K4" s="2" t="s">
        <v>9</v>
      </c>
      <c r="L4" s="3">
        <v>188</v>
      </c>
      <c r="M4" s="3">
        <v>467</v>
      </c>
      <c r="P4" s="1" t="s">
        <v>41</v>
      </c>
      <c r="Q4" t="s">
        <v>71</v>
      </c>
      <c r="R4" t="s">
        <v>72</v>
      </c>
    </row>
    <row r="5" spans="1:18" x14ac:dyDescent="0.25">
      <c r="A5" s="2" t="s">
        <v>15</v>
      </c>
      <c r="B5" s="3">
        <v>611</v>
      </c>
      <c r="C5" s="3">
        <v>543</v>
      </c>
      <c r="F5" s="2" t="s">
        <v>15</v>
      </c>
      <c r="G5" s="3">
        <v>1627</v>
      </c>
      <c r="H5" s="3">
        <v>652</v>
      </c>
      <c r="K5" s="2" t="s">
        <v>15</v>
      </c>
      <c r="L5" s="3">
        <v>68</v>
      </c>
      <c r="M5" s="3">
        <v>155</v>
      </c>
      <c r="P5" s="2" t="s">
        <v>9</v>
      </c>
      <c r="Q5" s="3">
        <v>520</v>
      </c>
      <c r="R5" s="3">
        <v>953</v>
      </c>
    </row>
    <row r="6" spans="1:18" x14ac:dyDescent="0.25">
      <c r="A6" s="2" t="s">
        <v>18</v>
      </c>
      <c r="B6" s="3">
        <v>3540</v>
      </c>
      <c r="C6" s="3">
        <v>3083</v>
      </c>
      <c r="F6" s="2" t="s">
        <v>18</v>
      </c>
      <c r="G6" s="3">
        <v>20967</v>
      </c>
      <c r="H6" s="3">
        <v>28017</v>
      </c>
      <c r="K6" s="2" t="s">
        <v>18</v>
      </c>
      <c r="L6" s="3">
        <v>1165</v>
      </c>
      <c r="M6" s="3">
        <v>4091</v>
      </c>
      <c r="P6" s="2" t="s">
        <v>15</v>
      </c>
      <c r="Q6" s="3">
        <v>25</v>
      </c>
      <c r="R6" s="3">
        <v>0</v>
      </c>
    </row>
    <row r="7" spans="1:18" x14ac:dyDescent="0.25">
      <c r="A7" s="2" t="s">
        <v>24</v>
      </c>
      <c r="B7" s="3">
        <v>637</v>
      </c>
      <c r="C7" s="3">
        <v>1255</v>
      </c>
      <c r="F7" s="2" t="s">
        <v>24</v>
      </c>
      <c r="G7" s="3">
        <v>3699</v>
      </c>
      <c r="H7" s="3">
        <v>4984</v>
      </c>
      <c r="K7" s="2" t="s">
        <v>24</v>
      </c>
      <c r="L7" s="3">
        <v>336</v>
      </c>
      <c r="M7" s="3">
        <v>1194</v>
      </c>
      <c r="P7" s="2" t="s">
        <v>18</v>
      </c>
      <c r="Q7" s="3">
        <v>4130</v>
      </c>
      <c r="R7" s="3">
        <v>4589</v>
      </c>
    </row>
    <row r="8" spans="1:18" x14ac:dyDescent="0.25">
      <c r="A8" s="2" t="s">
        <v>29</v>
      </c>
      <c r="B8" s="3">
        <v>968</v>
      </c>
      <c r="C8" s="3">
        <v>202</v>
      </c>
      <c r="F8" s="2" t="s">
        <v>29</v>
      </c>
      <c r="G8" s="3">
        <v>6266</v>
      </c>
      <c r="H8" s="3">
        <v>13615</v>
      </c>
      <c r="K8" s="2" t="s">
        <v>29</v>
      </c>
      <c r="L8" s="3">
        <v>526</v>
      </c>
      <c r="M8" s="3">
        <v>539</v>
      </c>
      <c r="P8" s="2" t="s">
        <v>24</v>
      </c>
      <c r="Q8" s="3">
        <v>326</v>
      </c>
      <c r="R8" s="3">
        <v>1375</v>
      </c>
    </row>
    <row r="9" spans="1:18" x14ac:dyDescent="0.25">
      <c r="A9" s="2" t="s">
        <v>42</v>
      </c>
      <c r="B9" s="3">
        <v>6091</v>
      </c>
      <c r="C9" s="3">
        <v>5228</v>
      </c>
      <c r="F9" s="2" t="s">
        <v>42</v>
      </c>
      <c r="G9" s="3">
        <v>39279</v>
      </c>
      <c r="H9" s="3">
        <v>53928</v>
      </c>
      <c r="K9" s="2" t="s">
        <v>42</v>
      </c>
      <c r="L9" s="3">
        <v>2283</v>
      </c>
      <c r="M9" s="3">
        <v>6446</v>
      </c>
      <c r="P9" s="2" t="s">
        <v>29</v>
      </c>
      <c r="Q9" s="3">
        <v>4065</v>
      </c>
      <c r="R9" s="3">
        <v>1301</v>
      </c>
    </row>
    <row r="10" spans="1:18" x14ac:dyDescent="0.25">
      <c r="P10" s="2" t="s">
        <v>42</v>
      </c>
      <c r="Q10" s="3">
        <v>9066</v>
      </c>
      <c r="R10" s="3">
        <v>8218</v>
      </c>
    </row>
    <row r="49" spans="1:18" x14ac:dyDescent="0.25">
      <c r="F49" s="1" t="s">
        <v>41</v>
      </c>
      <c r="G49" t="s">
        <v>67</v>
      </c>
      <c r="H49" t="s">
        <v>68</v>
      </c>
      <c r="K49" s="1" t="s">
        <v>41</v>
      </c>
      <c r="L49" t="s">
        <v>69</v>
      </c>
      <c r="M49" t="s">
        <v>70</v>
      </c>
      <c r="P49" s="1" t="s">
        <v>41</v>
      </c>
      <c r="Q49" t="s">
        <v>73</v>
      </c>
      <c r="R49" t="s">
        <v>74</v>
      </c>
    </row>
    <row r="50" spans="1:18" x14ac:dyDescent="0.25">
      <c r="A50" s="1" t="s">
        <v>41</v>
      </c>
      <c r="B50" t="s">
        <v>65</v>
      </c>
      <c r="C50" t="s">
        <v>66</v>
      </c>
      <c r="F50" s="2" t="s">
        <v>9</v>
      </c>
      <c r="G50" s="3">
        <v>10</v>
      </c>
      <c r="H50" s="3">
        <v>62</v>
      </c>
      <c r="K50" s="2" t="s">
        <v>9</v>
      </c>
      <c r="L50" s="3">
        <v>266</v>
      </c>
      <c r="M50" s="3">
        <v>410</v>
      </c>
      <c r="P50" s="2" t="s">
        <v>29</v>
      </c>
      <c r="Q50" s="3">
        <v>157</v>
      </c>
      <c r="R50" s="3">
        <v>14</v>
      </c>
    </row>
    <row r="51" spans="1:18" x14ac:dyDescent="0.25">
      <c r="A51" s="2" t="s">
        <v>9</v>
      </c>
      <c r="B51" s="3">
        <v>313</v>
      </c>
      <c r="C51" s="3">
        <v>175</v>
      </c>
      <c r="F51" s="2" t="s">
        <v>15</v>
      </c>
      <c r="G51" s="3">
        <v>1</v>
      </c>
      <c r="H51" s="3">
        <v>37</v>
      </c>
      <c r="K51" s="2" t="s">
        <v>15</v>
      </c>
      <c r="L51" s="3">
        <v>221</v>
      </c>
      <c r="M51" s="3">
        <v>169</v>
      </c>
      <c r="P51" s="2" t="s">
        <v>24</v>
      </c>
      <c r="Q51" s="3">
        <v>161</v>
      </c>
      <c r="R51" s="3">
        <v>80</v>
      </c>
    </row>
    <row r="52" spans="1:18" x14ac:dyDescent="0.25">
      <c r="A52" s="2" t="s">
        <v>15</v>
      </c>
      <c r="B52" s="3">
        <v>149</v>
      </c>
      <c r="C52" s="3">
        <v>110</v>
      </c>
      <c r="F52" s="2" t="s">
        <v>18</v>
      </c>
      <c r="G52" s="3">
        <v>87</v>
      </c>
      <c r="H52" s="3">
        <v>413</v>
      </c>
      <c r="K52" s="2" t="s">
        <v>18</v>
      </c>
      <c r="L52" s="3">
        <v>932</v>
      </c>
      <c r="M52" s="3">
        <v>1300</v>
      </c>
      <c r="P52" s="2" t="s">
        <v>18</v>
      </c>
      <c r="Q52" s="3">
        <v>86</v>
      </c>
      <c r="R52" s="3">
        <v>681</v>
      </c>
    </row>
    <row r="53" spans="1:18" x14ac:dyDescent="0.25">
      <c r="A53" s="2" t="s">
        <v>18</v>
      </c>
      <c r="B53" s="3">
        <v>1526</v>
      </c>
      <c r="C53" s="3">
        <v>657</v>
      </c>
      <c r="F53" s="2" t="s">
        <v>24</v>
      </c>
      <c r="G53" s="3">
        <v>114</v>
      </c>
      <c r="H53" s="3">
        <v>75</v>
      </c>
      <c r="K53" s="2" t="s">
        <v>24</v>
      </c>
      <c r="L53" s="3">
        <v>519</v>
      </c>
      <c r="M53" s="3">
        <v>565</v>
      </c>
      <c r="P53" s="2" t="s">
        <v>15</v>
      </c>
      <c r="Q53" s="3">
        <v>6</v>
      </c>
      <c r="R53" s="3">
        <v>0</v>
      </c>
    </row>
    <row r="54" spans="1:18" x14ac:dyDescent="0.25">
      <c r="A54" s="2" t="s">
        <v>24</v>
      </c>
      <c r="B54" s="3">
        <v>286</v>
      </c>
      <c r="C54" s="3">
        <v>188</v>
      </c>
      <c r="F54" s="2" t="s">
        <v>29</v>
      </c>
      <c r="G54" s="3">
        <v>22</v>
      </c>
      <c r="H54" s="3">
        <v>52</v>
      </c>
      <c r="K54" s="2" t="s">
        <v>29</v>
      </c>
      <c r="L54" s="3">
        <v>570</v>
      </c>
      <c r="M54" s="3">
        <v>156</v>
      </c>
      <c r="P54" s="2" t="s">
        <v>9</v>
      </c>
      <c r="Q54" s="3">
        <v>81</v>
      </c>
      <c r="R54" s="3">
        <v>144</v>
      </c>
    </row>
    <row r="55" spans="1:18" x14ac:dyDescent="0.25">
      <c r="A55" s="2" t="s">
        <v>29</v>
      </c>
      <c r="B55" s="3">
        <v>232</v>
      </c>
      <c r="C55" s="3">
        <v>37</v>
      </c>
      <c r="F55" s="2" t="s">
        <v>42</v>
      </c>
      <c r="G55" s="3">
        <v>234</v>
      </c>
      <c r="H55" s="3">
        <v>639</v>
      </c>
      <c r="K55" s="2" t="s">
        <v>42</v>
      </c>
      <c r="L55" s="3">
        <v>2508</v>
      </c>
      <c r="M55" s="3">
        <v>2600</v>
      </c>
      <c r="P55" s="2" t="s">
        <v>42</v>
      </c>
      <c r="Q55" s="3">
        <v>491</v>
      </c>
      <c r="R55" s="3">
        <v>919</v>
      </c>
    </row>
    <row r="56" spans="1:18" x14ac:dyDescent="0.25">
      <c r="A56" s="2" t="s">
        <v>42</v>
      </c>
      <c r="B56" s="3">
        <v>2506</v>
      </c>
      <c r="C56" s="3">
        <v>1167</v>
      </c>
    </row>
  </sheetData>
  <pageMargins left="0.7" right="0.7" top="0.75" bottom="0.75" header="0.3" footer="0.3"/>
  <pageSetup orientation="portrait" r:id="rId9"/>
  <drawing r:id="rId10"/>
  <extLst>
    <ext xmlns:x14="http://schemas.microsoft.com/office/spreadsheetml/2009/9/main" uri="{A8765BA9-456A-4dab-B4F3-ACF838C121DE}">
      <x14:slicerList>
        <x14:slicer r:id="rId11"/>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T27"/>
  <sheetViews>
    <sheetView zoomScale="80" zoomScaleNormal="80" workbookViewId="0">
      <selection activeCell="B2" sqref="B2:T27"/>
    </sheetView>
  </sheetViews>
  <sheetFormatPr defaultRowHeight="15" x14ac:dyDescent="0.25"/>
  <sheetData>
    <row r="2" spans="2:20" x14ac:dyDescent="0.25">
      <c r="B2" s="7"/>
      <c r="C2" s="8"/>
      <c r="D2" s="8"/>
      <c r="E2" s="8"/>
      <c r="F2" s="8"/>
      <c r="G2" s="8"/>
      <c r="H2" s="8"/>
      <c r="I2" s="8"/>
      <c r="J2" s="8"/>
      <c r="K2" s="8"/>
      <c r="L2" s="8"/>
      <c r="M2" s="8"/>
      <c r="N2" s="8"/>
      <c r="O2" s="8"/>
      <c r="P2" s="8"/>
      <c r="Q2" s="8"/>
      <c r="R2" s="8"/>
      <c r="S2" s="8"/>
      <c r="T2" s="9"/>
    </row>
    <row r="3" spans="2:20" x14ac:dyDescent="0.25">
      <c r="B3" s="10"/>
      <c r="C3" s="11"/>
      <c r="D3" s="11"/>
      <c r="E3" s="11"/>
      <c r="F3" s="11"/>
      <c r="G3" s="11"/>
      <c r="H3" s="11"/>
      <c r="I3" s="11"/>
      <c r="J3" s="11"/>
      <c r="K3" s="11"/>
      <c r="L3" s="11"/>
      <c r="M3" s="11"/>
      <c r="N3" s="11"/>
      <c r="O3" s="11"/>
      <c r="P3" s="11"/>
      <c r="Q3" s="11"/>
      <c r="R3" s="11"/>
      <c r="S3" s="11"/>
      <c r="T3" s="12"/>
    </row>
    <row r="4" spans="2:20" x14ac:dyDescent="0.25">
      <c r="B4" s="10"/>
      <c r="C4" s="11"/>
      <c r="D4" s="11"/>
      <c r="E4" s="11"/>
      <c r="F4" s="11"/>
      <c r="G4" s="11"/>
      <c r="H4" s="11"/>
      <c r="I4" s="11"/>
      <c r="J4" s="11"/>
      <c r="K4" s="11"/>
      <c r="L4" s="11"/>
      <c r="M4" s="11"/>
      <c r="N4" s="11"/>
      <c r="O4" s="11"/>
      <c r="P4" s="11"/>
      <c r="Q4" s="11"/>
      <c r="R4" s="11"/>
      <c r="S4" s="11"/>
      <c r="T4" s="12"/>
    </row>
    <row r="5" spans="2:20" x14ac:dyDescent="0.25">
      <c r="B5" s="10"/>
      <c r="C5" s="11"/>
      <c r="D5" s="11"/>
      <c r="E5" s="11"/>
      <c r="F5" s="11"/>
      <c r="G5" s="11"/>
      <c r="H5" s="11"/>
      <c r="I5" s="11"/>
      <c r="J5" s="11"/>
      <c r="K5" s="11"/>
      <c r="L5" s="11"/>
      <c r="M5" s="11"/>
      <c r="N5" s="11"/>
      <c r="O5" s="11"/>
      <c r="P5" s="11"/>
      <c r="Q5" s="11"/>
      <c r="R5" s="11"/>
      <c r="S5" s="11"/>
      <c r="T5" s="12"/>
    </row>
    <row r="6" spans="2:20" x14ac:dyDescent="0.25">
      <c r="B6" s="10"/>
      <c r="C6" s="11"/>
      <c r="D6" s="11"/>
      <c r="E6" s="11"/>
      <c r="F6" s="11"/>
      <c r="G6" s="11"/>
      <c r="H6" s="11"/>
      <c r="I6" s="11"/>
      <c r="J6" s="11"/>
      <c r="K6" s="11"/>
      <c r="L6" s="11"/>
      <c r="M6" s="11"/>
      <c r="N6" s="11"/>
      <c r="O6" s="11"/>
      <c r="P6" s="11"/>
      <c r="Q6" s="11"/>
      <c r="R6" s="11"/>
      <c r="S6" s="11"/>
      <c r="T6" s="12"/>
    </row>
    <row r="7" spans="2:20" x14ac:dyDescent="0.25">
      <c r="B7" s="10"/>
      <c r="C7" s="11"/>
      <c r="D7" s="11"/>
      <c r="E7" s="11"/>
      <c r="F7" s="11"/>
      <c r="G7" s="11"/>
      <c r="H7" s="11"/>
      <c r="I7" s="11"/>
      <c r="J7" s="11"/>
      <c r="K7" s="11"/>
      <c r="L7" s="11"/>
      <c r="M7" s="11"/>
      <c r="N7" s="11"/>
      <c r="O7" s="11"/>
      <c r="P7" s="11"/>
      <c r="Q7" s="11"/>
      <c r="R7" s="11"/>
      <c r="S7" s="11"/>
      <c r="T7" s="12"/>
    </row>
    <row r="8" spans="2:20" x14ac:dyDescent="0.25">
      <c r="B8" s="10"/>
      <c r="C8" s="11"/>
      <c r="D8" s="11"/>
      <c r="E8" s="11"/>
      <c r="F8" s="11"/>
      <c r="G8" s="11"/>
      <c r="H8" s="11"/>
      <c r="I8" s="11"/>
      <c r="J8" s="11"/>
      <c r="K8" s="11"/>
      <c r="L8" s="11"/>
      <c r="M8" s="11"/>
      <c r="N8" s="11"/>
      <c r="O8" s="11"/>
      <c r="P8" s="11"/>
      <c r="Q8" s="11"/>
      <c r="R8" s="11"/>
      <c r="S8" s="11"/>
      <c r="T8" s="12"/>
    </row>
    <row r="9" spans="2:20" x14ac:dyDescent="0.25">
      <c r="B9" s="10"/>
      <c r="C9" s="11"/>
      <c r="D9" s="11"/>
      <c r="E9" s="11"/>
      <c r="F9" s="11"/>
      <c r="G9" s="11"/>
      <c r="H9" s="11"/>
      <c r="I9" s="11"/>
      <c r="J9" s="11"/>
      <c r="K9" s="11"/>
      <c r="L9" s="11"/>
      <c r="M9" s="11"/>
      <c r="N9" s="11"/>
      <c r="O9" s="11"/>
      <c r="P9" s="11"/>
      <c r="Q9" s="11"/>
      <c r="R9" s="11"/>
      <c r="S9" s="11"/>
      <c r="T9" s="12"/>
    </row>
    <row r="10" spans="2:20" x14ac:dyDescent="0.25">
      <c r="B10" s="10"/>
      <c r="C10" s="11"/>
      <c r="D10" s="11"/>
      <c r="E10" s="11"/>
      <c r="F10" s="11"/>
      <c r="G10" s="11"/>
      <c r="H10" s="11"/>
      <c r="I10" s="11"/>
      <c r="J10" s="11"/>
      <c r="K10" s="11"/>
      <c r="L10" s="11"/>
      <c r="M10" s="11"/>
      <c r="N10" s="11"/>
      <c r="O10" s="11"/>
      <c r="P10" s="11"/>
      <c r="Q10" s="11"/>
      <c r="R10" s="11"/>
      <c r="S10" s="11"/>
      <c r="T10" s="12"/>
    </row>
    <row r="11" spans="2:20" x14ac:dyDescent="0.25">
      <c r="B11" s="10"/>
      <c r="C11" s="11"/>
      <c r="D11" s="11"/>
      <c r="E11" s="11"/>
      <c r="F11" s="11"/>
      <c r="G11" s="11"/>
      <c r="H11" s="11"/>
      <c r="I11" s="11"/>
      <c r="J11" s="11"/>
      <c r="K11" s="11"/>
      <c r="L11" s="11"/>
      <c r="M11" s="11"/>
      <c r="N11" s="11"/>
      <c r="O11" s="11"/>
      <c r="P11" s="11"/>
      <c r="Q11" s="11"/>
      <c r="R11" s="11"/>
      <c r="S11" s="11"/>
      <c r="T11" s="12"/>
    </row>
    <row r="12" spans="2:20" x14ac:dyDescent="0.25">
      <c r="B12" s="10"/>
      <c r="C12" s="11"/>
      <c r="D12" s="11"/>
      <c r="E12" s="11"/>
      <c r="F12" s="11"/>
      <c r="G12" s="11"/>
      <c r="H12" s="11"/>
      <c r="I12" s="11"/>
      <c r="J12" s="11"/>
      <c r="K12" s="11"/>
      <c r="L12" s="11"/>
      <c r="M12" s="11"/>
      <c r="N12" s="11"/>
      <c r="O12" s="11"/>
      <c r="P12" s="11"/>
      <c r="Q12" s="11"/>
      <c r="R12" s="11"/>
      <c r="S12" s="11"/>
      <c r="T12" s="12"/>
    </row>
    <row r="13" spans="2:20" x14ac:dyDescent="0.25">
      <c r="B13" s="10"/>
      <c r="C13" s="11"/>
      <c r="D13" s="11"/>
      <c r="E13" s="11"/>
      <c r="F13" s="11"/>
      <c r="G13" s="11"/>
      <c r="H13" s="11"/>
      <c r="I13" s="11"/>
      <c r="J13" s="11"/>
      <c r="K13" s="11"/>
      <c r="L13" s="11"/>
      <c r="M13" s="11"/>
      <c r="N13" s="11"/>
      <c r="O13" s="11"/>
      <c r="P13" s="11"/>
      <c r="Q13" s="11"/>
      <c r="R13" s="11"/>
      <c r="S13" s="11"/>
      <c r="T13" s="12"/>
    </row>
    <row r="14" spans="2:20" x14ac:dyDescent="0.25">
      <c r="B14" s="10"/>
      <c r="C14" s="11"/>
      <c r="D14" s="11"/>
      <c r="E14" s="11"/>
      <c r="F14" s="11"/>
      <c r="G14" s="11"/>
      <c r="H14" s="11"/>
      <c r="I14" s="11"/>
      <c r="J14" s="11"/>
      <c r="K14" s="11"/>
      <c r="L14" s="11"/>
      <c r="M14" s="11"/>
      <c r="N14" s="11"/>
      <c r="O14" s="11"/>
      <c r="P14" s="11"/>
      <c r="Q14" s="11"/>
      <c r="R14" s="11"/>
      <c r="S14" s="11"/>
      <c r="T14" s="12"/>
    </row>
    <row r="15" spans="2:20" x14ac:dyDescent="0.25">
      <c r="B15" s="10"/>
      <c r="C15" s="11"/>
      <c r="D15" s="11"/>
      <c r="E15" s="11"/>
      <c r="F15" s="11"/>
      <c r="G15" s="11"/>
      <c r="H15" s="11"/>
      <c r="I15" s="11"/>
      <c r="J15" s="11"/>
      <c r="K15" s="11"/>
      <c r="L15" s="11"/>
      <c r="M15" s="11"/>
      <c r="N15" s="11"/>
      <c r="O15" s="11"/>
      <c r="P15" s="11"/>
      <c r="Q15" s="11"/>
      <c r="R15" s="11"/>
      <c r="S15" s="11"/>
      <c r="T15" s="12"/>
    </row>
    <row r="16" spans="2:20" x14ac:dyDescent="0.25">
      <c r="B16" s="10"/>
      <c r="C16" s="11"/>
      <c r="D16" s="11"/>
      <c r="E16" s="11"/>
      <c r="F16" s="11"/>
      <c r="G16" s="11"/>
      <c r="H16" s="11"/>
      <c r="I16" s="11"/>
      <c r="J16" s="11"/>
      <c r="K16" s="11"/>
      <c r="L16" s="11"/>
      <c r="M16" s="11"/>
      <c r="N16" s="11"/>
      <c r="O16" s="11"/>
      <c r="P16" s="11"/>
      <c r="Q16" s="11"/>
      <c r="R16" s="11"/>
      <c r="S16" s="11"/>
      <c r="T16" s="12"/>
    </row>
    <row r="17" spans="2:20" x14ac:dyDescent="0.25">
      <c r="B17" s="10"/>
      <c r="C17" s="11"/>
      <c r="D17" s="11"/>
      <c r="E17" s="11"/>
      <c r="F17" s="11"/>
      <c r="G17" s="11"/>
      <c r="H17" s="11"/>
      <c r="I17" s="11"/>
      <c r="J17" s="11"/>
      <c r="K17" s="11"/>
      <c r="L17" s="11"/>
      <c r="M17" s="11"/>
      <c r="N17" s="11"/>
      <c r="O17" s="11"/>
      <c r="P17" s="11"/>
      <c r="Q17" s="11"/>
      <c r="R17" s="11"/>
      <c r="S17" s="11"/>
      <c r="T17" s="12"/>
    </row>
    <row r="18" spans="2:20" x14ac:dyDescent="0.25">
      <c r="B18" s="10"/>
      <c r="C18" s="11"/>
      <c r="D18" s="11"/>
      <c r="E18" s="11"/>
      <c r="F18" s="11"/>
      <c r="G18" s="11"/>
      <c r="H18" s="11"/>
      <c r="I18" s="11"/>
      <c r="J18" s="11"/>
      <c r="K18" s="11"/>
      <c r="L18" s="11"/>
      <c r="M18" s="11"/>
      <c r="N18" s="11"/>
      <c r="O18" s="11"/>
      <c r="P18" s="11"/>
      <c r="Q18" s="11"/>
      <c r="R18" s="11"/>
      <c r="S18" s="11"/>
      <c r="T18" s="12"/>
    </row>
    <row r="19" spans="2:20" x14ac:dyDescent="0.25">
      <c r="B19" s="10"/>
      <c r="C19" s="11"/>
      <c r="D19" s="11"/>
      <c r="E19" s="11"/>
      <c r="F19" s="11"/>
      <c r="G19" s="11"/>
      <c r="H19" s="11"/>
      <c r="I19" s="11"/>
      <c r="J19" s="11"/>
      <c r="K19" s="11"/>
      <c r="L19" s="11"/>
      <c r="M19" s="11"/>
      <c r="N19" s="11"/>
      <c r="O19" s="11"/>
      <c r="P19" s="11"/>
      <c r="Q19" s="11"/>
      <c r="R19" s="11"/>
      <c r="S19" s="11"/>
      <c r="T19" s="12"/>
    </row>
    <row r="20" spans="2:20" x14ac:dyDescent="0.25">
      <c r="B20" s="10"/>
      <c r="C20" s="11"/>
      <c r="D20" s="11"/>
      <c r="E20" s="11"/>
      <c r="F20" s="11"/>
      <c r="G20" s="11"/>
      <c r="H20" s="11"/>
      <c r="I20" s="11"/>
      <c r="J20" s="11"/>
      <c r="K20" s="11"/>
      <c r="L20" s="11"/>
      <c r="M20" s="11"/>
      <c r="N20" s="11"/>
      <c r="O20" s="11"/>
      <c r="P20" s="11"/>
      <c r="Q20" s="11"/>
      <c r="R20" s="11"/>
      <c r="S20" s="11"/>
      <c r="T20" s="12"/>
    </row>
    <row r="21" spans="2:20" x14ac:dyDescent="0.25">
      <c r="B21" s="10"/>
      <c r="C21" s="11"/>
      <c r="D21" s="11"/>
      <c r="E21" s="11"/>
      <c r="F21" s="11"/>
      <c r="G21" s="11"/>
      <c r="H21" s="11"/>
      <c r="I21" s="11"/>
      <c r="J21" s="11"/>
      <c r="K21" s="11"/>
      <c r="L21" s="11"/>
      <c r="M21" s="11"/>
      <c r="N21" s="11"/>
      <c r="O21" s="11"/>
      <c r="P21" s="11"/>
      <c r="Q21" s="11"/>
      <c r="R21" s="11"/>
      <c r="S21" s="11"/>
      <c r="T21" s="12"/>
    </row>
    <row r="22" spans="2:20" x14ac:dyDescent="0.25">
      <c r="B22" s="10"/>
      <c r="C22" s="11"/>
      <c r="D22" s="11"/>
      <c r="E22" s="11"/>
      <c r="F22" s="11"/>
      <c r="G22" s="11"/>
      <c r="H22" s="11"/>
      <c r="I22" s="11"/>
      <c r="J22" s="11"/>
      <c r="K22" s="11"/>
      <c r="L22" s="11"/>
      <c r="M22" s="11"/>
      <c r="N22" s="11"/>
      <c r="O22" s="11"/>
      <c r="P22" s="11"/>
      <c r="Q22" s="11"/>
      <c r="R22" s="11"/>
      <c r="S22" s="11"/>
      <c r="T22" s="12"/>
    </row>
    <row r="23" spans="2:20" x14ac:dyDescent="0.25">
      <c r="B23" s="10"/>
      <c r="C23" s="11"/>
      <c r="D23" s="11"/>
      <c r="E23" s="11"/>
      <c r="F23" s="11"/>
      <c r="G23" s="11"/>
      <c r="H23" s="11"/>
      <c r="I23" s="11"/>
      <c r="J23" s="11"/>
      <c r="K23" s="11"/>
      <c r="L23" s="11"/>
      <c r="M23" s="11"/>
      <c r="N23" s="11"/>
      <c r="O23" s="11"/>
      <c r="P23" s="11"/>
      <c r="Q23" s="11"/>
      <c r="R23" s="11"/>
      <c r="S23" s="11"/>
      <c r="T23" s="12"/>
    </row>
    <row r="24" spans="2:20" x14ac:dyDescent="0.25">
      <c r="B24" s="10"/>
      <c r="C24" s="11"/>
      <c r="D24" s="11"/>
      <c r="E24" s="11"/>
      <c r="F24" s="11"/>
      <c r="G24" s="11"/>
      <c r="H24" s="11"/>
      <c r="I24" s="11"/>
      <c r="J24" s="11"/>
      <c r="K24" s="11"/>
      <c r="L24" s="11"/>
      <c r="M24" s="11"/>
      <c r="N24" s="11"/>
      <c r="O24" s="11"/>
      <c r="P24" s="11"/>
      <c r="Q24" s="11"/>
      <c r="R24" s="11"/>
      <c r="S24" s="11"/>
      <c r="T24" s="12"/>
    </row>
    <row r="25" spans="2:20" x14ac:dyDescent="0.25">
      <c r="B25" s="10"/>
      <c r="C25" s="11"/>
      <c r="D25" s="11"/>
      <c r="E25" s="11"/>
      <c r="F25" s="11"/>
      <c r="G25" s="11"/>
      <c r="H25" s="11"/>
      <c r="I25" s="11"/>
      <c r="J25" s="11"/>
      <c r="K25" s="11"/>
      <c r="L25" s="11"/>
      <c r="M25" s="11"/>
      <c r="N25" s="11"/>
      <c r="O25" s="11"/>
      <c r="P25" s="11"/>
      <c r="Q25" s="11"/>
      <c r="R25" s="11"/>
      <c r="S25" s="11"/>
      <c r="T25" s="12"/>
    </row>
    <row r="26" spans="2:20" x14ac:dyDescent="0.25">
      <c r="B26" s="10"/>
      <c r="C26" s="11"/>
      <c r="D26" s="11"/>
      <c r="E26" s="11"/>
      <c r="F26" s="11"/>
      <c r="G26" s="11"/>
      <c r="H26" s="11"/>
      <c r="I26" s="11"/>
      <c r="J26" s="11"/>
      <c r="K26" s="11"/>
      <c r="L26" s="11"/>
      <c r="M26" s="11"/>
      <c r="N26" s="11"/>
      <c r="O26" s="11"/>
      <c r="P26" s="11"/>
      <c r="Q26" s="11"/>
      <c r="R26" s="11"/>
      <c r="S26" s="11"/>
      <c r="T26" s="12"/>
    </row>
    <row r="27" spans="2:20" x14ac:dyDescent="0.25">
      <c r="B27" s="13"/>
      <c r="C27" s="14"/>
      <c r="D27" s="14"/>
      <c r="E27" s="14"/>
      <c r="F27" s="14"/>
      <c r="G27" s="14"/>
      <c r="H27" s="14"/>
      <c r="I27" s="14"/>
      <c r="J27" s="14"/>
      <c r="K27" s="14"/>
      <c r="L27" s="14"/>
      <c r="M27" s="14"/>
      <c r="N27" s="14"/>
      <c r="O27" s="14"/>
      <c r="P27" s="14"/>
      <c r="Q27" s="14"/>
      <c r="R27" s="14"/>
      <c r="S27" s="14"/>
      <c r="T27" s="15"/>
    </row>
  </sheetData>
  <mergeCells count="1">
    <mergeCell ref="B2:T27"/>
  </mergeCells>
  <pageMargins left="0.7" right="0.7" top="0.75" bottom="0.75" header="0.3" footer="0.3"/>
  <pageSetup paperSize="8" orientation="landscape" r:id="rId1"/>
  <drawing r:id="rId2"/>
  <extLst>
    <ext xmlns:x14="http://schemas.microsoft.com/office/spreadsheetml/2009/9/main" uri="{A8765BA9-456A-4dab-B4F3-ACF838C121DE}">
      <x14:slicerList>
        <x14:slicer r:id="rId3"/>
      </x14:slicerList>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7"/>
  <sheetViews>
    <sheetView zoomScale="80" zoomScaleNormal="80" workbookViewId="0">
      <selection activeCell="B2" sqref="B2:T27"/>
    </sheetView>
  </sheetViews>
  <sheetFormatPr defaultRowHeight="15" x14ac:dyDescent="0.25"/>
  <sheetData>
    <row r="1" spans="1:20" x14ac:dyDescent="0.25">
      <c r="A1" s="6"/>
    </row>
    <row r="2" spans="1:20" x14ac:dyDescent="0.25">
      <c r="B2" s="7"/>
      <c r="C2" s="8"/>
      <c r="D2" s="8"/>
      <c r="E2" s="8"/>
      <c r="F2" s="8"/>
      <c r="G2" s="8"/>
      <c r="H2" s="8"/>
      <c r="I2" s="8"/>
      <c r="J2" s="8"/>
      <c r="K2" s="8"/>
      <c r="L2" s="8"/>
      <c r="M2" s="8"/>
      <c r="N2" s="8"/>
      <c r="O2" s="8"/>
      <c r="P2" s="8"/>
      <c r="Q2" s="8"/>
      <c r="R2" s="8"/>
      <c r="S2" s="8"/>
      <c r="T2" s="9"/>
    </row>
    <row r="3" spans="1:20" x14ac:dyDescent="0.25">
      <c r="B3" s="10"/>
      <c r="C3" s="11"/>
      <c r="D3" s="11"/>
      <c r="E3" s="11"/>
      <c r="F3" s="11"/>
      <c r="G3" s="11"/>
      <c r="H3" s="11"/>
      <c r="I3" s="11"/>
      <c r="J3" s="11"/>
      <c r="K3" s="11"/>
      <c r="L3" s="11"/>
      <c r="M3" s="11"/>
      <c r="N3" s="11"/>
      <c r="O3" s="11"/>
      <c r="P3" s="11"/>
      <c r="Q3" s="11"/>
      <c r="R3" s="11"/>
      <c r="S3" s="11"/>
      <c r="T3" s="12"/>
    </row>
    <row r="4" spans="1:20" x14ac:dyDescent="0.25">
      <c r="B4" s="10"/>
      <c r="C4" s="11"/>
      <c r="D4" s="11"/>
      <c r="E4" s="11"/>
      <c r="F4" s="11"/>
      <c r="G4" s="11"/>
      <c r="H4" s="11"/>
      <c r="I4" s="11"/>
      <c r="J4" s="11"/>
      <c r="K4" s="11"/>
      <c r="L4" s="11"/>
      <c r="M4" s="11"/>
      <c r="N4" s="11"/>
      <c r="O4" s="11"/>
      <c r="P4" s="11"/>
      <c r="Q4" s="11"/>
      <c r="R4" s="11"/>
      <c r="S4" s="11"/>
      <c r="T4" s="12"/>
    </row>
    <row r="5" spans="1:20" x14ac:dyDescent="0.25">
      <c r="B5" s="10"/>
      <c r="C5" s="11"/>
      <c r="D5" s="11"/>
      <c r="E5" s="11"/>
      <c r="F5" s="11"/>
      <c r="G5" s="11"/>
      <c r="H5" s="11"/>
      <c r="I5" s="11"/>
      <c r="J5" s="11"/>
      <c r="K5" s="11"/>
      <c r="L5" s="11"/>
      <c r="M5" s="11"/>
      <c r="N5" s="11"/>
      <c r="O5" s="11"/>
      <c r="P5" s="11"/>
      <c r="Q5" s="11"/>
      <c r="R5" s="11"/>
      <c r="S5" s="11"/>
      <c r="T5" s="12"/>
    </row>
    <row r="6" spans="1:20" x14ac:dyDescent="0.25">
      <c r="B6" s="10"/>
      <c r="C6" s="11"/>
      <c r="D6" s="11"/>
      <c r="E6" s="11"/>
      <c r="F6" s="11"/>
      <c r="G6" s="11"/>
      <c r="H6" s="11"/>
      <c r="I6" s="11"/>
      <c r="J6" s="11"/>
      <c r="K6" s="11"/>
      <c r="L6" s="11"/>
      <c r="M6" s="11"/>
      <c r="N6" s="11"/>
      <c r="O6" s="11"/>
      <c r="P6" s="11"/>
      <c r="Q6" s="11"/>
      <c r="R6" s="11"/>
      <c r="S6" s="11"/>
      <c r="T6" s="12"/>
    </row>
    <row r="7" spans="1:20" x14ac:dyDescent="0.25">
      <c r="B7" s="10"/>
      <c r="C7" s="11"/>
      <c r="D7" s="11"/>
      <c r="E7" s="11"/>
      <c r="F7" s="11"/>
      <c r="G7" s="11"/>
      <c r="H7" s="11"/>
      <c r="I7" s="11"/>
      <c r="J7" s="11"/>
      <c r="K7" s="11"/>
      <c r="L7" s="11"/>
      <c r="M7" s="11"/>
      <c r="N7" s="11"/>
      <c r="O7" s="11"/>
      <c r="P7" s="11"/>
      <c r="Q7" s="11"/>
      <c r="R7" s="11"/>
      <c r="S7" s="11"/>
      <c r="T7" s="12"/>
    </row>
    <row r="8" spans="1:20" x14ac:dyDescent="0.25">
      <c r="B8" s="10"/>
      <c r="C8" s="11"/>
      <c r="D8" s="11"/>
      <c r="E8" s="11"/>
      <c r="F8" s="11"/>
      <c r="G8" s="11"/>
      <c r="H8" s="11"/>
      <c r="I8" s="11"/>
      <c r="J8" s="11"/>
      <c r="K8" s="11"/>
      <c r="L8" s="11"/>
      <c r="M8" s="11"/>
      <c r="N8" s="11"/>
      <c r="O8" s="11"/>
      <c r="P8" s="11"/>
      <c r="Q8" s="11"/>
      <c r="R8" s="11"/>
      <c r="S8" s="11"/>
      <c r="T8" s="12"/>
    </row>
    <row r="9" spans="1:20" x14ac:dyDescent="0.25">
      <c r="B9" s="10"/>
      <c r="C9" s="11"/>
      <c r="D9" s="11"/>
      <c r="E9" s="11"/>
      <c r="F9" s="11"/>
      <c r="G9" s="11"/>
      <c r="H9" s="11"/>
      <c r="I9" s="11"/>
      <c r="J9" s="11"/>
      <c r="K9" s="11"/>
      <c r="L9" s="11"/>
      <c r="M9" s="11"/>
      <c r="N9" s="11"/>
      <c r="O9" s="11"/>
      <c r="P9" s="11"/>
      <c r="Q9" s="11"/>
      <c r="R9" s="11"/>
      <c r="S9" s="11"/>
      <c r="T9" s="12"/>
    </row>
    <row r="10" spans="1:20" x14ac:dyDescent="0.25">
      <c r="B10" s="10"/>
      <c r="C10" s="11"/>
      <c r="D10" s="11"/>
      <c r="E10" s="11"/>
      <c r="F10" s="11"/>
      <c r="G10" s="11"/>
      <c r="H10" s="11"/>
      <c r="I10" s="11"/>
      <c r="J10" s="11"/>
      <c r="K10" s="11"/>
      <c r="L10" s="11"/>
      <c r="M10" s="11"/>
      <c r="N10" s="11"/>
      <c r="O10" s="11"/>
      <c r="P10" s="11"/>
      <c r="Q10" s="11"/>
      <c r="R10" s="11"/>
      <c r="S10" s="11"/>
      <c r="T10" s="12"/>
    </row>
    <row r="11" spans="1:20" x14ac:dyDescent="0.25">
      <c r="B11" s="10"/>
      <c r="C11" s="11"/>
      <c r="D11" s="11"/>
      <c r="E11" s="11"/>
      <c r="F11" s="11"/>
      <c r="G11" s="11"/>
      <c r="H11" s="11"/>
      <c r="I11" s="11"/>
      <c r="J11" s="11"/>
      <c r="K11" s="11"/>
      <c r="L11" s="11"/>
      <c r="M11" s="11"/>
      <c r="N11" s="11"/>
      <c r="O11" s="11"/>
      <c r="P11" s="11"/>
      <c r="Q11" s="11"/>
      <c r="R11" s="11"/>
      <c r="S11" s="11"/>
      <c r="T11" s="12"/>
    </row>
    <row r="12" spans="1:20" x14ac:dyDescent="0.25">
      <c r="B12" s="10"/>
      <c r="C12" s="11"/>
      <c r="D12" s="11"/>
      <c r="E12" s="11"/>
      <c r="F12" s="11"/>
      <c r="G12" s="11"/>
      <c r="H12" s="11"/>
      <c r="I12" s="11"/>
      <c r="J12" s="11"/>
      <c r="K12" s="11"/>
      <c r="L12" s="11"/>
      <c r="M12" s="11"/>
      <c r="N12" s="11"/>
      <c r="O12" s="11"/>
      <c r="P12" s="11"/>
      <c r="Q12" s="11"/>
      <c r="R12" s="11"/>
      <c r="S12" s="11"/>
      <c r="T12" s="12"/>
    </row>
    <row r="13" spans="1:20" x14ac:dyDescent="0.25">
      <c r="B13" s="10"/>
      <c r="C13" s="11"/>
      <c r="D13" s="11"/>
      <c r="E13" s="11"/>
      <c r="F13" s="11"/>
      <c r="G13" s="11"/>
      <c r="H13" s="11"/>
      <c r="I13" s="11"/>
      <c r="J13" s="11"/>
      <c r="K13" s="11"/>
      <c r="L13" s="11"/>
      <c r="M13" s="11"/>
      <c r="N13" s="11"/>
      <c r="O13" s="11"/>
      <c r="P13" s="11"/>
      <c r="Q13" s="11"/>
      <c r="R13" s="11"/>
      <c r="S13" s="11"/>
      <c r="T13" s="12"/>
    </row>
    <row r="14" spans="1:20" x14ac:dyDescent="0.25">
      <c r="B14" s="10"/>
      <c r="C14" s="11"/>
      <c r="D14" s="11"/>
      <c r="E14" s="11"/>
      <c r="F14" s="11"/>
      <c r="G14" s="11"/>
      <c r="H14" s="11"/>
      <c r="I14" s="11"/>
      <c r="J14" s="11"/>
      <c r="K14" s="11"/>
      <c r="L14" s="11"/>
      <c r="M14" s="11"/>
      <c r="N14" s="11"/>
      <c r="O14" s="11"/>
      <c r="P14" s="11"/>
      <c r="Q14" s="11"/>
      <c r="R14" s="11"/>
      <c r="S14" s="11"/>
      <c r="T14" s="12"/>
    </row>
    <row r="15" spans="1:20" x14ac:dyDescent="0.25">
      <c r="B15" s="10"/>
      <c r="C15" s="11"/>
      <c r="D15" s="11"/>
      <c r="E15" s="11"/>
      <c r="F15" s="11"/>
      <c r="G15" s="11"/>
      <c r="H15" s="11"/>
      <c r="I15" s="11"/>
      <c r="J15" s="11"/>
      <c r="K15" s="11"/>
      <c r="L15" s="11"/>
      <c r="M15" s="11"/>
      <c r="N15" s="11"/>
      <c r="O15" s="11"/>
      <c r="P15" s="11"/>
      <c r="Q15" s="11"/>
      <c r="R15" s="11"/>
      <c r="S15" s="11"/>
      <c r="T15" s="12"/>
    </row>
    <row r="16" spans="1:20" x14ac:dyDescent="0.25">
      <c r="B16" s="10"/>
      <c r="C16" s="11"/>
      <c r="D16" s="11"/>
      <c r="E16" s="11"/>
      <c r="F16" s="11"/>
      <c r="G16" s="11"/>
      <c r="H16" s="11"/>
      <c r="I16" s="11"/>
      <c r="J16" s="11"/>
      <c r="K16" s="11"/>
      <c r="L16" s="11"/>
      <c r="M16" s="11"/>
      <c r="N16" s="11"/>
      <c r="O16" s="11"/>
      <c r="P16" s="11"/>
      <c r="Q16" s="11"/>
      <c r="R16" s="11"/>
      <c r="S16" s="11"/>
      <c r="T16" s="12"/>
    </row>
    <row r="17" spans="2:20" x14ac:dyDescent="0.25">
      <c r="B17" s="10"/>
      <c r="C17" s="11"/>
      <c r="D17" s="11"/>
      <c r="E17" s="11"/>
      <c r="F17" s="11"/>
      <c r="G17" s="11"/>
      <c r="H17" s="11"/>
      <c r="I17" s="11"/>
      <c r="J17" s="11"/>
      <c r="K17" s="11"/>
      <c r="L17" s="11"/>
      <c r="M17" s="11"/>
      <c r="N17" s="11"/>
      <c r="O17" s="11"/>
      <c r="P17" s="11"/>
      <c r="Q17" s="11"/>
      <c r="R17" s="11"/>
      <c r="S17" s="11"/>
      <c r="T17" s="12"/>
    </row>
    <row r="18" spans="2:20" x14ac:dyDescent="0.25">
      <c r="B18" s="10"/>
      <c r="C18" s="11"/>
      <c r="D18" s="11"/>
      <c r="E18" s="11"/>
      <c r="F18" s="11"/>
      <c r="G18" s="11"/>
      <c r="H18" s="11"/>
      <c r="I18" s="11"/>
      <c r="J18" s="11"/>
      <c r="K18" s="11"/>
      <c r="L18" s="11"/>
      <c r="M18" s="11"/>
      <c r="N18" s="11"/>
      <c r="O18" s="11"/>
      <c r="P18" s="11"/>
      <c r="Q18" s="11"/>
      <c r="R18" s="11"/>
      <c r="S18" s="11"/>
      <c r="T18" s="12"/>
    </row>
    <row r="19" spans="2:20" x14ac:dyDescent="0.25">
      <c r="B19" s="10"/>
      <c r="C19" s="11"/>
      <c r="D19" s="11"/>
      <c r="E19" s="11"/>
      <c r="F19" s="11"/>
      <c r="G19" s="11"/>
      <c r="H19" s="11"/>
      <c r="I19" s="11"/>
      <c r="J19" s="11"/>
      <c r="K19" s="11"/>
      <c r="L19" s="11"/>
      <c r="M19" s="11"/>
      <c r="N19" s="11"/>
      <c r="O19" s="11"/>
      <c r="P19" s="11"/>
      <c r="Q19" s="11"/>
      <c r="R19" s="11"/>
      <c r="S19" s="11"/>
      <c r="T19" s="12"/>
    </row>
    <row r="20" spans="2:20" x14ac:dyDescent="0.25">
      <c r="B20" s="10"/>
      <c r="C20" s="11"/>
      <c r="D20" s="11"/>
      <c r="E20" s="11"/>
      <c r="F20" s="11"/>
      <c r="G20" s="11"/>
      <c r="H20" s="11"/>
      <c r="I20" s="11"/>
      <c r="J20" s="11"/>
      <c r="K20" s="11"/>
      <c r="L20" s="11"/>
      <c r="M20" s="11"/>
      <c r="N20" s="11"/>
      <c r="O20" s="11"/>
      <c r="P20" s="11"/>
      <c r="Q20" s="11"/>
      <c r="R20" s="11"/>
      <c r="S20" s="11"/>
      <c r="T20" s="12"/>
    </row>
    <row r="21" spans="2:20" x14ac:dyDescent="0.25">
      <c r="B21" s="10"/>
      <c r="C21" s="11"/>
      <c r="D21" s="11"/>
      <c r="E21" s="11"/>
      <c r="F21" s="11"/>
      <c r="G21" s="11"/>
      <c r="H21" s="11"/>
      <c r="I21" s="11"/>
      <c r="J21" s="11"/>
      <c r="K21" s="11"/>
      <c r="L21" s="11"/>
      <c r="M21" s="11"/>
      <c r="N21" s="11"/>
      <c r="O21" s="11"/>
      <c r="P21" s="11"/>
      <c r="Q21" s="11"/>
      <c r="R21" s="11"/>
      <c r="S21" s="11"/>
      <c r="T21" s="12"/>
    </row>
    <row r="22" spans="2:20" x14ac:dyDescent="0.25">
      <c r="B22" s="10"/>
      <c r="C22" s="11"/>
      <c r="D22" s="11"/>
      <c r="E22" s="11"/>
      <c r="F22" s="11"/>
      <c r="G22" s="11"/>
      <c r="H22" s="11"/>
      <c r="I22" s="11"/>
      <c r="J22" s="11"/>
      <c r="K22" s="11"/>
      <c r="L22" s="11"/>
      <c r="M22" s="11"/>
      <c r="N22" s="11"/>
      <c r="O22" s="11"/>
      <c r="P22" s="11"/>
      <c r="Q22" s="11"/>
      <c r="R22" s="11"/>
      <c r="S22" s="11"/>
      <c r="T22" s="12"/>
    </row>
    <row r="23" spans="2:20" x14ac:dyDescent="0.25">
      <c r="B23" s="10"/>
      <c r="C23" s="11"/>
      <c r="D23" s="11"/>
      <c r="E23" s="11"/>
      <c r="F23" s="11"/>
      <c r="G23" s="11"/>
      <c r="H23" s="11"/>
      <c r="I23" s="11"/>
      <c r="J23" s="11"/>
      <c r="K23" s="11"/>
      <c r="L23" s="11"/>
      <c r="M23" s="11"/>
      <c r="N23" s="11"/>
      <c r="O23" s="11"/>
      <c r="P23" s="11"/>
      <c r="Q23" s="11"/>
      <c r="R23" s="11"/>
      <c r="S23" s="11"/>
      <c r="T23" s="12"/>
    </row>
    <row r="24" spans="2:20" x14ac:dyDescent="0.25">
      <c r="B24" s="10"/>
      <c r="C24" s="11"/>
      <c r="D24" s="11"/>
      <c r="E24" s="11"/>
      <c r="F24" s="11"/>
      <c r="G24" s="11"/>
      <c r="H24" s="11"/>
      <c r="I24" s="11"/>
      <c r="J24" s="11"/>
      <c r="K24" s="11"/>
      <c r="L24" s="11"/>
      <c r="M24" s="11"/>
      <c r="N24" s="11"/>
      <c r="O24" s="11"/>
      <c r="P24" s="11"/>
      <c r="Q24" s="11"/>
      <c r="R24" s="11"/>
      <c r="S24" s="11"/>
      <c r="T24" s="12"/>
    </row>
    <row r="25" spans="2:20" x14ac:dyDescent="0.25">
      <c r="B25" s="10"/>
      <c r="C25" s="11"/>
      <c r="D25" s="11"/>
      <c r="E25" s="11"/>
      <c r="F25" s="11"/>
      <c r="G25" s="11"/>
      <c r="H25" s="11"/>
      <c r="I25" s="11"/>
      <c r="J25" s="11"/>
      <c r="K25" s="11"/>
      <c r="L25" s="11"/>
      <c r="M25" s="11"/>
      <c r="N25" s="11"/>
      <c r="O25" s="11"/>
      <c r="P25" s="11"/>
      <c r="Q25" s="11"/>
      <c r="R25" s="11"/>
      <c r="S25" s="11"/>
      <c r="T25" s="12"/>
    </row>
    <row r="26" spans="2:20" x14ac:dyDescent="0.25">
      <c r="B26" s="10"/>
      <c r="C26" s="11"/>
      <c r="D26" s="11"/>
      <c r="E26" s="11"/>
      <c r="F26" s="11"/>
      <c r="G26" s="11"/>
      <c r="H26" s="11"/>
      <c r="I26" s="11"/>
      <c r="J26" s="11"/>
      <c r="K26" s="11"/>
      <c r="L26" s="11"/>
      <c r="M26" s="11"/>
      <c r="N26" s="11"/>
      <c r="O26" s="11"/>
      <c r="P26" s="11"/>
      <c r="Q26" s="11"/>
      <c r="R26" s="11"/>
      <c r="S26" s="11"/>
      <c r="T26" s="12"/>
    </row>
    <row r="27" spans="2:20" x14ac:dyDescent="0.25">
      <c r="B27" s="13"/>
      <c r="C27" s="14"/>
      <c r="D27" s="14"/>
      <c r="E27" s="14"/>
      <c r="F27" s="14"/>
      <c r="G27" s="14"/>
      <c r="H27" s="14"/>
      <c r="I27" s="14"/>
      <c r="J27" s="14"/>
      <c r="K27" s="14"/>
      <c r="L27" s="14"/>
      <c r="M27" s="14"/>
      <c r="N27" s="14"/>
      <c r="O27" s="14"/>
      <c r="P27" s="14"/>
      <c r="Q27" s="14"/>
      <c r="R27" s="14"/>
      <c r="S27" s="14"/>
      <c r="T27" s="15"/>
    </row>
  </sheetData>
  <mergeCells count="1">
    <mergeCell ref="B2:T27"/>
  </mergeCells>
  <pageMargins left="0.7" right="0.7" top="0.75" bottom="0.75" header="0.3" footer="0.3"/>
  <pageSetup paperSize="8" orientation="landscape"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
  <sheetViews>
    <sheetView workbookViewId="0">
      <selection activeCell="D15" sqref="D15"/>
    </sheetView>
  </sheetViews>
  <sheetFormatPr defaultRowHeight="15" x14ac:dyDescent="0.25"/>
  <cols>
    <col min="1" max="1" width="15.7109375" bestFit="1" customWidth="1"/>
    <col min="2" max="3" width="6.42578125" customWidth="1"/>
    <col min="10" max="10" width="15.7109375" bestFit="1" customWidth="1"/>
    <col min="11" max="12" width="6.5703125" customWidth="1"/>
  </cols>
  <sheetData>
    <row r="1" spans="1:12" x14ac:dyDescent="0.25">
      <c r="A1" s="1" t="s">
        <v>41</v>
      </c>
      <c r="B1" t="s">
        <v>63</v>
      </c>
      <c r="C1" t="s">
        <v>64</v>
      </c>
      <c r="J1" s="1" t="s">
        <v>41</v>
      </c>
      <c r="K1" t="s">
        <v>71</v>
      </c>
      <c r="L1" t="s">
        <v>72</v>
      </c>
    </row>
    <row r="2" spans="1:12" x14ac:dyDescent="0.25">
      <c r="A2" s="2" t="s">
        <v>9</v>
      </c>
      <c r="B2" s="3">
        <v>188</v>
      </c>
      <c r="C2" s="3">
        <v>467</v>
      </c>
      <c r="J2" s="2" t="s">
        <v>9</v>
      </c>
      <c r="K2" s="3">
        <v>520</v>
      </c>
      <c r="L2" s="3">
        <v>953</v>
      </c>
    </row>
    <row r="3" spans="1:12" x14ac:dyDescent="0.25">
      <c r="A3" s="2" t="s">
        <v>15</v>
      </c>
      <c r="B3" s="3">
        <v>68</v>
      </c>
      <c r="C3" s="3">
        <v>155</v>
      </c>
      <c r="J3" s="2" t="s">
        <v>15</v>
      </c>
      <c r="K3" s="3">
        <v>25</v>
      </c>
      <c r="L3" s="3">
        <v>0</v>
      </c>
    </row>
    <row r="4" spans="1:12" x14ac:dyDescent="0.25">
      <c r="A4" s="2" t="s">
        <v>18</v>
      </c>
      <c r="B4" s="3">
        <v>1165</v>
      </c>
      <c r="C4" s="3">
        <v>4091</v>
      </c>
      <c r="J4" s="2" t="s">
        <v>18</v>
      </c>
      <c r="K4" s="3">
        <v>4130</v>
      </c>
      <c r="L4" s="3">
        <v>4589</v>
      </c>
    </row>
    <row r="5" spans="1:12" x14ac:dyDescent="0.25">
      <c r="A5" s="2" t="s">
        <v>24</v>
      </c>
      <c r="B5" s="3">
        <v>336</v>
      </c>
      <c r="C5" s="3">
        <v>1194</v>
      </c>
      <c r="J5" s="2" t="s">
        <v>24</v>
      </c>
      <c r="K5" s="3">
        <v>326</v>
      </c>
      <c r="L5" s="3">
        <v>1375</v>
      </c>
    </row>
    <row r="6" spans="1:12" x14ac:dyDescent="0.25">
      <c r="A6" s="2" t="s">
        <v>29</v>
      </c>
      <c r="B6" s="3">
        <v>526</v>
      </c>
      <c r="C6" s="3">
        <v>539</v>
      </c>
      <c r="J6" s="2" t="s">
        <v>29</v>
      </c>
      <c r="K6" s="3">
        <v>4065</v>
      </c>
      <c r="L6" s="3">
        <v>1301</v>
      </c>
    </row>
    <row r="7" spans="1:12" x14ac:dyDescent="0.25">
      <c r="A7" s="2" t="s">
        <v>42</v>
      </c>
      <c r="B7" s="3">
        <v>2283</v>
      </c>
      <c r="C7" s="3">
        <v>6446</v>
      </c>
      <c r="J7" s="2" t="s">
        <v>42</v>
      </c>
      <c r="K7" s="3">
        <v>9066</v>
      </c>
      <c r="L7" s="3">
        <v>8218</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7"/>
  <sheetViews>
    <sheetView workbookViewId="0">
      <selection activeCell="M12" sqref="M12"/>
    </sheetView>
  </sheetViews>
  <sheetFormatPr defaultRowHeight="15" x14ac:dyDescent="0.25"/>
  <cols>
    <col min="1" max="1" width="15.7109375" bestFit="1" customWidth="1"/>
    <col min="2" max="3" width="7.28515625" customWidth="1"/>
    <col min="11" max="11" width="15.7109375" bestFit="1" customWidth="1"/>
    <col min="12" max="13" width="7.7109375" customWidth="1"/>
  </cols>
  <sheetData>
    <row r="1" spans="1:13" x14ac:dyDescent="0.25">
      <c r="A1" s="1" t="s">
        <v>41</v>
      </c>
      <c r="B1" t="s">
        <v>59</v>
      </c>
      <c r="C1" t="s">
        <v>60</v>
      </c>
      <c r="K1" s="1" t="s">
        <v>41</v>
      </c>
      <c r="L1" t="s">
        <v>61</v>
      </c>
      <c r="M1" t="s">
        <v>62</v>
      </c>
    </row>
    <row r="2" spans="1:13" x14ac:dyDescent="0.25">
      <c r="A2" s="2" t="s">
        <v>9</v>
      </c>
      <c r="B2" s="3">
        <v>335</v>
      </c>
      <c r="C2" s="3">
        <v>145</v>
      </c>
      <c r="K2" s="2" t="s">
        <v>9</v>
      </c>
      <c r="L2" s="3">
        <v>6720</v>
      </c>
      <c r="M2" s="3">
        <v>6660</v>
      </c>
    </row>
    <row r="3" spans="1:13" x14ac:dyDescent="0.25">
      <c r="A3" s="2" t="s">
        <v>15</v>
      </c>
      <c r="B3" s="3">
        <v>611</v>
      </c>
      <c r="C3" s="3">
        <v>543</v>
      </c>
      <c r="K3" s="2" t="s">
        <v>15</v>
      </c>
      <c r="L3" s="3">
        <v>1627</v>
      </c>
      <c r="M3" s="3">
        <v>652</v>
      </c>
    </row>
    <row r="4" spans="1:13" x14ac:dyDescent="0.25">
      <c r="A4" s="2" t="s">
        <v>18</v>
      </c>
      <c r="B4" s="3">
        <v>3540</v>
      </c>
      <c r="C4" s="3">
        <v>3083</v>
      </c>
      <c r="K4" s="2" t="s">
        <v>18</v>
      </c>
      <c r="L4" s="3">
        <v>20967</v>
      </c>
      <c r="M4" s="3">
        <v>28017</v>
      </c>
    </row>
    <row r="5" spans="1:13" x14ac:dyDescent="0.25">
      <c r="A5" s="2" t="s">
        <v>24</v>
      </c>
      <c r="B5" s="3">
        <v>637</v>
      </c>
      <c r="C5" s="3">
        <v>1255</v>
      </c>
      <c r="K5" s="2" t="s">
        <v>24</v>
      </c>
      <c r="L5" s="3">
        <v>3699</v>
      </c>
      <c r="M5" s="3">
        <v>4984</v>
      </c>
    </row>
    <row r="6" spans="1:13" x14ac:dyDescent="0.25">
      <c r="A6" s="2" t="s">
        <v>29</v>
      </c>
      <c r="B6" s="3">
        <v>968</v>
      </c>
      <c r="C6" s="3">
        <v>202</v>
      </c>
      <c r="K6" s="2" t="s">
        <v>29</v>
      </c>
      <c r="L6" s="3">
        <v>6266</v>
      </c>
      <c r="M6" s="3">
        <v>13615</v>
      </c>
    </row>
    <row r="7" spans="1:13" x14ac:dyDescent="0.25">
      <c r="A7" s="2" t="s">
        <v>42</v>
      </c>
      <c r="B7" s="3">
        <v>6091</v>
      </c>
      <c r="C7" s="3">
        <v>5228</v>
      </c>
      <c r="K7" s="2" t="s">
        <v>42</v>
      </c>
      <c r="L7" s="3">
        <v>39279</v>
      </c>
      <c r="M7" s="3">
        <v>53928</v>
      </c>
    </row>
  </sheetData>
  <pageMargins left="0.7" right="0.7" top="0.75" bottom="0.75" header="0.3" footer="0.3"/>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7"/>
  <sheetViews>
    <sheetView topLeftCell="F1" workbookViewId="0">
      <selection activeCell="T9" sqref="T9"/>
    </sheetView>
  </sheetViews>
  <sheetFormatPr defaultRowHeight="15" x14ac:dyDescent="0.25"/>
  <cols>
    <col min="1" max="1" width="15.7109375" bestFit="1" customWidth="1"/>
    <col min="2" max="3" width="6.28515625" customWidth="1"/>
    <col min="11" max="11" width="15.7109375" bestFit="1" customWidth="1"/>
    <col min="12" max="13" width="5.5703125" customWidth="1"/>
  </cols>
  <sheetData>
    <row r="1" spans="1:13" x14ac:dyDescent="0.25">
      <c r="A1" s="1" t="s">
        <v>41</v>
      </c>
      <c r="B1" t="s">
        <v>67</v>
      </c>
      <c r="C1" t="s">
        <v>68</v>
      </c>
      <c r="K1" s="1" t="s">
        <v>41</v>
      </c>
      <c r="L1" t="s">
        <v>65</v>
      </c>
      <c r="M1" t="s">
        <v>66</v>
      </c>
    </row>
    <row r="2" spans="1:13" x14ac:dyDescent="0.25">
      <c r="A2" s="2" t="s">
        <v>9</v>
      </c>
      <c r="B2" s="3">
        <v>10</v>
      </c>
      <c r="C2" s="3">
        <v>62</v>
      </c>
      <c r="K2" s="2" t="s">
        <v>9</v>
      </c>
      <c r="L2" s="3">
        <v>313</v>
      </c>
      <c r="M2" s="3">
        <v>175</v>
      </c>
    </row>
    <row r="3" spans="1:13" x14ac:dyDescent="0.25">
      <c r="A3" s="2" t="s">
        <v>15</v>
      </c>
      <c r="B3" s="3">
        <v>1</v>
      </c>
      <c r="C3" s="3">
        <v>37</v>
      </c>
      <c r="K3" s="2" t="s">
        <v>15</v>
      </c>
      <c r="L3" s="3">
        <v>149</v>
      </c>
      <c r="M3" s="3">
        <v>110</v>
      </c>
    </row>
    <row r="4" spans="1:13" x14ac:dyDescent="0.25">
      <c r="A4" s="2" t="s">
        <v>18</v>
      </c>
      <c r="B4" s="3">
        <v>87</v>
      </c>
      <c r="C4" s="3">
        <v>413</v>
      </c>
      <c r="K4" s="2" t="s">
        <v>18</v>
      </c>
      <c r="L4" s="3">
        <v>1526</v>
      </c>
      <c r="M4" s="3">
        <v>657</v>
      </c>
    </row>
    <row r="5" spans="1:13" x14ac:dyDescent="0.25">
      <c r="A5" s="2" t="s">
        <v>24</v>
      </c>
      <c r="B5" s="3">
        <v>114</v>
      </c>
      <c r="C5" s="3">
        <v>75</v>
      </c>
      <c r="K5" s="2" t="s">
        <v>24</v>
      </c>
      <c r="L5" s="3">
        <v>286</v>
      </c>
      <c r="M5" s="3">
        <v>188</v>
      </c>
    </row>
    <row r="6" spans="1:13" x14ac:dyDescent="0.25">
      <c r="A6" s="2" t="s">
        <v>29</v>
      </c>
      <c r="B6" s="3">
        <v>22</v>
      </c>
      <c r="C6" s="3">
        <v>52</v>
      </c>
      <c r="K6" s="2" t="s">
        <v>29</v>
      </c>
      <c r="L6" s="3">
        <v>232</v>
      </c>
      <c r="M6" s="3">
        <v>37</v>
      </c>
    </row>
    <row r="7" spans="1:13" x14ac:dyDescent="0.25">
      <c r="A7" s="2" t="s">
        <v>42</v>
      </c>
      <c r="B7" s="3">
        <v>234</v>
      </c>
      <c r="C7" s="3">
        <v>639</v>
      </c>
      <c r="K7" s="2" t="s">
        <v>42</v>
      </c>
      <c r="L7" s="3">
        <v>2506</v>
      </c>
      <c r="M7" s="3">
        <v>1167</v>
      </c>
    </row>
  </sheetData>
  <pageMargins left="0.7" right="0.7" top="0.75" bottom="0.75" header="0.3" footer="0.3"/>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
  <sheetViews>
    <sheetView workbookViewId="0">
      <selection activeCell="H14" sqref="H14"/>
    </sheetView>
  </sheetViews>
  <sheetFormatPr defaultRowHeight="15" x14ac:dyDescent="0.25"/>
  <cols>
    <col min="1" max="1" width="15.7109375" bestFit="1" customWidth="1"/>
    <col min="2" max="3" width="6.28515625" customWidth="1"/>
    <col min="10" max="10" width="15.7109375" bestFit="1" customWidth="1"/>
    <col min="11" max="12" width="7" customWidth="1"/>
  </cols>
  <sheetData>
    <row r="1" spans="1:12" x14ac:dyDescent="0.25">
      <c r="A1" s="1" t="s">
        <v>41</v>
      </c>
      <c r="B1" t="s">
        <v>73</v>
      </c>
      <c r="C1" t="s">
        <v>74</v>
      </c>
      <c r="J1" s="1" t="s">
        <v>41</v>
      </c>
      <c r="K1" t="s">
        <v>69</v>
      </c>
      <c r="L1" t="s">
        <v>70</v>
      </c>
    </row>
    <row r="2" spans="1:12" x14ac:dyDescent="0.25">
      <c r="A2" s="2" t="s">
        <v>9</v>
      </c>
      <c r="B2" s="3">
        <v>81</v>
      </c>
      <c r="C2" s="3">
        <v>144</v>
      </c>
      <c r="J2" s="2" t="s">
        <v>9</v>
      </c>
      <c r="K2" s="3">
        <v>266</v>
      </c>
      <c r="L2" s="3">
        <v>410</v>
      </c>
    </row>
    <row r="3" spans="1:12" x14ac:dyDescent="0.25">
      <c r="A3" s="2" t="s">
        <v>15</v>
      </c>
      <c r="B3" s="3">
        <v>6</v>
      </c>
      <c r="C3" s="3">
        <v>0</v>
      </c>
      <c r="J3" s="2" t="s">
        <v>15</v>
      </c>
      <c r="K3" s="3">
        <v>221</v>
      </c>
      <c r="L3" s="3">
        <v>169</v>
      </c>
    </row>
    <row r="4" spans="1:12" x14ac:dyDescent="0.25">
      <c r="A4" s="2" t="s">
        <v>18</v>
      </c>
      <c r="B4" s="3">
        <v>86</v>
      </c>
      <c r="C4" s="3">
        <v>681</v>
      </c>
      <c r="J4" s="2" t="s">
        <v>18</v>
      </c>
      <c r="K4" s="3">
        <v>932</v>
      </c>
      <c r="L4" s="3">
        <v>1300</v>
      </c>
    </row>
    <row r="5" spans="1:12" x14ac:dyDescent="0.25">
      <c r="A5" s="2" t="s">
        <v>24</v>
      </c>
      <c r="B5" s="3">
        <v>161</v>
      </c>
      <c r="C5" s="3">
        <v>80</v>
      </c>
      <c r="J5" s="2" t="s">
        <v>24</v>
      </c>
      <c r="K5" s="3">
        <v>519</v>
      </c>
      <c r="L5" s="3">
        <v>565</v>
      </c>
    </row>
    <row r="6" spans="1:12" x14ac:dyDescent="0.25">
      <c r="A6" s="2" t="s">
        <v>29</v>
      </c>
      <c r="B6" s="3">
        <v>157</v>
      </c>
      <c r="C6" s="3">
        <v>14</v>
      </c>
      <c r="J6" s="2" t="s">
        <v>29</v>
      </c>
      <c r="K6" s="3">
        <v>570</v>
      </c>
      <c r="L6" s="3">
        <v>156</v>
      </c>
    </row>
    <row r="7" spans="1:12" x14ac:dyDescent="0.25">
      <c r="A7" s="2" t="s">
        <v>42</v>
      </c>
      <c r="B7" s="3">
        <v>491</v>
      </c>
      <c r="C7" s="3">
        <v>919</v>
      </c>
      <c r="J7" s="2" t="s">
        <v>42</v>
      </c>
      <c r="K7" s="3">
        <v>2508</v>
      </c>
      <c r="L7" s="3">
        <v>2600</v>
      </c>
    </row>
  </sheetData>
  <pageMargins left="0.7" right="0.7" top="0.75" bottom="0.75" header="0.3" footer="0.3"/>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I9"/>
  <sheetViews>
    <sheetView workbookViewId="0">
      <selection activeCell="F6" sqref="F6"/>
    </sheetView>
  </sheetViews>
  <sheetFormatPr defaultRowHeight="15" x14ac:dyDescent="0.25"/>
  <cols>
    <col min="1" max="1" width="15.7109375" bestFit="1" customWidth="1"/>
    <col min="2" max="3" width="15.140625" customWidth="1"/>
    <col min="4" max="5" width="20.7109375" customWidth="1"/>
  </cols>
  <sheetData>
    <row r="3" spans="1:9" x14ac:dyDescent="0.25">
      <c r="A3" s="1" t="s">
        <v>41</v>
      </c>
      <c r="B3" t="s">
        <v>77</v>
      </c>
      <c r="C3" t="s">
        <v>78</v>
      </c>
      <c r="D3" t="s">
        <v>80</v>
      </c>
      <c r="E3" t="s">
        <v>79</v>
      </c>
    </row>
    <row r="4" spans="1:9" x14ac:dyDescent="0.25">
      <c r="A4" s="2" t="s">
        <v>9</v>
      </c>
      <c r="B4" s="3">
        <v>8433</v>
      </c>
      <c r="C4" s="3">
        <v>9016</v>
      </c>
      <c r="D4" s="3">
        <v>9016</v>
      </c>
      <c r="E4" s="3">
        <v>8433</v>
      </c>
    </row>
    <row r="5" spans="1:9" x14ac:dyDescent="0.25">
      <c r="A5" s="2" t="s">
        <v>15</v>
      </c>
      <c r="B5" s="3">
        <v>2708</v>
      </c>
      <c r="C5" s="3">
        <v>1666</v>
      </c>
      <c r="D5" s="3">
        <v>1666</v>
      </c>
      <c r="E5" s="3">
        <v>2708</v>
      </c>
    </row>
    <row r="6" spans="1:9" x14ac:dyDescent="0.25">
      <c r="A6" s="2" t="s">
        <v>18</v>
      </c>
      <c r="B6" s="3">
        <v>32433</v>
      </c>
      <c r="C6" s="3">
        <v>42831</v>
      </c>
      <c r="D6" s="3">
        <v>42831</v>
      </c>
      <c r="E6" s="3">
        <v>32433</v>
      </c>
      <c r="F6">
        <f>GETPIVOTDATA("Sum of Total_22",$A$3)</f>
        <v>62458</v>
      </c>
      <c r="G6">
        <f>GETPIVOTDATA("Sum of Total_23",$A$3)</f>
        <v>79145</v>
      </c>
      <c r="H6">
        <f>GETPIVOTDATA("Average of Total_22_2",$A$3)</f>
        <v>12491.6</v>
      </c>
      <c r="I6">
        <f>GETPIVOTDATA("Average of Total_23_2",$A$3)</f>
        <v>15829</v>
      </c>
    </row>
    <row r="7" spans="1:9" x14ac:dyDescent="0.25">
      <c r="A7" s="2" t="s">
        <v>24</v>
      </c>
      <c r="B7" s="3">
        <v>6078</v>
      </c>
      <c r="C7" s="3">
        <v>9716</v>
      </c>
      <c r="D7" s="3">
        <v>9716</v>
      </c>
      <c r="E7" s="3">
        <v>6078</v>
      </c>
    </row>
    <row r="8" spans="1:9" x14ac:dyDescent="0.25">
      <c r="A8" s="2" t="s">
        <v>29</v>
      </c>
      <c r="B8" s="3">
        <v>12806</v>
      </c>
      <c r="C8" s="3">
        <v>15916</v>
      </c>
      <c r="D8" s="3">
        <v>15916</v>
      </c>
      <c r="E8" s="3">
        <v>12806</v>
      </c>
    </row>
    <row r="9" spans="1:9" x14ac:dyDescent="0.25">
      <c r="A9" s="2" t="s">
        <v>42</v>
      </c>
      <c r="B9" s="3">
        <v>62458</v>
      </c>
      <c r="C9" s="3">
        <v>79145</v>
      </c>
      <c r="D9" s="3">
        <v>15829</v>
      </c>
      <c r="E9" s="3">
        <v>12491.6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AE37"/>
  <sheetViews>
    <sheetView workbookViewId="0"/>
  </sheetViews>
  <sheetFormatPr defaultRowHeight="15" x14ac:dyDescent="0.25"/>
  <cols>
    <col min="1" max="1" width="8.140625" customWidth="1"/>
    <col min="2" max="2" width="6.28515625" customWidth="1"/>
    <col min="3" max="3" width="17.7109375" customWidth="1"/>
    <col min="4" max="4" width="10.28515625" customWidth="1"/>
    <col min="5" max="5" width="17.7109375" customWidth="1"/>
    <col min="6" max="6" width="15.140625" customWidth="1"/>
    <col min="7" max="8" width="16.5703125" customWidth="1"/>
    <col min="9" max="9" width="18.28515625" customWidth="1"/>
    <col min="10" max="10" width="16.42578125" customWidth="1"/>
    <col min="11" max="11" width="17.140625" customWidth="1"/>
    <col min="12" max="12" width="13" customWidth="1"/>
    <col min="13" max="13" width="17" customWidth="1"/>
    <col min="14" max="14" width="15.140625" customWidth="1"/>
    <col min="15" max="15" width="16.5703125" customWidth="1"/>
    <col min="16" max="16" width="17.140625" customWidth="1"/>
    <col min="17" max="17" width="16.42578125" customWidth="1"/>
    <col min="18" max="18" width="18.28515625" customWidth="1"/>
    <col min="19" max="19" width="16.5703125" customWidth="1"/>
    <col min="20" max="20" width="13" customWidth="1"/>
    <col min="21" max="21" width="17" customWidth="1"/>
    <col min="22" max="23" width="10.7109375" customWidth="1"/>
    <col min="24" max="24" width="12.140625" customWidth="1"/>
    <col min="25" max="25" width="13.28515625" customWidth="1"/>
    <col min="26" max="26" width="15.140625" bestFit="1" customWidth="1"/>
    <col min="27" max="27" width="18" customWidth="1"/>
    <col min="28" max="28" width="16.42578125" customWidth="1"/>
    <col min="29" max="29" width="16.85546875" customWidth="1"/>
    <col min="30" max="30" width="17.5703125" customWidth="1"/>
    <col min="31" max="31" width="15.7109375" customWidth="1"/>
  </cols>
  <sheetData>
    <row r="1" spans="3:31" x14ac:dyDescent="0.25">
      <c r="C1" t="s">
        <v>0</v>
      </c>
      <c r="D1" t="s">
        <v>1</v>
      </c>
      <c r="E1" t="s">
        <v>2</v>
      </c>
      <c r="F1" t="s">
        <v>3</v>
      </c>
      <c r="G1" t="s">
        <v>4</v>
      </c>
      <c r="H1" t="s">
        <v>43</v>
      </c>
      <c r="I1" t="s">
        <v>44</v>
      </c>
      <c r="J1" t="s">
        <v>45</v>
      </c>
      <c r="K1" t="s">
        <v>46</v>
      </c>
      <c r="L1" t="s">
        <v>47</v>
      </c>
      <c r="M1" t="s">
        <v>48</v>
      </c>
      <c r="N1" t="s">
        <v>49</v>
      </c>
      <c r="O1" t="s">
        <v>50</v>
      </c>
      <c r="P1" t="s">
        <v>51</v>
      </c>
      <c r="Q1" t="s">
        <v>52</v>
      </c>
      <c r="R1" t="s">
        <v>53</v>
      </c>
      <c r="S1" t="s">
        <v>54</v>
      </c>
      <c r="T1" t="s">
        <v>55</v>
      </c>
      <c r="U1" t="s">
        <v>56</v>
      </c>
      <c r="V1" t="s">
        <v>57</v>
      </c>
      <c r="W1" t="s">
        <v>58</v>
      </c>
      <c r="X1" t="s">
        <v>75</v>
      </c>
      <c r="Y1" t="s">
        <v>76</v>
      </c>
      <c r="Z1" t="s">
        <v>95</v>
      </c>
      <c r="AA1" t="s">
        <v>94</v>
      </c>
      <c r="AB1" t="s">
        <v>82</v>
      </c>
      <c r="AC1" t="s">
        <v>81</v>
      </c>
      <c r="AD1" t="s">
        <v>83</v>
      </c>
      <c r="AE1" t="s">
        <v>84</v>
      </c>
    </row>
    <row r="2" spans="3:31" x14ac:dyDescent="0.25">
      <c r="C2">
        <v>5</v>
      </c>
      <c r="D2">
        <v>6</v>
      </c>
      <c r="E2" t="s">
        <v>10</v>
      </c>
      <c r="F2" t="s">
        <v>85</v>
      </c>
      <c r="G2">
        <v>4</v>
      </c>
      <c r="H2">
        <v>9</v>
      </c>
      <c r="I2">
        <v>3148</v>
      </c>
      <c r="J2">
        <v>33</v>
      </c>
      <c r="K2">
        <v>8</v>
      </c>
      <c r="L2">
        <v>61</v>
      </c>
      <c r="M2">
        <v>0</v>
      </c>
      <c r="N2">
        <v>4</v>
      </c>
      <c r="O2">
        <v>159</v>
      </c>
      <c r="P2">
        <v>3</v>
      </c>
      <c r="Q2">
        <v>3883</v>
      </c>
      <c r="R2">
        <v>0</v>
      </c>
      <c r="S2">
        <v>19</v>
      </c>
      <c r="T2">
        <v>0</v>
      </c>
      <c r="U2">
        <v>80</v>
      </c>
      <c r="V2">
        <v>4</v>
      </c>
      <c r="W2">
        <v>247</v>
      </c>
      <c r="X2">
        <f>SUM(Table1[[#This Row],[alcintake2022]:[othercause2022]])</f>
        <v>3422</v>
      </c>
      <c r="Y2">
        <f>SUM(Table1[[#This Row],[alcintake2023]:[othercause2023]])</f>
        <v>4236</v>
      </c>
      <c r="Z2">
        <f>_xlfn.RANK.EQ(Table1[[#This Row],[Total_22]],X:X)</f>
        <v>18</v>
      </c>
      <c r="AA2">
        <f>_xlfn.RANK.EQ(Table1[[#This Row],[Total_23]],Y:Y)</f>
        <v>19</v>
      </c>
      <c r="AB2" s="3">
        <f>SUMIF(F:F,Table1[[#This Row],[region]],X:X)</f>
        <v>59269</v>
      </c>
      <c r="AC2" s="3">
        <f>_xlfn.RANK.EQ(Table1[[#This Row],[RegionSum_22]],AB:AB)</f>
        <v>11</v>
      </c>
      <c r="AD2" s="3">
        <f>SUMIF(F:F,Table1[[#This Row],[region]],Y:Y)</f>
        <v>54235</v>
      </c>
      <c r="AE2" s="3">
        <f>_xlfn.RANK.EQ(Table1[[#This Row],[RegionSum_23]],AD:AD)</f>
        <v>20</v>
      </c>
    </row>
    <row r="3" spans="3:31" x14ac:dyDescent="0.25">
      <c r="C3">
        <v>6</v>
      </c>
      <c r="D3">
        <v>7</v>
      </c>
      <c r="E3" t="s">
        <v>11</v>
      </c>
      <c r="F3" t="s">
        <v>85</v>
      </c>
      <c r="G3">
        <v>4</v>
      </c>
      <c r="H3">
        <v>42</v>
      </c>
      <c r="I3">
        <v>13752</v>
      </c>
      <c r="J3">
        <v>641</v>
      </c>
      <c r="K3">
        <v>370</v>
      </c>
      <c r="L3">
        <v>394</v>
      </c>
      <c r="M3">
        <v>51</v>
      </c>
      <c r="N3">
        <v>95</v>
      </c>
      <c r="O3">
        <v>283</v>
      </c>
      <c r="P3">
        <v>64</v>
      </c>
      <c r="Q3">
        <v>13314</v>
      </c>
      <c r="R3">
        <v>261</v>
      </c>
      <c r="S3">
        <v>733</v>
      </c>
      <c r="T3">
        <v>662</v>
      </c>
      <c r="U3">
        <v>1016</v>
      </c>
      <c r="V3">
        <v>156</v>
      </c>
      <c r="W3">
        <v>904</v>
      </c>
      <c r="X3">
        <f>SUM(Table1[[#This Row],[alcintake2022]:[othercause2022]])</f>
        <v>15628</v>
      </c>
      <c r="Y3">
        <f>SUM(Table1[[#This Row],[alcintake2023]:[othercause2023]])</f>
        <v>17110</v>
      </c>
      <c r="Z3">
        <f>_xlfn.RANK.EQ(Table1[[#This Row],[Total_22]],X:X)</f>
        <v>8</v>
      </c>
      <c r="AA3">
        <f>_xlfn.RANK.EQ(Table1[[#This Row],[Total_23]],Y:Y)</f>
        <v>9</v>
      </c>
      <c r="AB3" s="3">
        <f>SUMIF(F:F,Table1[[#This Row],[region]],X:X)</f>
        <v>59269</v>
      </c>
      <c r="AC3" s="3">
        <f>_xlfn.RANK.EQ(Table1[[#This Row],[RegionSum_22]],AB:AB)</f>
        <v>11</v>
      </c>
      <c r="AD3" s="3">
        <f>SUMIF(F:F,Table1[[#This Row],[region]],Y:Y)</f>
        <v>54235</v>
      </c>
      <c r="AE3" s="3">
        <f>_xlfn.RANK.EQ(Table1[[#This Row],[RegionSum_23]],AD:AD)</f>
        <v>20</v>
      </c>
    </row>
    <row r="4" spans="3:31" x14ac:dyDescent="0.25">
      <c r="C4">
        <v>14</v>
      </c>
      <c r="D4">
        <v>15</v>
      </c>
      <c r="E4" t="s">
        <v>19</v>
      </c>
      <c r="F4" t="s">
        <v>85</v>
      </c>
      <c r="G4">
        <v>4</v>
      </c>
      <c r="H4">
        <v>1251</v>
      </c>
      <c r="I4">
        <v>29790</v>
      </c>
      <c r="J4">
        <v>1687</v>
      </c>
      <c r="K4">
        <v>897</v>
      </c>
      <c r="L4">
        <v>796</v>
      </c>
      <c r="M4">
        <v>9</v>
      </c>
      <c r="N4">
        <v>129</v>
      </c>
      <c r="O4">
        <v>5537</v>
      </c>
      <c r="P4">
        <v>226</v>
      </c>
      <c r="Q4">
        <v>23643</v>
      </c>
      <c r="R4">
        <v>97</v>
      </c>
      <c r="S4">
        <v>1922</v>
      </c>
      <c r="T4">
        <v>765</v>
      </c>
      <c r="U4">
        <v>1883</v>
      </c>
      <c r="V4">
        <v>378</v>
      </c>
      <c r="W4">
        <v>3883</v>
      </c>
      <c r="X4">
        <f>SUM(Table1[[#This Row],[alcintake2022]:[othercause2022]])</f>
        <v>40096</v>
      </c>
      <c r="Y4">
        <f>SUM(Table1[[#This Row],[alcintake2023]:[othercause2023]])</f>
        <v>32797</v>
      </c>
      <c r="Z4">
        <f>_xlfn.RANK.EQ(Table1[[#This Row],[Total_22]],X:X)</f>
        <v>2</v>
      </c>
      <c r="AA4">
        <f>_xlfn.RANK.EQ(Table1[[#This Row],[Total_23]],Y:Y)</f>
        <v>5</v>
      </c>
      <c r="AB4" s="3">
        <f>SUMIF(F:F,Table1[[#This Row],[region]],X:X)</f>
        <v>59269</v>
      </c>
      <c r="AC4" s="3">
        <f>_xlfn.RANK.EQ(Table1[[#This Row],[RegionSum_22]],AB:AB)</f>
        <v>11</v>
      </c>
      <c r="AD4" s="3">
        <f>SUMIF(F:F,Table1[[#This Row],[region]],Y:Y)</f>
        <v>54235</v>
      </c>
      <c r="AE4" s="3">
        <f>_xlfn.RANK.EQ(Table1[[#This Row],[RegionSum_23]],AD:AD)</f>
        <v>20</v>
      </c>
    </row>
    <row r="5" spans="3:31" x14ac:dyDescent="0.25">
      <c r="C5">
        <v>31</v>
      </c>
      <c r="D5">
        <v>32</v>
      </c>
      <c r="E5" t="s">
        <v>36</v>
      </c>
      <c r="F5" t="s">
        <v>85</v>
      </c>
      <c r="G5">
        <v>4</v>
      </c>
      <c r="H5">
        <v>1</v>
      </c>
      <c r="I5">
        <v>21</v>
      </c>
      <c r="J5">
        <v>0</v>
      </c>
      <c r="K5">
        <v>0</v>
      </c>
      <c r="L5">
        <v>0</v>
      </c>
      <c r="M5">
        <v>0</v>
      </c>
      <c r="N5">
        <v>0</v>
      </c>
      <c r="O5">
        <v>65</v>
      </c>
      <c r="P5">
        <v>0</v>
      </c>
      <c r="Q5">
        <v>8</v>
      </c>
      <c r="R5">
        <v>0</v>
      </c>
      <c r="S5">
        <v>5</v>
      </c>
      <c r="T5">
        <v>0</v>
      </c>
      <c r="U5">
        <v>5</v>
      </c>
      <c r="V5">
        <v>2</v>
      </c>
      <c r="W5">
        <v>4</v>
      </c>
      <c r="X5">
        <f>SUM(Table1[[#This Row],[alcintake2022]:[othercause2022]])</f>
        <v>87</v>
      </c>
      <c r="Y5">
        <f>SUM(Table1[[#This Row],[alcintake2023]:[othercause2023]])</f>
        <v>24</v>
      </c>
      <c r="Z5">
        <f>_xlfn.RANK.EQ(Table1[[#This Row],[Total_22]],X:X)</f>
        <v>29</v>
      </c>
      <c r="AA5">
        <f>_xlfn.RANK.EQ(Table1[[#This Row],[Total_23]],Y:Y)</f>
        <v>34</v>
      </c>
      <c r="AB5" s="3">
        <f>SUMIF(F:F,Table1[[#This Row],[region]],X:X)</f>
        <v>59269</v>
      </c>
      <c r="AC5" s="3">
        <f>_xlfn.RANK.EQ(Table1[[#This Row],[RegionSum_22]],AB:AB)</f>
        <v>11</v>
      </c>
      <c r="AD5" s="3">
        <f>SUMIF(F:F,Table1[[#This Row],[region]],Y:Y)</f>
        <v>54235</v>
      </c>
      <c r="AE5" s="3">
        <f>_xlfn.RANK.EQ(Table1[[#This Row],[RegionSum_23]],AD:AD)</f>
        <v>20</v>
      </c>
    </row>
    <row r="6" spans="3:31" x14ac:dyDescent="0.25">
      <c r="C6">
        <v>32</v>
      </c>
      <c r="D6">
        <v>33</v>
      </c>
      <c r="E6" t="s">
        <v>37</v>
      </c>
      <c r="F6" t="s">
        <v>85</v>
      </c>
      <c r="G6">
        <v>4</v>
      </c>
      <c r="H6">
        <v>0</v>
      </c>
      <c r="I6">
        <v>21</v>
      </c>
      <c r="J6">
        <v>2</v>
      </c>
      <c r="K6">
        <v>2</v>
      </c>
      <c r="L6">
        <v>1</v>
      </c>
      <c r="M6">
        <v>0</v>
      </c>
      <c r="N6">
        <v>0</v>
      </c>
      <c r="O6">
        <v>10</v>
      </c>
      <c r="P6">
        <v>7</v>
      </c>
      <c r="Q6">
        <v>29</v>
      </c>
      <c r="R6">
        <v>0</v>
      </c>
      <c r="S6">
        <v>2</v>
      </c>
      <c r="T6">
        <v>0</v>
      </c>
      <c r="U6">
        <v>2</v>
      </c>
      <c r="V6">
        <v>1</v>
      </c>
      <c r="W6">
        <v>27</v>
      </c>
      <c r="X6">
        <f>SUM(Table1[[#This Row],[alcintake2022]:[othercause2022]])</f>
        <v>36</v>
      </c>
      <c r="Y6">
        <f>SUM(Table1[[#This Row],[alcintake2023]:[othercause2023]])</f>
        <v>68</v>
      </c>
      <c r="Z6">
        <f>_xlfn.RANK.EQ(Table1[[#This Row],[Total_22]],X:X)</f>
        <v>34</v>
      </c>
      <c r="AA6">
        <f>_xlfn.RANK.EQ(Table1[[#This Row],[Total_23]],Y:Y)</f>
        <v>32</v>
      </c>
      <c r="AB6" s="3">
        <f>SUMIF(F:F,Table1[[#This Row],[region]],X:X)</f>
        <v>59269</v>
      </c>
      <c r="AC6" s="3">
        <f>_xlfn.RANK.EQ(Table1[[#This Row],[RegionSum_22]],AB:AB)</f>
        <v>11</v>
      </c>
      <c r="AD6" s="3">
        <f>SUMIF(F:F,Table1[[#This Row],[region]],Y:Y)</f>
        <v>54235</v>
      </c>
      <c r="AE6" s="3">
        <f>_xlfn.RANK.EQ(Table1[[#This Row],[RegionSum_23]],AD:AD)</f>
        <v>20</v>
      </c>
    </row>
    <row r="7" spans="3:31" x14ac:dyDescent="0.25">
      <c r="C7">
        <v>34</v>
      </c>
      <c r="D7">
        <v>35</v>
      </c>
      <c r="E7" t="s">
        <v>39</v>
      </c>
      <c r="F7" t="s">
        <v>86</v>
      </c>
      <c r="G7">
        <v>8</v>
      </c>
      <c r="H7">
        <v>0</v>
      </c>
      <c r="I7">
        <v>1</v>
      </c>
      <c r="J7">
        <v>0</v>
      </c>
      <c r="K7">
        <v>0</v>
      </c>
      <c r="L7">
        <v>0</v>
      </c>
      <c r="M7">
        <v>0</v>
      </c>
      <c r="N7">
        <v>0</v>
      </c>
      <c r="O7">
        <v>0</v>
      </c>
      <c r="P7">
        <v>0</v>
      </c>
      <c r="Q7">
        <v>0</v>
      </c>
      <c r="R7">
        <v>0</v>
      </c>
      <c r="S7">
        <v>0</v>
      </c>
      <c r="T7">
        <v>0</v>
      </c>
      <c r="U7">
        <v>0</v>
      </c>
      <c r="V7">
        <v>0</v>
      </c>
      <c r="W7">
        <v>0</v>
      </c>
      <c r="X7">
        <f>SUM(Table1[[#This Row],[alcintake2022]:[othercause2022]])</f>
        <v>1</v>
      </c>
      <c r="Y7">
        <f>SUM(Table1[[#This Row],[alcintake2023]:[othercause2023]])</f>
        <v>0</v>
      </c>
      <c r="Z7">
        <f>_xlfn.RANK.EQ(Table1[[#This Row],[Total_22]],X:X)</f>
        <v>35</v>
      </c>
      <c r="AA7">
        <f>_xlfn.RANK.EQ(Table1[[#This Row],[Total_23]],Y:Y)</f>
        <v>36</v>
      </c>
      <c r="AB7" s="3">
        <f>SUMIF(F:F,Table1[[#This Row],[region]],X:X)</f>
        <v>1</v>
      </c>
      <c r="AC7" s="3">
        <f>_xlfn.RANK.EQ(Table1[[#This Row],[RegionSum_22]],AB:AB)</f>
        <v>36</v>
      </c>
      <c r="AD7" s="3">
        <f>SUMIF(F:F,Table1[[#This Row],[region]],Y:Y)</f>
        <v>0</v>
      </c>
      <c r="AE7" s="3">
        <f>_xlfn.RANK.EQ(Table1[[#This Row],[RegionSum_23]],AD:AD)</f>
        <v>36</v>
      </c>
    </row>
    <row r="8" spans="3:31" x14ac:dyDescent="0.25">
      <c r="C8">
        <v>29</v>
      </c>
      <c r="D8">
        <v>30</v>
      </c>
      <c r="E8" t="s">
        <v>34</v>
      </c>
      <c r="F8" t="s">
        <v>87</v>
      </c>
      <c r="G8">
        <v>7</v>
      </c>
      <c r="H8">
        <v>25</v>
      </c>
      <c r="I8">
        <v>94</v>
      </c>
      <c r="J8">
        <v>7</v>
      </c>
      <c r="K8">
        <v>20</v>
      </c>
      <c r="L8">
        <v>11</v>
      </c>
      <c r="M8">
        <v>0</v>
      </c>
      <c r="N8">
        <v>0</v>
      </c>
      <c r="O8">
        <v>0</v>
      </c>
      <c r="P8">
        <v>27</v>
      </c>
      <c r="Q8">
        <v>124</v>
      </c>
      <c r="R8">
        <v>2</v>
      </c>
      <c r="S8">
        <v>31</v>
      </c>
      <c r="T8">
        <v>0</v>
      </c>
      <c r="U8">
        <v>15</v>
      </c>
      <c r="V8">
        <v>0</v>
      </c>
      <c r="W8">
        <v>39</v>
      </c>
      <c r="X8">
        <f>SUM(Table1[[#This Row],[alcintake2022]:[othercause2022]])</f>
        <v>157</v>
      </c>
      <c r="Y8">
        <f>SUM(Table1[[#This Row],[alcintake2023]:[othercause2023]])</f>
        <v>238</v>
      </c>
      <c r="Z8">
        <f>_xlfn.RANK.EQ(Table1[[#This Row],[Total_22]],X:X)</f>
        <v>27</v>
      </c>
      <c r="AA8">
        <f>_xlfn.RANK.EQ(Table1[[#This Row],[Total_23]],Y:Y)</f>
        <v>28</v>
      </c>
      <c r="AB8" s="3">
        <f>SUMIF(F:F,Table1[[#This Row],[region]],X:X)</f>
        <v>157</v>
      </c>
      <c r="AC8" s="3">
        <f>_xlfn.RANK.EQ(Table1[[#This Row],[RegionSum_22]],AB:AB)</f>
        <v>35</v>
      </c>
      <c r="AD8" s="3">
        <f>SUMIF(F:F,Table1[[#This Row],[region]],Y:Y)</f>
        <v>238</v>
      </c>
      <c r="AE8" s="3">
        <f>_xlfn.RANK.EQ(Table1[[#This Row],[RegionSum_23]],AD:AD)</f>
        <v>35</v>
      </c>
    </row>
    <row r="9" spans="3:31" x14ac:dyDescent="0.25">
      <c r="C9">
        <v>0</v>
      </c>
      <c r="D9">
        <v>1</v>
      </c>
      <c r="E9" t="s">
        <v>5</v>
      </c>
      <c r="F9" s="4" t="s">
        <v>88</v>
      </c>
      <c r="G9">
        <v>2</v>
      </c>
      <c r="H9">
        <v>594</v>
      </c>
      <c r="I9">
        <v>12747</v>
      </c>
      <c r="J9">
        <v>507</v>
      </c>
      <c r="K9">
        <v>328</v>
      </c>
      <c r="L9">
        <v>668</v>
      </c>
      <c r="M9">
        <v>29</v>
      </c>
      <c r="N9">
        <v>154</v>
      </c>
      <c r="O9">
        <v>1938</v>
      </c>
      <c r="P9">
        <v>128</v>
      </c>
      <c r="Q9">
        <v>17286</v>
      </c>
      <c r="R9">
        <v>40</v>
      </c>
      <c r="S9">
        <v>667</v>
      </c>
      <c r="T9">
        <v>325</v>
      </c>
      <c r="U9">
        <v>1024</v>
      </c>
      <c r="V9">
        <v>306</v>
      </c>
      <c r="W9">
        <v>2868</v>
      </c>
      <c r="X9">
        <f>SUM(Table1[[#This Row],[alcintake2022]:[othercause2022]])</f>
        <v>16965</v>
      </c>
      <c r="Y9">
        <f>SUM(Table1[[#This Row],[alcintake2023]:[othercause2023]])</f>
        <v>22644</v>
      </c>
      <c r="Z9">
        <f>_xlfn.RANK.EQ(Table1[[#This Row],[Total_22]],X:X)</f>
        <v>6</v>
      </c>
      <c r="AA9">
        <f>_xlfn.RANK.EQ(Table1[[#This Row],[Total_23]],Y:Y)</f>
        <v>7</v>
      </c>
      <c r="AB9" s="3">
        <f>SUMIF(F:F,Table1[[#This Row],[region]],X:X)</f>
        <v>119698</v>
      </c>
      <c r="AC9" s="5">
        <f>_xlfn.RANK.EQ(Table1[[#This Row],[RegionSum_22]],AB:AB)</f>
        <v>1</v>
      </c>
      <c r="AD9" s="3">
        <f>SUMIF(F:F,Table1[[#This Row],[region]],Y:Y)</f>
        <v>168842</v>
      </c>
      <c r="AE9" s="5">
        <f>_xlfn.RANK.EQ(Table1[[#This Row],[RegionSum_23]],AD:AD)</f>
        <v>1</v>
      </c>
    </row>
    <row r="10" spans="3:31" x14ac:dyDescent="0.25">
      <c r="C10">
        <v>11</v>
      </c>
      <c r="D10">
        <v>12</v>
      </c>
      <c r="E10" t="s">
        <v>16</v>
      </c>
      <c r="F10" s="4" t="s">
        <v>88</v>
      </c>
      <c r="G10">
        <v>2</v>
      </c>
      <c r="H10">
        <v>2207</v>
      </c>
      <c r="I10">
        <v>23370</v>
      </c>
      <c r="J10">
        <v>944</v>
      </c>
      <c r="K10">
        <v>455</v>
      </c>
      <c r="L10">
        <v>877</v>
      </c>
      <c r="M10">
        <v>99</v>
      </c>
      <c r="N10">
        <v>145</v>
      </c>
      <c r="O10">
        <v>4700</v>
      </c>
      <c r="P10">
        <v>396</v>
      </c>
      <c r="Q10">
        <v>31506</v>
      </c>
      <c r="R10">
        <v>228</v>
      </c>
      <c r="S10">
        <v>900</v>
      </c>
      <c r="T10">
        <v>292</v>
      </c>
      <c r="U10">
        <v>1019</v>
      </c>
      <c r="V10">
        <v>40</v>
      </c>
      <c r="W10">
        <v>4955</v>
      </c>
      <c r="X10">
        <f>SUM(Table1[[#This Row],[alcintake2022]:[othercause2022]])</f>
        <v>32797</v>
      </c>
      <c r="Y10">
        <f>SUM(Table1[[#This Row],[alcintake2023]:[othercause2023]])</f>
        <v>39336</v>
      </c>
      <c r="Z10">
        <f>_xlfn.RANK.EQ(Table1[[#This Row],[Total_22]],X:X)</f>
        <v>3</v>
      </c>
      <c r="AA10">
        <f>_xlfn.RANK.EQ(Table1[[#This Row],[Total_23]],Y:Y)</f>
        <v>3</v>
      </c>
      <c r="AB10" s="3">
        <f>SUMIF(F:F,Table1[[#This Row],[region]],X:X)</f>
        <v>119698</v>
      </c>
      <c r="AC10" s="5">
        <f>_xlfn.RANK.EQ(Table1[[#This Row],[RegionSum_22]],AB:AB)</f>
        <v>1</v>
      </c>
      <c r="AD10" s="3">
        <f>SUMIF(F:F,Table1[[#This Row],[region]],Y:Y)</f>
        <v>168842</v>
      </c>
      <c r="AE10" s="5">
        <f>_xlfn.RANK.EQ(Table1[[#This Row],[RegionSum_23]],AD:AD)</f>
        <v>1</v>
      </c>
    </row>
    <row r="11" spans="3:31" x14ac:dyDescent="0.25">
      <c r="C11">
        <v>12</v>
      </c>
      <c r="D11">
        <v>13</v>
      </c>
      <c r="E11" t="s">
        <v>17</v>
      </c>
      <c r="F11" s="4" t="s">
        <v>88</v>
      </c>
      <c r="G11">
        <v>2</v>
      </c>
      <c r="H11">
        <v>35</v>
      </c>
      <c r="I11">
        <v>20611</v>
      </c>
      <c r="J11">
        <v>1217</v>
      </c>
      <c r="K11">
        <v>1178</v>
      </c>
      <c r="L11">
        <v>1138</v>
      </c>
      <c r="M11">
        <v>92</v>
      </c>
      <c r="N11">
        <v>1393</v>
      </c>
      <c r="O11">
        <v>86</v>
      </c>
      <c r="P11">
        <v>133</v>
      </c>
      <c r="Q11">
        <v>34062</v>
      </c>
      <c r="R11">
        <v>406</v>
      </c>
      <c r="S11">
        <v>1254</v>
      </c>
      <c r="T11">
        <v>121</v>
      </c>
      <c r="U11">
        <v>2175</v>
      </c>
      <c r="V11">
        <v>61</v>
      </c>
      <c r="W11">
        <v>50</v>
      </c>
      <c r="X11">
        <f>SUM(Table1[[#This Row],[alcintake2022]:[othercause2022]])</f>
        <v>25750</v>
      </c>
      <c r="Y11">
        <f>SUM(Table1[[#This Row],[alcintake2023]:[othercause2023]])</f>
        <v>38262</v>
      </c>
      <c r="Z11">
        <f>_xlfn.RANK.EQ(Table1[[#This Row],[Total_22]],X:X)</f>
        <v>5</v>
      </c>
      <c r="AA11">
        <f>_xlfn.RANK.EQ(Table1[[#This Row],[Total_23]],Y:Y)</f>
        <v>4</v>
      </c>
      <c r="AB11" s="3">
        <f>SUMIF(F:F,Table1[[#This Row],[region]],X:X)</f>
        <v>119698</v>
      </c>
      <c r="AC11" s="5">
        <f>_xlfn.RANK.EQ(Table1[[#This Row],[RegionSum_22]],AB:AB)</f>
        <v>1</v>
      </c>
      <c r="AD11" s="3">
        <f>SUMIF(F:F,Table1[[#This Row],[region]],Y:Y)</f>
        <v>168842</v>
      </c>
      <c r="AE11" s="5">
        <f>_xlfn.RANK.EQ(Table1[[#This Row],[RegionSum_23]],AD:AD)</f>
        <v>1</v>
      </c>
    </row>
    <row r="12" spans="3:31" x14ac:dyDescent="0.25">
      <c r="C12">
        <v>23</v>
      </c>
      <c r="D12">
        <v>24</v>
      </c>
      <c r="E12" s="4" t="s">
        <v>28</v>
      </c>
      <c r="F12" s="4" t="s">
        <v>88</v>
      </c>
      <c r="G12">
        <v>2</v>
      </c>
      <c r="H12">
        <v>1416</v>
      </c>
      <c r="I12">
        <v>28804</v>
      </c>
      <c r="J12">
        <v>2171</v>
      </c>
      <c r="K12">
        <v>1869</v>
      </c>
      <c r="L12">
        <v>1529</v>
      </c>
      <c r="M12">
        <v>451</v>
      </c>
      <c r="N12">
        <v>161</v>
      </c>
      <c r="O12">
        <v>6874</v>
      </c>
      <c r="P12">
        <v>531</v>
      </c>
      <c r="Q12">
        <v>47055</v>
      </c>
      <c r="R12">
        <v>1004</v>
      </c>
      <c r="S12">
        <v>3209</v>
      </c>
      <c r="T12">
        <v>2367</v>
      </c>
      <c r="U12">
        <v>7155</v>
      </c>
      <c r="V12">
        <v>671</v>
      </c>
      <c r="W12">
        <v>4866</v>
      </c>
      <c r="X12">
        <f>SUM(Table1[[#This Row],[alcintake2022]:[othercause2022]])</f>
        <v>43275</v>
      </c>
      <c r="Y12">
        <f>SUM(Table1[[#This Row],[alcintake2023]:[othercause2023]])</f>
        <v>66858</v>
      </c>
      <c r="Z12" s="4">
        <f>_xlfn.RANK.EQ(Table1[[#This Row],[Total_22]],X:X)</f>
        <v>1</v>
      </c>
      <c r="AA12" s="4">
        <f>_xlfn.RANK.EQ(Table1[[#This Row],[Total_23]],Y:Y)</f>
        <v>1</v>
      </c>
      <c r="AB12" s="3">
        <f>SUMIF(F:F,Table1[[#This Row],[region]],X:X)</f>
        <v>119698</v>
      </c>
      <c r="AC12" s="5">
        <f>_xlfn.RANK.EQ(Table1[[#This Row],[RegionSum_22]],AB:AB)</f>
        <v>1</v>
      </c>
      <c r="AD12" s="3">
        <f>SUMIF(F:F,Table1[[#This Row],[region]],Y:Y)</f>
        <v>168842</v>
      </c>
      <c r="AE12" s="5">
        <f>_xlfn.RANK.EQ(Table1[[#This Row],[RegionSum_23]],AD:AD)</f>
        <v>1</v>
      </c>
    </row>
    <row r="13" spans="3:31" x14ac:dyDescent="0.25">
      <c r="C13">
        <v>35</v>
      </c>
      <c r="D13">
        <v>36</v>
      </c>
      <c r="E13" t="s">
        <v>40</v>
      </c>
      <c r="F13" s="4" t="s">
        <v>88</v>
      </c>
      <c r="G13">
        <v>2</v>
      </c>
      <c r="H13">
        <v>73</v>
      </c>
      <c r="I13">
        <v>250</v>
      </c>
      <c r="J13">
        <v>136</v>
      </c>
      <c r="K13">
        <v>0</v>
      </c>
      <c r="L13">
        <v>8</v>
      </c>
      <c r="M13">
        <v>12</v>
      </c>
      <c r="N13">
        <v>15</v>
      </c>
      <c r="O13">
        <v>417</v>
      </c>
      <c r="P13">
        <v>82</v>
      </c>
      <c r="Q13">
        <v>1297</v>
      </c>
      <c r="R13">
        <v>9</v>
      </c>
      <c r="S13">
        <v>90</v>
      </c>
      <c r="T13">
        <v>0</v>
      </c>
      <c r="U13">
        <v>71</v>
      </c>
      <c r="V13">
        <v>0</v>
      </c>
      <c r="W13">
        <v>193</v>
      </c>
      <c r="X13">
        <f>SUM(Table1[[#This Row],[alcintake2022]:[othercause2022]])</f>
        <v>911</v>
      </c>
      <c r="Y13">
        <f>SUM(Table1[[#This Row],[alcintake2023]:[othercause2023]])</f>
        <v>1742</v>
      </c>
      <c r="Z13">
        <f>_xlfn.RANK.EQ(Table1[[#This Row],[Total_22]],X:X)</f>
        <v>22</v>
      </c>
      <c r="AA13">
        <f>_xlfn.RANK.EQ(Table1[[#This Row],[Total_23]],Y:Y)</f>
        <v>22</v>
      </c>
      <c r="AB13" s="3">
        <f>SUMIF(F:F,Table1[[#This Row],[region]],X:X)</f>
        <v>119698</v>
      </c>
      <c r="AC13" s="5">
        <f>_xlfn.RANK.EQ(Table1[[#This Row],[RegionSum_22]],AB:AB)</f>
        <v>1</v>
      </c>
      <c r="AD13" s="3">
        <f>SUMIF(F:F,Table1[[#This Row],[region]],Y:Y)</f>
        <v>168842</v>
      </c>
      <c r="AE13" s="5">
        <f>_xlfn.RANK.EQ(Table1[[#This Row],[RegionSum_23]],AD:AD)</f>
        <v>1</v>
      </c>
    </row>
    <row r="14" spans="3:31" x14ac:dyDescent="0.25">
      <c r="C14">
        <v>21</v>
      </c>
      <c r="D14">
        <v>22</v>
      </c>
      <c r="E14" t="s">
        <v>26</v>
      </c>
      <c r="F14" t="s">
        <v>89</v>
      </c>
      <c r="G14">
        <v>6</v>
      </c>
      <c r="H14">
        <v>915</v>
      </c>
      <c r="I14">
        <v>11395</v>
      </c>
      <c r="J14">
        <v>102</v>
      </c>
      <c r="K14">
        <v>1157</v>
      </c>
      <c r="L14">
        <v>656</v>
      </c>
      <c r="M14">
        <v>2</v>
      </c>
      <c r="N14">
        <v>176</v>
      </c>
      <c r="O14">
        <v>1803</v>
      </c>
      <c r="P14">
        <v>673</v>
      </c>
      <c r="Q14">
        <v>13358</v>
      </c>
      <c r="R14">
        <v>0</v>
      </c>
      <c r="S14">
        <v>981</v>
      </c>
      <c r="T14">
        <v>217</v>
      </c>
      <c r="U14">
        <v>1345</v>
      </c>
      <c r="V14">
        <v>222</v>
      </c>
      <c r="W14">
        <v>5012</v>
      </c>
      <c r="X14">
        <f>SUM(Table1[[#This Row],[alcintake2022]:[othercause2022]])</f>
        <v>16206</v>
      </c>
      <c r="Y14">
        <f>SUM(Table1[[#This Row],[alcintake2023]:[othercause2023]])</f>
        <v>21808</v>
      </c>
      <c r="Z14">
        <f>_xlfn.RANK.EQ(Table1[[#This Row],[Total_22]],X:X)</f>
        <v>7</v>
      </c>
      <c r="AA14">
        <f>_xlfn.RANK.EQ(Table1[[#This Row],[Total_23]],Y:Y)</f>
        <v>8</v>
      </c>
      <c r="AB14" s="3">
        <f>SUMIF(F:F,Table1[[#This Row],[region]],X:X)</f>
        <v>16206</v>
      </c>
      <c r="AC14" s="3">
        <f>_xlfn.RANK.EQ(Table1[[#This Row],[RegionSum_22]],AB:AB)</f>
        <v>25</v>
      </c>
      <c r="AD14" s="3">
        <f>SUMIF(F:F,Table1[[#This Row],[region]],Y:Y)</f>
        <v>21808</v>
      </c>
      <c r="AE14" s="3">
        <f>_xlfn.RANK.EQ(Table1[[#This Row],[RegionSum_23]],AD:AD)</f>
        <v>25</v>
      </c>
    </row>
    <row r="15" spans="3:31" x14ac:dyDescent="0.25">
      <c r="C15">
        <v>1</v>
      </c>
      <c r="D15">
        <v>2</v>
      </c>
      <c r="E15" t="s">
        <v>6</v>
      </c>
      <c r="F15" t="s">
        <v>91</v>
      </c>
      <c r="G15">
        <v>5</v>
      </c>
      <c r="H15">
        <v>11</v>
      </c>
      <c r="I15">
        <v>16</v>
      </c>
      <c r="J15">
        <v>0</v>
      </c>
      <c r="K15">
        <v>0</v>
      </c>
      <c r="L15">
        <v>0</v>
      </c>
      <c r="M15">
        <v>0</v>
      </c>
      <c r="N15">
        <v>0</v>
      </c>
      <c r="O15">
        <v>22</v>
      </c>
      <c r="P15">
        <v>15</v>
      </c>
      <c r="Q15">
        <v>45</v>
      </c>
      <c r="R15">
        <v>0</v>
      </c>
      <c r="S15">
        <v>7</v>
      </c>
      <c r="T15">
        <v>11</v>
      </c>
      <c r="U15">
        <v>8</v>
      </c>
      <c r="V15">
        <v>8</v>
      </c>
      <c r="W15">
        <v>18</v>
      </c>
      <c r="X15">
        <f>SUM(Table1[[#This Row],[alcintake2022]:[othercause2022]])</f>
        <v>49</v>
      </c>
      <c r="Y15">
        <f>SUM(Table1[[#This Row],[alcintake2023]:[othercause2023]])</f>
        <v>112</v>
      </c>
      <c r="Z15">
        <f>_xlfn.RANK.EQ(Table1[[#This Row],[Total_22]],X:X)</f>
        <v>33</v>
      </c>
      <c r="AA15">
        <f>_xlfn.RANK.EQ(Table1[[#This Row],[Total_23]],Y:Y)</f>
        <v>30</v>
      </c>
      <c r="AB15" s="3">
        <f>SUMIF(F:F,Table1[[#This Row],[region]],X:X)</f>
        <v>6675</v>
      </c>
      <c r="AC15" s="3">
        <f>_xlfn.RANK.EQ(Table1[[#This Row],[RegionSum_22]],AB:AB)</f>
        <v>26</v>
      </c>
      <c r="AD15" s="3">
        <f>SUMIF(F:F,Table1[[#This Row],[region]],Y:Y)</f>
        <v>6393</v>
      </c>
      <c r="AE15" s="3">
        <f>_xlfn.RANK.EQ(Table1[[#This Row],[RegionSum_23]],AD:AD)</f>
        <v>29</v>
      </c>
    </row>
    <row r="16" spans="3:31" x14ac:dyDescent="0.25">
      <c r="C16">
        <v>2</v>
      </c>
      <c r="D16">
        <v>3</v>
      </c>
      <c r="E16" t="s">
        <v>7</v>
      </c>
      <c r="F16" t="s">
        <v>91</v>
      </c>
      <c r="G16">
        <v>5</v>
      </c>
      <c r="H16">
        <v>613</v>
      </c>
      <c r="I16">
        <v>4596</v>
      </c>
      <c r="J16">
        <v>129</v>
      </c>
      <c r="K16">
        <v>104</v>
      </c>
      <c r="L16">
        <v>156</v>
      </c>
      <c r="M16">
        <v>7</v>
      </c>
      <c r="N16">
        <v>3</v>
      </c>
      <c r="O16">
        <v>628</v>
      </c>
      <c r="P16">
        <v>352</v>
      </c>
      <c r="Q16">
        <v>3520</v>
      </c>
      <c r="R16">
        <v>64</v>
      </c>
      <c r="S16">
        <v>334</v>
      </c>
      <c r="T16">
        <v>156</v>
      </c>
      <c r="U16">
        <v>371</v>
      </c>
      <c r="V16">
        <v>3</v>
      </c>
      <c r="W16">
        <v>873</v>
      </c>
      <c r="X16">
        <f>SUM(Table1[[#This Row],[alcintake2022]:[othercause2022]])</f>
        <v>6236</v>
      </c>
      <c r="Y16">
        <f>SUM(Table1[[#This Row],[alcintake2023]:[othercause2023]])</f>
        <v>5673</v>
      </c>
      <c r="Z16">
        <f>_xlfn.RANK.EQ(Table1[[#This Row],[Total_22]],X:X)</f>
        <v>13</v>
      </c>
      <c r="AA16">
        <f>_xlfn.RANK.EQ(Table1[[#This Row],[Total_23]],Y:Y)</f>
        <v>15</v>
      </c>
      <c r="AB16" s="3">
        <f>SUMIF(F:F,Table1[[#This Row],[region]],X:X)</f>
        <v>6675</v>
      </c>
      <c r="AC16" s="3">
        <f>_xlfn.RANK.EQ(Table1[[#This Row],[RegionSum_22]],AB:AB)</f>
        <v>26</v>
      </c>
      <c r="AD16" s="3">
        <f>SUMIF(F:F,Table1[[#This Row],[region]],Y:Y)</f>
        <v>6393</v>
      </c>
      <c r="AE16" s="3">
        <f>_xlfn.RANK.EQ(Table1[[#This Row],[RegionSum_23]],AD:AD)</f>
        <v>29</v>
      </c>
    </row>
    <row r="17" spans="3:31" x14ac:dyDescent="0.25">
      <c r="C17">
        <v>15</v>
      </c>
      <c r="D17">
        <v>16</v>
      </c>
      <c r="E17" t="s">
        <v>20</v>
      </c>
      <c r="F17" t="s">
        <v>91</v>
      </c>
      <c r="G17">
        <v>5</v>
      </c>
      <c r="H17">
        <v>0</v>
      </c>
      <c r="I17">
        <v>0</v>
      </c>
      <c r="J17">
        <v>0</v>
      </c>
      <c r="K17">
        <v>0</v>
      </c>
      <c r="L17">
        <v>0</v>
      </c>
      <c r="M17">
        <v>0</v>
      </c>
      <c r="N17">
        <v>0</v>
      </c>
      <c r="O17">
        <v>0</v>
      </c>
      <c r="P17">
        <v>71</v>
      </c>
      <c r="Q17">
        <v>57</v>
      </c>
      <c r="R17">
        <v>0</v>
      </c>
      <c r="S17">
        <v>39</v>
      </c>
      <c r="T17">
        <v>0</v>
      </c>
      <c r="U17">
        <v>46</v>
      </c>
      <c r="V17">
        <v>30</v>
      </c>
      <c r="W17">
        <v>66</v>
      </c>
      <c r="X17">
        <f>SUM(Table1[[#This Row],[alcintake2022]:[othercause2022]])</f>
        <v>0</v>
      </c>
      <c r="Y17">
        <f>SUM(Table1[[#This Row],[alcintake2023]:[othercause2023]])</f>
        <v>309</v>
      </c>
      <c r="Z17">
        <f>_xlfn.RANK.EQ(Table1[[#This Row],[Total_22]],X:X)</f>
        <v>36</v>
      </c>
      <c r="AA17">
        <f>_xlfn.RANK.EQ(Table1[[#This Row],[Total_23]],Y:Y)</f>
        <v>27</v>
      </c>
      <c r="AB17" s="3">
        <f>SUMIF(F:F,Table1[[#This Row],[region]],X:X)</f>
        <v>6675</v>
      </c>
      <c r="AC17" s="3">
        <f>_xlfn.RANK.EQ(Table1[[#This Row],[RegionSum_22]],AB:AB)</f>
        <v>26</v>
      </c>
      <c r="AD17" s="3">
        <f>SUMIF(F:F,Table1[[#This Row],[region]],Y:Y)</f>
        <v>6393</v>
      </c>
      <c r="AE17" s="3">
        <f>_xlfn.RANK.EQ(Table1[[#This Row],[RegionSum_23]],AD:AD)</f>
        <v>29</v>
      </c>
    </row>
    <row r="18" spans="3:31" x14ac:dyDescent="0.25">
      <c r="C18">
        <v>16</v>
      </c>
      <c r="D18">
        <v>17</v>
      </c>
      <c r="E18" t="s">
        <v>21</v>
      </c>
      <c r="F18" t="s">
        <v>91</v>
      </c>
      <c r="G18">
        <v>5</v>
      </c>
      <c r="H18">
        <v>25</v>
      </c>
      <c r="I18">
        <v>40</v>
      </c>
      <c r="J18">
        <v>0</v>
      </c>
      <c r="K18">
        <v>0</v>
      </c>
      <c r="L18">
        <v>0</v>
      </c>
      <c r="M18">
        <v>0</v>
      </c>
      <c r="N18">
        <v>0</v>
      </c>
      <c r="O18">
        <v>0</v>
      </c>
      <c r="P18">
        <v>35</v>
      </c>
      <c r="Q18">
        <v>146</v>
      </c>
      <c r="R18">
        <v>0</v>
      </c>
      <c r="S18">
        <v>0</v>
      </c>
      <c r="T18">
        <v>0</v>
      </c>
      <c r="U18">
        <v>0</v>
      </c>
      <c r="V18">
        <v>0</v>
      </c>
      <c r="W18">
        <v>0</v>
      </c>
      <c r="X18">
        <f>SUM(Table1[[#This Row],[alcintake2022]:[othercause2022]])</f>
        <v>65</v>
      </c>
      <c r="Y18">
        <f>SUM(Table1[[#This Row],[alcintake2023]:[othercause2023]])</f>
        <v>181</v>
      </c>
      <c r="Z18">
        <f>_xlfn.RANK.EQ(Table1[[#This Row],[Total_22]],X:X)</f>
        <v>31</v>
      </c>
      <c r="AA18">
        <f>_xlfn.RANK.EQ(Table1[[#This Row],[Total_23]],Y:Y)</f>
        <v>29</v>
      </c>
      <c r="AB18" s="3">
        <f>SUMIF(F:F,Table1[[#This Row],[region]],X:X)</f>
        <v>6675</v>
      </c>
      <c r="AC18" s="3">
        <f>_xlfn.RANK.EQ(Table1[[#This Row],[RegionSum_22]],AB:AB)</f>
        <v>26</v>
      </c>
      <c r="AD18" s="3">
        <f>SUMIF(F:F,Table1[[#This Row],[region]],Y:Y)</f>
        <v>6393</v>
      </c>
      <c r="AE18" s="3">
        <f>_xlfn.RANK.EQ(Table1[[#This Row],[RegionSum_23]],AD:AD)</f>
        <v>29</v>
      </c>
    </row>
    <row r="19" spans="3:31" x14ac:dyDescent="0.25">
      <c r="C19">
        <v>18</v>
      </c>
      <c r="D19">
        <v>19</v>
      </c>
      <c r="E19" t="s">
        <v>23</v>
      </c>
      <c r="F19" t="s">
        <v>91</v>
      </c>
      <c r="G19">
        <v>5</v>
      </c>
      <c r="H19">
        <v>91</v>
      </c>
      <c r="I19">
        <v>51</v>
      </c>
      <c r="J19">
        <v>0</v>
      </c>
      <c r="K19">
        <v>0</v>
      </c>
      <c r="L19">
        <v>26</v>
      </c>
      <c r="M19">
        <v>0</v>
      </c>
      <c r="N19">
        <v>0</v>
      </c>
      <c r="O19">
        <v>70</v>
      </c>
      <c r="P19">
        <v>13</v>
      </c>
      <c r="Q19">
        <v>11</v>
      </c>
      <c r="R19">
        <v>0</v>
      </c>
      <c r="S19">
        <v>0</v>
      </c>
      <c r="T19">
        <v>0</v>
      </c>
      <c r="U19">
        <v>0</v>
      </c>
      <c r="V19">
        <v>0</v>
      </c>
      <c r="W19">
        <v>0</v>
      </c>
      <c r="X19">
        <f>SUM(Table1[[#This Row],[alcintake2022]:[othercause2022]])</f>
        <v>238</v>
      </c>
      <c r="Y19">
        <f>SUM(Table1[[#This Row],[alcintake2023]:[othercause2023]])</f>
        <v>24</v>
      </c>
      <c r="Z19">
        <f>_xlfn.RANK.EQ(Table1[[#This Row],[Total_22]],X:X)</f>
        <v>26</v>
      </c>
      <c r="AA19">
        <f>_xlfn.RANK.EQ(Table1[[#This Row],[Total_23]],Y:Y)</f>
        <v>34</v>
      </c>
      <c r="AB19" s="3">
        <f>SUMIF(F:F,Table1[[#This Row],[region]],X:X)</f>
        <v>6675</v>
      </c>
      <c r="AC19" s="3">
        <f>_xlfn.RANK.EQ(Table1[[#This Row],[RegionSum_22]],AB:AB)</f>
        <v>26</v>
      </c>
      <c r="AD19" s="3">
        <f>SUMIF(F:F,Table1[[#This Row],[region]],Y:Y)</f>
        <v>6393</v>
      </c>
      <c r="AE19" s="3">
        <f>_xlfn.RANK.EQ(Table1[[#This Row],[RegionSum_23]],AD:AD)</f>
        <v>29</v>
      </c>
    </row>
    <row r="20" spans="3:31" x14ac:dyDescent="0.25">
      <c r="C20">
        <v>22</v>
      </c>
      <c r="D20">
        <v>23</v>
      </c>
      <c r="E20" t="s">
        <v>27</v>
      </c>
      <c r="F20" t="s">
        <v>91</v>
      </c>
      <c r="G20">
        <v>5</v>
      </c>
      <c r="H20">
        <v>8</v>
      </c>
      <c r="I20">
        <v>28</v>
      </c>
      <c r="J20">
        <v>0</v>
      </c>
      <c r="K20">
        <v>0</v>
      </c>
      <c r="L20">
        <v>0</v>
      </c>
      <c r="M20">
        <v>0</v>
      </c>
      <c r="N20">
        <v>0</v>
      </c>
      <c r="O20">
        <v>51</v>
      </c>
      <c r="P20">
        <v>12</v>
      </c>
      <c r="Q20">
        <v>45</v>
      </c>
      <c r="R20">
        <v>0</v>
      </c>
      <c r="S20">
        <v>20</v>
      </c>
      <c r="T20">
        <v>0</v>
      </c>
      <c r="U20">
        <v>17</v>
      </c>
      <c r="V20">
        <v>0</v>
      </c>
      <c r="W20">
        <v>0</v>
      </c>
      <c r="X20">
        <f>SUM(Table1[[#This Row],[alcintake2022]:[othercause2022]])</f>
        <v>87</v>
      </c>
      <c r="Y20">
        <f>SUM(Table1[[#This Row],[alcintake2023]:[othercause2023]])</f>
        <v>94</v>
      </c>
      <c r="Z20">
        <f>_xlfn.RANK.EQ(Table1[[#This Row],[Total_22]],X:X)</f>
        <v>29</v>
      </c>
      <c r="AA20">
        <f>_xlfn.RANK.EQ(Table1[[#This Row],[Total_23]],Y:Y)</f>
        <v>31</v>
      </c>
      <c r="AB20" s="3">
        <f>SUMIF(F:F,Table1[[#This Row],[region]],X:X)</f>
        <v>6675</v>
      </c>
      <c r="AC20" s="3">
        <f>_xlfn.RANK.EQ(Table1[[#This Row],[RegionSum_22]],AB:AB)</f>
        <v>26</v>
      </c>
      <c r="AD20" s="3">
        <f>SUMIF(F:F,Table1[[#This Row],[region]],Y:Y)</f>
        <v>6393</v>
      </c>
      <c r="AE20" s="3">
        <f>_xlfn.RANK.EQ(Table1[[#This Row],[RegionSum_23]],AD:AD)</f>
        <v>29</v>
      </c>
    </row>
    <row r="21" spans="3:31" x14ac:dyDescent="0.25">
      <c r="C21">
        <v>3</v>
      </c>
      <c r="D21">
        <v>4</v>
      </c>
      <c r="E21" t="s">
        <v>8</v>
      </c>
      <c r="F21" t="s">
        <v>90</v>
      </c>
      <c r="G21">
        <v>1</v>
      </c>
      <c r="H21">
        <v>1680</v>
      </c>
      <c r="I21">
        <v>1496</v>
      </c>
      <c r="J21">
        <v>278</v>
      </c>
      <c r="K21">
        <v>236</v>
      </c>
      <c r="L21">
        <v>308</v>
      </c>
      <c r="M21">
        <v>7</v>
      </c>
      <c r="N21">
        <v>72</v>
      </c>
      <c r="O21">
        <v>439</v>
      </c>
      <c r="P21">
        <v>593</v>
      </c>
      <c r="Q21">
        <v>2323</v>
      </c>
      <c r="R21">
        <v>8</v>
      </c>
      <c r="S21">
        <v>458</v>
      </c>
      <c r="T21">
        <v>156</v>
      </c>
      <c r="U21">
        <v>573</v>
      </c>
      <c r="V21">
        <v>122</v>
      </c>
      <c r="W21">
        <v>612</v>
      </c>
      <c r="X21">
        <f>SUM(Table1[[#This Row],[alcintake2022]:[othercause2022]])</f>
        <v>4516</v>
      </c>
      <c r="Y21">
        <f>SUM(Table1[[#This Row],[alcintake2023]:[othercause2023]])</f>
        <v>4845</v>
      </c>
      <c r="Z21">
        <f>_xlfn.RANK.EQ(Table1[[#This Row],[Total_22]],X:X)</f>
        <v>16</v>
      </c>
      <c r="AA21">
        <f>_xlfn.RANK.EQ(Table1[[#This Row],[Total_23]],Y:Y)</f>
        <v>17</v>
      </c>
      <c r="AB21" s="3">
        <f>SUMIF(F:F,Table1[[#This Row],[region]],X:X)</f>
        <v>29833</v>
      </c>
      <c r="AC21" s="3">
        <f>_xlfn.RANK.EQ(Table1[[#This Row],[RegionSum_22]],AB:AB)</f>
        <v>16</v>
      </c>
      <c r="AD21" s="3">
        <f>SUMIF(F:F,Table1[[#This Row],[region]],Y:Y)</f>
        <v>58147</v>
      </c>
      <c r="AE21" s="3">
        <f>_xlfn.RANK.EQ(Table1[[#This Row],[RegionSum_23]],AD:AD)</f>
        <v>11</v>
      </c>
    </row>
    <row r="22" spans="3:31" x14ac:dyDescent="0.25">
      <c r="C22">
        <v>7</v>
      </c>
      <c r="D22">
        <v>8</v>
      </c>
      <c r="E22" t="s">
        <v>12</v>
      </c>
      <c r="F22" t="s">
        <v>90</v>
      </c>
      <c r="G22">
        <v>1</v>
      </c>
      <c r="H22">
        <v>1095</v>
      </c>
      <c r="I22">
        <v>4185</v>
      </c>
      <c r="J22">
        <v>206</v>
      </c>
      <c r="K22">
        <v>179</v>
      </c>
      <c r="L22">
        <v>393</v>
      </c>
      <c r="M22">
        <v>93</v>
      </c>
      <c r="N22">
        <v>154</v>
      </c>
      <c r="O22">
        <v>292</v>
      </c>
      <c r="P22">
        <v>529</v>
      </c>
      <c r="Q22">
        <v>2344</v>
      </c>
      <c r="R22">
        <v>592</v>
      </c>
      <c r="S22">
        <v>913</v>
      </c>
      <c r="T22">
        <v>690</v>
      </c>
      <c r="U22">
        <v>1134</v>
      </c>
      <c r="V22">
        <v>462</v>
      </c>
      <c r="W22">
        <v>1210</v>
      </c>
      <c r="X22">
        <f>SUM(Table1[[#This Row],[alcintake2022]:[othercause2022]])</f>
        <v>6597</v>
      </c>
      <c r="Y22">
        <f>SUM(Table1[[#This Row],[alcintake2023]:[othercause2023]])</f>
        <v>7874</v>
      </c>
      <c r="Z22">
        <f>_xlfn.RANK.EQ(Table1[[#This Row],[Total_22]],X:X)</f>
        <v>12</v>
      </c>
      <c r="AA22">
        <f>_xlfn.RANK.EQ(Table1[[#This Row],[Total_23]],Y:Y)</f>
        <v>14</v>
      </c>
      <c r="AB22" s="3">
        <f>SUMIF(F:F,Table1[[#This Row],[region]],X:X)</f>
        <v>29833</v>
      </c>
      <c r="AC22" s="3">
        <f>_xlfn.RANK.EQ(Table1[[#This Row],[RegionSum_22]],AB:AB)</f>
        <v>16</v>
      </c>
      <c r="AD22" s="3">
        <f>SUMIF(F:F,Table1[[#This Row],[region]],Y:Y)</f>
        <v>58147</v>
      </c>
      <c r="AE22" s="3">
        <f>_xlfn.RANK.EQ(Table1[[#This Row],[RegionSum_23]],AD:AD)</f>
        <v>11</v>
      </c>
    </row>
    <row r="23" spans="3:31" x14ac:dyDescent="0.25">
      <c r="C23">
        <v>8</v>
      </c>
      <c r="D23">
        <v>9</v>
      </c>
      <c r="E23" t="s">
        <v>13</v>
      </c>
      <c r="F23" t="s">
        <v>90</v>
      </c>
      <c r="G23">
        <v>1</v>
      </c>
      <c r="H23">
        <v>74</v>
      </c>
      <c r="I23">
        <v>2763</v>
      </c>
      <c r="J23">
        <v>21</v>
      </c>
      <c r="K23">
        <v>10</v>
      </c>
      <c r="L23">
        <v>43</v>
      </c>
      <c r="M23">
        <v>0</v>
      </c>
      <c r="N23">
        <v>0</v>
      </c>
      <c r="O23">
        <v>0</v>
      </c>
      <c r="P23">
        <v>72</v>
      </c>
      <c r="Q23">
        <v>516</v>
      </c>
      <c r="R23">
        <v>0</v>
      </c>
      <c r="S23">
        <v>21</v>
      </c>
      <c r="T23">
        <v>78</v>
      </c>
      <c r="U23">
        <v>195</v>
      </c>
      <c r="V23">
        <v>0</v>
      </c>
      <c r="W23">
        <v>1392</v>
      </c>
      <c r="X23">
        <f>SUM(Table1[[#This Row],[alcintake2022]:[othercause2022]])</f>
        <v>2911</v>
      </c>
      <c r="Y23">
        <f>SUM(Table1[[#This Row],[alcintake2023]:[othercause2023]])</f>
        <v>2274</v>
      </c>
      <c r="Z23">
        <f>_xlfn.RANK.EQ(Table1[[#This Row],[Total_22]],X:X)</f>
        <v>20</v>
      </c>
      <c r="AA23">
        <f>_xlfn.RANK.EQ(Table1[[#This Row],[Total_23]],Y:Y)</f>
        <v>21</v>
      </c>
      <c r="AB23" s="3">
        <f>SUMIF(F:F,Table1[[#This Row],[region]],X:X)</f>
        <v>29833</v>
      </c>
      <c r="AC23" s="3">
        <f>_xlfn.RANK.EQ(Table1[[#This Row],[RegionSum_22]],AB:AB)</f>
        <v>16</v>
      </c>
      <c r="AD23" s="3">
        <f>SUMIF(F:F,Table1[[#This Row],[region]],Y:Y)</f>
        <v>58147</v>
      </c>
      <c r="AE23" s="3">
        <f>_xlfn.RANK.EQ(Table1[[#This Row],[RegionSum_23]],AD:AD)</f>
        <v>11</v>
      </c>
    </row>
    <row r="24" spans="3:31" x14ac:dyDescent="0.25">
      <c r="C24">
        <v>9</v>
      </c>
      <c r="D24">
        <v>10</v>
      </c>
      <c r="E24" t="s">
        <v>14</v>
      </c>
      <c r="F24" t="s">
        <v>90</v>
      </c>
      <c r="G24">
        <v>1</v>
      </c>
      <c r="H24">
        <v>388</v>
      </c>
      <c r="I24">
        <v>2859</v>
      </c>
      <c r="J24">
        <v>67</v>
      </c>
      <c r="K24">
        <v>29</v>
      </c>
      <c r="L24">
        <v>58</v>
      </c>
      <c r="M24">
        <v>0</v>
      </c>
      <c r="N24">
        <v>0</v>
      </c>
      <c r="O24">
        <v>315</v>
      </c>
      <c r="P24">
        <v>47</v>
      </c>
      <c r="Q24">
        <v>2428</v>
      </c>
      <c r="R24">
        <v>0</v>
      </c>
      <c r="S24">
        <v>14</v>
      </c>
      <c r="T24">
        <v>2</v>
      </c>
      <c r="U24">
        <v>18</v>
      </c>
      <c r="V24">
        <v>0</v>
      </c>
      <c r="W24">
        <v>633</v>
      </c>
      <c r="X24">
        <f>SUM(Table1[[#This Row],[alcintake2022]:[othercause2022]])</f>
        <v>3716</v>
      </c>
      <c r="Y24">
        <f>SUM(Table1[[#This Row],[alcintake2023]:[othercause2023]])</f>
        <v>3142</v>
      </c>
      <c r="Z24">
        <f>_xlfn.RANK.EQ(Table1[[#This Row],[Total_22]],X:X)</f>
        <v>17</v>
      </c>
      <c r="AA24">
        <f>_xlfn.RANK.EQ(Table1[[#This Row],[Total_23]],Y:Y)</f>
        <v>20</v>
      </c>
      <c r="AB24" s="3">
        <f>SUMIF(F:F,Table1[[#This Row],[region]],X:X)</f>
        <v>29833</v>
      </c>
      <c r="AC24" s="3">
        <f>_xlfn.RANK.EQ(Table1[[#This Row],[RegionSum_22]],AB:AB)</f>
        <v>16</v>
      </c>
      <c r="AD24" s="3">
        <f>SUMIF(F:F,Table1[[#This Row],[region]],Y:Y)</f>
        <v>58147</v>
      </c>
      <c r="AE24" s="3">
        <f>_xlfn.RANK.EQ(Table1[[#This Row],[RegionSum_23]],AD:AD)</f>
        <v>11</v>
      </c>
    </row>
    <row r="25" spans="3:31" x14ac:dyDescent="0.25">
      <c r="C25">
        <v>20</v>
      </c>
      <c r="D25">
        <v>21</v>
      </c>
      <c r="E25" t="s">
        <v>25</v>
      </c>
      <c r="F25" t="s">
        <v>90</v>
      </c>
      <c r="G25">
        <v>1</v>
      </c>
      <c r="H25">
        <v>442</v>
      </c>
      <c r="I25">
        <v>2253</v>
      </c>
      <c r="J25">
        <v>60</v>
      </c>
      <c r="K25">
        <v>211</v>
      </c>
      <c r="L25">
        <v>127</v>
      </c>
      <c r="M25">
        <v>17</v>
      </c>
      <c r="N25">
        <v>34</v>
      </c>
      <c r="O25">
        <v>153</v>
      </c>
      <c r="P25">
        <v>317</v>
      </c>
      <c r="Q25">
        <v>2517</v>
      </c>
      <c r="R25">
        <v>180</v>
      </c>
      <c r="S25">
        <v>512</v>
      </c>
      <c r="T25">
        <v>194</v>
      </c>
      <c r="U25">
        <v>585</v>
      </c>
      <c r="V25">
        <v>17</v>
      </c>
      <c r="W25">
        <v>498</v>
      </c>
      <c r="X25">
        <f>SUM(Table1[[#This Row],[alcintake2022]:[othercause2022]])</f>
        <v>3297</v>
      </c>
      <c r="Y25">
        <f>SUM(Table1[[#This Row],[alcintake2023]:[othercause2023]])</f>
        <v>4820</v>
      </c>
      <c r="Z25">
        <f>_xlfn.RANK.EQ(Table1[[#This Row],[Total_22]],X:X)</f>
        <v>19</v>
      </c>
      <c r="AA25">
        <f>_xlfn.RANK.EQ(Table1[[#This Row],[Total_23]],Y:Y)</f>
        <v>18</v>
      </c>
      <c r="AB25" s="3">
        <f>SUMIF(F:F,Table1[[#This Row],[region]],X:X)</f>
        <v>29833</v>
      </c>
      <c r="AC25" s="3">
        <f>_xlfn.RANK.EQ(Table1[[#This Row],[RegionSum_22]],AB:AB)</f>
        <v>16</v>
      </c>
      <c r="AD25" s="3">
        <f>SUMIF(F:F,Table1[[#This Row],[region]],Y:Y)</f>
        <v>58147</v>
      </c>
      <c r="AE25" s="3">
        <f>_xlfn.RANK.EQ(Table1[[#This Row],[RegionSum_23]],AD:AD)</f>
        <v>11</v>
      </c>
    </row>
    <row r="26" spans="3:31" x14ac:dyDescent="0.25">
      <c r="C26">
        <v>26</v>
      </c>
      <c r="D26">
        <v>27</v>
      </c>
      <c r="E26" t="s">
        <v>31</v>
      </c>
      <c r="F26" t="s">
        <v>90</v>
      </c>
      <c r="G26">
        <v>1</v>
      </c>
      <c r="H26">
        <v>508</v>
      </c>
      <c r="I26">
        <v>94</v>
      </c>
      <c r="J26">
        <v>15</v>
      </c>
      <c r="K26">
        <v>69</v>
      </c>
      <c r="L26">
        <v>99</v>
      </c>
      <c r="M26">
        <v>7</v>
      </c>
      <c r="N26">
        <v>0</v>
      </c>
      <c r="O26">
        <v>72</v>
      </c>
      <c r="P26">
        <v>40</v>
      </c>
      <c r="Q26">
        <v>736</v>
      </c>
      <c r="R26">
        <v>0</v>
      </c>
      <c r="S26">
        <v>105</v>
      </c>
      <c r="T26">
        <v>0</v>
      </c>
      <c r="U26">
        <v>132</v>
      </c>
      <c r="V26">
        <v>0</v>
      </c>
      <c r="W26">
        <v>70</v>
      </c>
      <c r="X26">
        <f>SUM(Table1[[#This Row],[alcintake2022]:[othercause2022]])</f>
        <v>864</v>
      </c>
      <c r="Y26">
        <f>SUM(Table1[[#This Row],[alcintake2023]:[othercause2023]])</f>
        <v>1083</v>
      </c>
      <c r="Z26">
        <f>_xlfn.RANK.EQ(Table1[[#This Row],[Total_22]],X:X)</f>
        <v>23</v>
      </c>
      <c r="AA26">
        <f>_xlfn.RANK.EQ(Table1[[#This Row],[Total_23]],Y:Y)</f>
        <v>24</v>
      </c>
      <c r="AB26" s="3">
        <f>SUMIF(F:F,Table1[[#This Row],[region]],X:X)</f>
        <v>29833</v>
      </c>
      <c r="AC26" s="3">
        <f>_xlfn.RANK.EQ(Table1[[#This Row],[RegionSum_22]],AB:AB)</f>
        <v>16</v>
      </c>
      <c r="AD26" s="3">
        <f>SUMIF(F:F,Table1[[#This Row],[region]],Y:Y)</f>
        <v>58147</v>
      </c>
      <c r="AE26" s="3">
        <f>_xlfn.RANK.EQ(Table1[[#This Row],[RegionSum_23]],AD:AD)</f>
        <v>11</v>
      </c>
    </row>
    <row r="27" spans="3:31" x14ac:dyDescent="0.25">
      <c r="C27">
        <v>27</v>
      </c>
      <c r="D27">
        <v>28</v>
      </c>
      <c r="E27" t="s">
        <v>32</v>
      </c>
      <c r="F27" t="s">
        <v>90</v>
      </c>
      <c r="G27">
        <v>1</v>
      </c>
      <c r="H27">
        <v>1232</v>
      </c>
      <c r="I27">
        <v>2561</v>
      </c>
      <c r="J27">
        <v>392</v>
      </c>
      <c r="K27">
        <v>362</v>
      </c>
      <c r="L27">
        <v>763</v>
      </c>
      <c r="M27">
        <v>115</v>
      </c>
      <c r="N27">
        <v>238</v>
      </c>
      <c r="O27">
        <v>1915</v>
      </c>
      <c r="P27">
        <v>4633</v>
      </c>
      <c r="Q27">
        <v>10184</v>
      </c>
      <c r="R27">
        <v>632</v>
      </c>
      <c r="S27">
        <v>2560</v>
      </c>
      <c r="T27">
        <v>1123</v>
      </c>
      <c r="U27">
        <v>3937</v>
      </c>
      <c r="V27">
        <v>1121</v>
      </c>
      <c r="W27">
        <v>4093</v>
      </c>
      <c r="X27">
        <f>SUM(Table1[[#This Row],[alcintake2022]:[othercause2022]])</f>
        <v>7578</v>
      </c>
      <c r="Y27">
        <f>SUM(Table1[[#This Row],[alcintake2023]:[othercause2023]])</f>
        <v>28283</v>
      </c>
      <c r="Z27">
        <f>_xlfn.RANK.EQ(Table1[[#This Row],[Total_22]],X:X)</f>
        <v>11</v>
      </c>
      <c r="AA27">
        <f>_xlfn.RANK.EQ(Table1[[#This Row],[Total_23]],Y:Y)</f>
        <v>6</v>
      </c>
      <c r="AB27" s="3">
        <f>SUMIF(F:F,Table1[[#This Row],[region]],X:X)</f>
        <v>29833</v>
      </c>
      <c r="AC27" s="3">
        <f>_xlfn.RANK.EQ(Table1[[#This Row],[RegionSum_22]],AB:AB)</f>
        <v>16</v>
      </c>
      <c r="AD27" s="3">
        <f>SUMIF(F:F,Table1[[#This Row],[region]],Y:Y)</f>
        <v>58147</v>
      </c>
      <c r="AE27" s="3">
        <f>_xlfn.RANK.EQ(Table1[[#This Row],[RegionSum_23]],AD:AD)</f>
        <v>11</v>
      </c>
    </row>
    <row r="28" spans="3:31" x14ac:dyDescent="0.25">
      <c r="C28">
        <v>30</v>
      </c>
      <c r="D28">
        <v>31</v>
      </c>
      <c r="E28" t="s">
        <v>35</v>
      </c>
      <c r="F28" t="s">
        <v>90</v>
      </c>
      <c r="G28">
        <v>1</v>
      </c>
      <c r="H28">
        <v>11</v>
      </c>
      <c r="I28">
        <v>160</v>
      </c>
      <c r="J28">
        <v>83</v>
      </c>
      <c r="K28">
        <v>25</v>
      </c>
      <c r="L28">
        <v>17</v>
      </c>
      <c r="M28">
        <v>0</v>
      </c>
      <c r="N28">
        <v>0</v>
      </c>
      <c r="O28">
        <v>7</v>
      </c>
      <c r="P28">
        <v>9</v>
      </c>
      <c r="Q28">
        <v>380</v>
      </c>
      <c r="R28">
        <v>10</v>
      </c>
      <c r="S28">
        <v>17</v>
      </c>
      <c r="T28">
        <v>5</v>
      </c>
      <c r="U28">
        <v>0</v>
      </c>
      <c r="V28">
        <v>0</v>
      </c>
      <c r="W28">
        <v>7</v>
      </c>
      <c r="X28">
        <f>SUM(Table1[[#This Row],[alcintake2022]:[othercause2022]])</f>
        <v>303</v>
      </c>
      <c r="Y28">
        <f>SUM(Table1[[#This Row],[alcintake2023]:[othercause2023]])</f>
        <v>428</v>
      </c>
      <c r="Z28">
        <f>_xlfn.RANK.EQ(Table1[[#This Row],[Total_22]],X:X)</f>
        <v>25</v>
      </c>
      <c r="AA28">
        <f>_xlfn.RANK.EQ(Table1[[#This Row],[Total_23]],Y:Y)</f>
        <v>26</v>
      </c>
      <c r="AB28" s="3">
        <f>SUMIF(F:F,Table1[[#This Row],[region]],X:X)</f>
        <v>29833</v>
      </c>
      <c r="AC28" s="3">
        <f>_xlfn.RANK.EQ(Table1[[#This Row],[RegionSum_22]],AB:AB)</f>
        <v>16</v>
      </c>
      <c r="AD28" s="3">
        <f>SUMIF(F:F,Table1[[#This Row],[region]],Y:Y)</f>
        <v>58147</v>
      </c>
      <c r="AE28" s="3">
        <f>_xlfn.RANK.EQ(Table1[[#This Row],[RegionSum_23]],AD:AD)</f>
        <v>11</v>
      </c>
    </row>
    <row r="29" spans="3:31" x14ac:dyDescent="0.25">
      <c r="C29">
        <v>33</v>
      </c>
      <c r="D29">
        <v>34</v>
      </c>
      <c r="E29" t="s">
        <v>38</v>
      </c>
      <c r="F29" t="s">
        <v>90</v>
      </c>
      <c r="G29">
        <v>1</v>
      </c>
      <c r="H29">
        <v>51</v>
      </c>
      <c r="I29">
        <v>0</v>
      </c>
      <c r="J29">
        <v>0</v>
      </c>
      <c r="K29">
        <v>0</v>
      </c>
      <c r="L29">
        <v>0</v>
      </c>
      <c r="M29">
        <v>0</v>
      </c>
      <c r="N29">
        <v>0</v>
      </c>
      <c r="O29">
        <v>0</v>
      </c>
      <c r="P29">
        <v>164</v>
      </c>
      <c r="Q29">
        <v>1696</v>
      </c>
      <c r="R29">
        <v>229</v>
      </c>
      <c r="S29">
        <v>131</v>
      </c>
      <c r="T29">
        <v>129</v>
      </c>
      <c r="U29">
        <v>211</v>
      </c>
      <c r="V29">
        <v>0</v>
      </c>
      <c r="W29">
        <v>2838</v>
      </c>
      <c r="X29">
        <f>SUM(Table1[[#This Row],[alcintake2022]:[othercause2022]])</f>
        <v>51</v>
      </c>
      <c r="Y29">
        <f>SUM(Table1[[#This Row],[alcintake2023]:[othercause2023]])</f>
        <v>5398</v>
      </c>
      <c r="Z29">
        <f>_xlfn.RANK.EQ(Table1[[#This Row],[Total_22]],X:X)</f>
        <v>32</v>
      </c>
      <c r="AA29">
        <f>_xlfn.RANK.EQ(Table1[[#This Row],[Total_23]],Y:Y)</f>
        <v>16</v>
      </c>
      <c r="AB29" s="3">
        <f>SUMIF(F:F,Table1[[#This Row],[region]],X:X)</f>
        <v>29833</v>
      </c>
      <c r="AC29" s="3">
        <f>_xlfn.RANK.EQ(Table1[[#This Row],[RegionSum_22]],AB:AB)</f>
        <v>16</v>
      </c>
      <c r="AD29" s="3">
        <f>SUMIF(F:F,Table1[[#This Row],[region]],Y:Y)</f>
        <v>58147</v>
      </c>
      <c r="AE29" s="3">
        <f>_xlfn.RANK.EQ(Table1[[#This Row],[RegionSum_23]],AD:AD)</f>
        <v>11</v>
      </c>
    </row>
    <row r="30" spans="3:31" x14ac:dyDescent="0.25">
      <c r="C30">
        <v>17</v>
      </c>
      <c r="D30">
        <v>18</v>
      </c>
      <c r="E30" t="s">
        <v>22</v>
      </c>
      <c r="F30" t="s">
        <v>92</v>
      </c>
      <c r="G30">
        <v>3</v>
      </c>
      <c r="H30">
        <v>16</v>
      </c>
      <c r="I30">
        <v>48</v>
      </c>
      <c r="J30">
        <v>24</v>
      </c>
      <c r="K30">
        <v>0</v>
      </c>
      <c r="L30">
        <v>1</v>
      </c>
      <c r="M30">
        <v>0</v>
      </c>
      <c r="N30">
        <v>0</v>
      </c>
      <c r="O30">
        <v>28</v>
      </c>
      <c r="P30">
        <v>27</v>
      </c>
      <c r="Q30">
        <v>14</v>
      </c>
      <c r="R30">
        <v>0</v>
      </c>
      <c r="S30">
        <v>2</v>
      </c>
      <c r="T30">
        <v>0</v>
      </c>
      <c r="U30">
        <v>6</v>
      </c>
      <c r="V30">
        <v>7</v>
      </c>
      <c r="W30">
        <v>11</v>
      </c>
      <c r="X30">
        <f>SUM(Table1[[#This Row],[alcintake2022]:[othercause2022]])</f>
        <v>117</v>
      </c>
      <c r="Y30">
        <f>SUM(Table1[[#This Row],[alcintake2023]:[othercause2023]])</f>
        <v>67</v>
      </c>
      <c r="Z30">
        <f>_xlfn.RANK.EQ(Table1[[#This Row],[Total_22]],X:X)</f>
        <v>28</v>
      </c>
      <c r="AA30">
        <f>_xlfn.RANK.EQ(Table1[[#This Row],[Total_23]],Y:Y)</f>
        <v>33</v>
      </c>
      <c r="AB30" s="3">
        <f>SUMIF(F:F,Table1[[#This Row],[region]],X:X)</f>
        <v>6156</v>
      </c>
      <c r="AC30" s="3">
        <f>_xlfn.RANK.EQ(Table1[[#This Row],[RegionSum_22]],AB:AB)</f>
        <v>32</v>
      </c>
      <c r="AD30" s="3">
        <f>SUMIF(F:F,Table1[[#This Row],[region]],Y:Y)</f>
        <v>9814</v>
      </c>
      <c r="AE30" s="3">
        <f>_xlfn.RANK.EQ(Table1[[#This Row],[RegionSum_23]],AD:AD)</f>
        <v>26</v>
      </c>
    </row>
    <row r="31" spans="3:31" x14ac:dyDescent="0.25">
      <c r="C31">
        <v>25</v>
      </c>
      <c r="D31">
        <v>26</v>
      </c>
      <c r="E31" t="s">
        <v>30</v>
      </c>
      <c r="F31" t="s">
        <v>92</v>
      </c>
      <c r="G31">
        <v>3</v>
      </c>
      <c r="H31">
        <v>12</v>
      </c>
      <c r="I31">
        <v>499</v>
      </c>
      <c r="J31">
        <v>0</v>
      </c>
      <c r="K31">
        <v>7</v>
      </c>
      <c r="L31">
        <v>29</v>
      </c>
      <c r="M31">
        <v>1</v>
      </c>
      <c r="N31">
        <v>0</v>
      </c>
      <c r="O31">
        <v>0</v>
      </c>
      <c r="P31">
        <v>5</v>
      </c>
      <c r="Q31">
        <v>413</v>
      </c>
      <c r="R31">
        <v>0</v>
      </c>
      <c r="S31">
        <v>15</v>
      </c>
      <c r="T31">
        <v>0</v>
      </c>
      <c r="U31">
        <v>56</v>
      </c>
      <c r="V31">
        <v>0</v>
      </c>
      <c r="W31">
        <v>28</v>
      </c>
      <c r="X31">
        <f>SUM(Table1[[#This Row],[alcintake2022]:[othercause2022]])</f>
        <v>548</v>
      </c>
      <c r="Y31">
        <f>SUM(Table1[[#This Row],[alcintake2023]:[othercause2023]])</f>
        <v>517</v>
      </c>
      <c r="Z31">
        <f>_xlfn.RANK.EQ(Table1[[#This Row],[Total_22]],X:X)</f>
        <v>24</v>
      </c>
      <c r="AA31">
        <f>_xlfn.RANK.EQ(Table1[[#This Row],[Total_23]],Y:Y)</f>
        <v>25</v>
      </c>
      <c r="AB31" s="3">
        <f>SUMIF(F:F,Table1[[#This Row],[region]],X:X)</f>
        <v>6156</v>
      </c>
      <c r="AC31" s="3">
        <f>_xlfn.RANK.EQ(Table1[[#This Row],[RegionSum_22]],AB:AB)</f>
        <v>32</v>
      </c>
      <c r="AD31" s="3">
        <f>SUMIF(F:F,Table1[[#This Row],[region]],Y:Y)</f>
        <v>9814</v>
      </c>
      <c r="AE31" s="3">
        <f>_xlfn.RANK.EQ(Table1[[#This Row],[RegionSum_23]],AD:AD)</f>
        <v>26</v>
      </c>
    </row>
    <row r="32" spans="3:31" x14ac:dyDescent="0.25">
      <c r="C32">
        <v>28</v>
      </c>
      <c r="D32">
        <v>29</v>
      </c>
      <c r="E32" t="s">
        <v>33</v>
      </c>
      <c r="F32" t="s">
        <v>92</v>
      </c>
      <c r="G32">
        <v>3</v>
      </c>
      <c r="H32">
        <v>0</v>
      </c>
      <c r="I32">
        <v>3339</v>
      </c>
      <c r="J32">
        <v>257</v>
      </c>
      <c r="K32">
        <v>179</v>
      </c>
      <c r="L32">
        <v>205</v>
      </c>
      <c r="M32">
        <v>106</v>
      </c>
      <c r="N32">
        <v>49</v>
      </c>
      <c r="O32">
        <v>1356</v>
      </c>
      <c r="P32">
        <v>462</v>
      </c>
      <c r="Q32">
        <v>1473</v>
      </c>
      <c r="R32">
        <v>90</v>
      </c>
      <c r="S32">
        <v>93</v>
      </c>
      <c r="T32">
        <v>53</v>
      </c>
      <c r="U32">
        <v>122</v>
      </c>
      <c r="V32">
        <v>22</v>
      </c>
      <c r="W32">
        <v>6915</v>
      </c>
      <c r="X32">
        <f>SUM(Table1[[#This Row],[alcintake2022]:[othercause2022]])</f>
        <v>5491</v>
      </c>
      <c r="Y32">
        <f>SUM(Table1[[#This Row],[alcintake2023]:[othercause2023]])</f>
        <v>9230</v>
      </c>
      <c r="Z32">
        <f>_xlfn.RANK.EQ(Table1[[#This Row],[Total_22]],X:X)</f>
        <v>15</v>
      </c>
      <c r="AA32">
        <f>_xlfn.RANK.EQ(Table1[[#This Row],[Total_23]],Y:Y)</f>
        <v>12</v>
      </c>
      <c r="AB32" s="3">
        <f>SUMIF(F:F,Table1[[#This Row],[region]],X:X)</f>
        <v>6156</v>
      </c>
      <c r="AC32" s="3">
        <f>_xlfn.RANK.EQ(Table1[[#This Row],[RegionSum_22]],AB:AB)</f>
        <v>32</v>
      </c>
      <c r="AD32" s="3">
        <f>SUMIF(F:F,Table1[[#This Row],[region]],Y:Y)</f>
        <v>9814</v>
      </c>
      <c r="AE32" s="3">
        <f>_xlfn.RANK.EQ(Table1[[#This Row],[RegionSum_23]],AD:AD)</f>
        <v>26</v>
      </c>
    </row>
    <row r="33" spans="3:31" x14ac:dyDescent="0.25">
      <c r="C33">
        <v>4</v>
      </c>
      <c r="D33">
        <v>5</v>
      </c>
      <c r="E33" t="s">
        <v>9</v>
      </c>
      <c r="F33" t="s">
        <v>93</v>
      </c>
      <c r="G33">
        <v>9</v>
      </c>
      <c r="H33">
        <v>335</v>
      </c>
      <c r="I33">
        <v>6720</v>
      </c>
      <c r="J33">
        <v>188</v>
      </c>
      <c r="K33">
        <v>313</v>
      </c>
      <c r="L33">
        <v>266</v>
      </c>
      <c r="M33">
        <v>10</v>
      </c>
      <c r="N33">
        <v>81</v>
      </c>
      <c r="O33">
        <v>520</v>
      </c>
      <c r="P33">
        <v>145</v>
      </c>
      <c r="Q33">
        <v>6660</v>
      </c>
      <c r="R33">
        <v>62</v>
      </c>
      <c r="S33">
        <v>410</v>
      </c>
      <c r="T33">
        <v>175</v>
      </c>
      <c r="U33">
        <v>467</v>
      </c>
      <c r="V33">
        <v>144</v>
      </c>
      <c r="W33">
        <v>953</v>
      </c>
      <c r="X33">
        <f>SUM(Table1[[#This Row],[alcintake2022]:[othercause2022]])</f>
        <v>8433</v>
      </c>
      <c r="Y33">
        <f>SUM(Table1[[#This Row],[alcintake2023]:[othercause2023]])</f>
        <v>9016</v>
      </c>
      <c r="Z33">
        <f>_xlfn.RANK.EQ(Table1[[#This Row],[Total_22]],X:X)</f>
        <v>10</v>
      </c>
      <c r="AA33">
        <f>_xlfn.RANK.EQ(Table1[[#This Row],[Total_23]],Y:Y)</f>
        <v>13</v>
      </c>
      <c r="AB33" s="3">
        <f>SUMIF(F:F,Table1[[#This Row],[region]],X:X)</f>
        <v>62458</v>
      </c>
      <c r="AC33" s="3">
        <f>_xlfn.RANK.EQ(Table1[[#This Row],[RegionSum_22]],AB:AB)</f>
        <v>6</v>
      </c>
      <c r="AD33" s="3">
        <f>SUMIF(F:F,Table1[[#This Row],[region]],Y:Y)</f>
        <v>79145</v>
      </c>
      <c r="AE33" s="3">
        <f>_xlfn.RANK.EQ(Table1[[#This Row],[RegionSum_23]],AD:AD)</f>
        <v>6</v>
      </c>
    </row>
    <row r="34" spans="3:31" x14ac:dyDescent="0.25">
      <c r="C34">
        <v>10</v>
      </c>
      <c r="D34">
        <v>11</v>
      </c>
      <c r="E34" t="s">
        <v>15</v>
      </c>
      <c r="F34" t="s">
        <v>93</v>
      </c>
      <c r="G34">
        <v>9</v>
      </c>
      <c r="H34">
        <v>611</v>
      </c>
      <c r="I34">
        <v>1627</v>
      </c>
      <c r="J34">
        <v>68</v>
      </c>
      <c r="K34">
        <v>149</v>
      </c>
      <c r="L34">
        <v>221</v>
      </c>
      <c r="M34">
        <v>1</v>
      </c>
      <c r="N34">
        <v>6</v>
      </c>
      <c r="O34">
        <v>25</v>
      </c>
      <c r="P34">
        <v>543</v>
      </c>
      <c r="Q34">
        <v>652</v>
      </c>
      <c r="R34">
        <v>37</v>
      </c>
      <c r="S34">
        <v>169</v>
      </c>
      <c r="T34">
        <v>110</v>
      </c>
      <c r="U34">
        <v>155</v>
      </c>
      <c r="V34">
        <v>0</v>
      </c>
      <c r="W34">
        <v>0</v>
      </c>
      <c r="X34">
        <f>SUM(Table1[[#This Row],[alcintake2022]:[othercause2022]])</f>
        <v>2708</v>
      </c>
      <c r="Y34">
        <f>SUM(Table1[[#This Row],[alcintake2023]:[othercause2023]])</f>
        <v>1666</v>
      </c>
      <c r="Z34">
        <f>_xlfn.RANK.EQ(Table1[[#This Row],[Total_22]],X:X)</f>
        <v>21</v>
      </c>
      <c r="AA34">
        <f>_xlfn.RANK.EQ(Table1[[#This Row],[Total_23]],Y:Y)</f>
        <v>23</v>
      </c>
      <c r="AB34" s="3">
        <f>SUMIF(F:F,Table1[[#This Row],[region]],X:X)</f>
        <v>62458</v>
      </c>
      <c r="AC34" s="3">
        <f>_xlfn.RANK.EQ(Table1[[#This Row],[RegionSum_22]],AB:AB)</f>
        <v>6</v>
      </c>
      <c r="AD34" s="3">
        <f>SUMIF(F:F,Table1[[#This Row],[region]],Y:Y)</f>
        <v>79145</v>
      </c>
      <c r="AE34" s="3">
        <f>_xlfn.RANK.EQ(Table1[[#This Row],[RegionSum_23]],AD:AD)</f>
        <v>6</v>
      </c>
    </row>
    <row r="35" spans="3:31" x14ac:dyDescent="0.25">
      <c r="C35">
        <v>13</v>
      </c>
      <c r="D35">
        <v>14</v>
      </c>
      <c r="E35" t="s">
        <v>18</v>
      </c>
      <c r="F35" t="s">
        <v>93</v>
      </c>
      <c r="G35">
        <v>9</v>
      </c>
      <c r="H35">
        <v>3540</v>
      </c>
      <c r="I35">
        <v>20967</v>
      </c>
      <c r="J35">
        <v>1165</v>
      </c>
      <c r="K35">
        <v>1526</v>
      </c>
      <c r="L35">
        <v>932</v>
      </c>
      <c r="M35">
        <v>87</v>
      </c>
      <c r="N35">
        <v>86</v>
      </c>
      <c r="O35">
        <v>4130</v>
      </c>
      <c r="P35">
        <v>3083</v>
      </c>
      <c r="Q35">
        <v>28017</v>
      </c>
      <c r="R35">
        <v>413</v>
      </c>
      <c r="S35">
        <v>1300</v>
      </c>
      <c r="T35">
        <v>657</v>
      </c>
      <c r="U35">
        <v>4091</v>
      </c>
      <c r="V35">
        <v>681</v>
      </c>
      <c r="W35">
        <v>4589</v>
      </c>
      <c r="X35">
        <f>SUM(Table1[[#This Row],[alcintake2022]:[othercause2022]])</f>
        <v>32433</v>
      </c>
      <c r="Y35">
        <f>SUM(Table1[[#This Row],[alcintake2023]:[othercause2023]])</f>
        <v>42831</v>
      </c>
      <c r="Z35">
        <f>_xlfn.RANK.EQ(Table1[[#This Row],[Total_22]],X:X)</f>
        <v>4</v>
      </c>
      <c r="AA35">
        <f>_xlfn.RANK.EQ(Table1[[#This Row],[Total_23]],Y:Y)</f>
        <v>2</v>
      </c>
      <c r="AB35" s="3">
        <f>SUMIF(F:F,Table1[[#This Row],[region]],X:X)</f>
        <v>62458</v>
      </c>
      <c r="AC35" s="3">
        <f>_xlfn.RANK.EQ(Table1[[#This Row],[RegionSum_22]],AB:AB)</f>
        <v>6</v>
      </c>
      <c r="AD35" s="3">
        <f>SUMIF(F:F,Table1[[#This Row],[region]],Y:Y)</f>
        <v>79145</v>
      </c>
      <c r="AE35" s="3">
        <f>_xlfn.RANK.EQ(Table1[[#This Row],[RegionSum_23]],AD:AD)</f>
        <v>6</v>
      </c>
    </row>
    <row r="36" spans="3:31" x14ac:dyDescent="0.25">
      <c r="C36">
        <v>19</v>
      </c>
      <c r="D36">
        <v>20</v>
      </c>
      <c r="E36" t="s">
        <v>24</v>
      </c>
      <c r="F36" t="s">
        <v>93</v>
      </c>
      <c r="G36">
        <v>9</v>
      </c>
      <c r="H36">
        <v>637</v>
      </c>
      <c r="I36">
        <v>3699</v>
      </c>
      <c r="J36">
        <v>336</v>
      </c>
      <c r="K36">
        <v>286</v>
      </c>
      <c r="L36">
        <v>519</v>
      </c>
      <c r="M36">
        <v>114</v>
      </c>
      <c r="N36">
        <v>161</v>
      </c>
      <c r="O36">
        <v>326</v>
      </c>
      <c r="P36">
        <v>1255</v>
      </c>
      <c r="Q36">
        <v>4984</v>
      </c>
      <c r="R36">
        <v>75</v>
      </c>
      <c r="S36">
        <v>565</v>
      </c>
      <c r="T36">
        <v>188</v>
      </c>
      <c r="U36">
        <v>1194</v>
      </c>
      <c r="V36">
        <v>80</v>
      </c>
      <c r="W36">
        <v>1375</v>
      </c>
      <c r="X36">
        <f>SUM(Table1[[#This Row],[alcintake2022]:[othercause2022]])</f>
        <v>6078</v>
      </c>
      <c r="Y36">
        <f>SUM(Table1[[#This Row],[alcintake2023]:[othercause2023]])</f>
        <v>9716</v>
      </c>
      <c r="Z36">
        <f>_xlfn.RANK.EQ(Table1[[#This Row],[Total_22]],X:X)</f>
        <v>14</v>
      </c>
      <c r="AA36">
        <f>_xlfn.RANK.EQ(Table1[[#This Row],[Total_23]],Y:Y)</f>
        <v>11</v>
      </c>
      <c r="AB36" s="3">
        <f>SUMIF(F:F,Table1[[#This Row],[region]],X:X)</f>
        <v>62458</v>
      </c>
      <c r="AC36" s="3">
        <f>_xlfn.RANK.EQ(Table1[[#This Row],[RegionSum_22]],AB:AB)</f>
        <v>6</v>
      </c>
      <c r="AD36" s="3">
        <f>SUMIF(F:F,Table1[[#This Row],[region]],Y:Y)</f>
        <v>79145</v>
      </c>
      <c r="AE36" s="3">
        <f>_xlfn.RANK.EQ(Table1[[#This Row],[RegionSum_23]],AD:AD)</f>
        <v>6</v>
      </c>
    </row>
    <row r="37" spans="3:31" x14ac:dyDescent="0.25">
      <c r="C37">
        <v>24</v>
      </c>
      <c r="D37">
        <v>25</v>
      </c>
      <c r="E37" t="s">
        <v>29</v>
      </c>
      <c r="F37" t="s">
        <v>93</v>
      </c>
      <c r="G37">
        <v>9</v>
      </c>
      <c r="H37">
        <v>968</v>
      </c>
      <c r="I37">
        <v>6266</v>
      </c>
      <c r="J37">
        <v>526</v>
      </c>
      <c r="K37">
        <v>232</v>
      </c>
      <c r="L37">
        <v>570</v>
      </c>
      <c r="M37">
        <v>22</v>
      </c>
      <c r="N37">
        <v>157</v>
      </c>
      <c r="O37">
        <v>4065</v>
      </c>
      <c r="P37">
        <v>202</v>
      </c>
      <c r="Q37">
        <v>13615</v>
      </c>
      <c r="R37">
        <v>52</v>
      </c>
      <c r="S37">
        <v>156</v>
      </c>
      <c r="T37">
        <v>37</v>
      </c>
      <c r="U37">
        <v>539</v>
      </c>
      <c r="V37">
        <v>14</v>
      </c>
      <c r="W37">
        <v>1301</v>
      </c>
      <c r="X37">
        <f>SUM(Table1[[#This Row],[alcintake2022]:[othercause2022]])</f>
        <v>12806</v>
      </c>
      <c r="Y37">
        <f>SUM(Table1[[#This Row],[alcintake2023]:[othercause2023]])</f>
        <v>15916</v>
      </c>
      <c r="Z37">
        <f>_xlfn.RANK.EQ(Table1[[#This Row],[Total_22]],X:X)</f>
        <v>9</v>
      </c>
      <c r="AA37">
        <f>_xlfn.RANK.EQ(Table1[[#This Row],[Total_23]],Y:Y)</f>
        <v>10</v>
      </c>
      <c r="AB37" s="3">
        <f>SUMIF(F:F,Table1[[#This Row],[region]],X:X)</f>
        <v>62458</v>
      </c>
      <c r="AC37" s="3">
        <f>_xlfn.RANK.EQ(Table1[[#This Row],[RegionSum_22]],AB:AB)</f>
        <v>6</v>
      </c>
      <c r="AD37" s="3">
        <f>SUMIF(F:F,Table1[[#This Row],[region]],Y:Y)</f>
        <v>79145</v>
      </c>
      <c r="AE37" s="3">
        <f>_xlfn.RANK.EQ(Table1[[#This Row],[RegionSum_23]],AD:AD)</f>
        <v>6</v>
      </c>
    </row>
  </sheetData>
  <pageMargins left="0.7" right="0.7" top="0.75" bottom="0.75" header="0.3" footer="0.3"/>
  <drawing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2:T27"/>
  <sheetViews>
    <sheetView tabSelected="1" zoomScale="80" zoomScaleNormal="80" workbookViewId="0">
      <selection activeCell="B2" sqref="B2:T27"/>
    </sheetView>
  </sheetViews>
  <sheetFormatPr defaultRowHeight="15" x14ac:dyDescent="0.25"/>
  <sheetData>
    <row r="2" spans="2:20" x14ac:dyDescent="0.25">
      <c r="B2" s="7"/>
      <c r="C2" s="8"/>
      <c r="D2" s="8"/>
      <c r="E2" s="8"/>
      <c r="F2" s="8"/>
      <c r="G2" s="8"/>
      <c r="H2" s="8"/>
      <c r="I2" s="8"/>
      <c r="J2" s="8"/>
      <c r="K2" s="8"/>
      <c r="L2" s="8"/>
      <c r="M2" s="8"/>
      <c r="N2" s="8"/>
      <c r="O2" s="8"/>
      <c r="P2" s="8"/>
      <c r="Q2" s="8"/>
      <c r="R2" s="8"/>
      <c r="S2" s="8"/>
      <c r="T2" s="9"/>
    </row>
    <row r="3" spans="2:20" x14ac:dyDescent="0.25">
      <c r="B3" s="10"/>
      <c r="C3" s="11"/>
      <c r="D3" s="11"/>
      <c r="E3" s="11"/>
      <c r="F3" s="11"/>
      <c r="G3" s="11"/>
      <c r="H3" s="11"/>
      <c r="I3" s="11"/>
      <c r="J3" s="11"/>
      <c r="K3" s="11"/>
      <c r="L3" s="11"/>
      <c r="M3" s="11"/>
      <c r="N3" s="11"/>
      <c r="O3" s="11"/>
      <c r="P3" s="11"/>
      <c r="Q3" s="11"/>
      <c r="R3" s="11"/>
      <c r="S3" s="11"/>
      <c r="T3" s="12"/>
    </row>
    <row r="4" spans="2:20" x14ac:dyDescent="0.25">
      <c r="B4" s="10"/>
      <c r="C4" s="11"/>
      <c r="D4" s="11"/>
      <c r="E4" s="11"/>
      <c r="F4" s="11"/>
      <c r="G4" s="11"/>
      <c r="H4" s="11"/>
      <c r="I4" s="11"/>
      <c r="J4" s="11"/>
      <c r="K4" s="11"/>
      <c r="L4" s="11"/>
      <c r="M4" s="11"/>
      <c r="N4" s="11"/>
      <c r="O4" s="11"/>
      <c r="P4" s="11"/>
      <c r="Q4" s="11"/>
      <c r="R4" s="11"/>
      <c r="S4" s="11"/>
      <c r="T4" s="12"/>
    </row>
    <row r="5" spans="2:20" x14ac:dyDescent="0.25">
      <c r="B5" s="10"/>
      <c r="C5" s="11"/>
      <c r="D5" s="11"/>
      <c r="E5" s="11"/>
      <c r="F5" s="11"/>
      <c r="G5" s="11"/>
      <c r="H5" s="11"/>
      <c r="I5" s="11"/>
      <c r="J5" s="11"/>
      <c r="K5" s="11"/>
      <c r="L5" s="11"/>
      <c r="M5" s="11"/>
      <c r="N5" s="11"/>
      <c r="O5" s="11"/>
      <c r="P5" s="11"/>
      <c r="Q5" s="11"/>
      <c r="R5" s="11"/>
      <c r="S5" s="11"/>
      <c r="T5" s="12"/>
    </row>
    <row r="6" spans="2:20" x14ac:dyDescent="0.25">
      <c r="B6" s="10"/>
      <c r="C6" s="11"/>
      <c r="D6" s="11"/>
      <c r="E6" s="11"/>
      <c r="F6" s="11"/>
      <c r="G6" s="11"/>
      <c r="H6" s="11"/>
      <c r="I6" s="11"/>
      <c r="J6" s="11"/>
      <c r="K6" s="11"/>
      <c r="L6" s="11"/>
      <c r="M6" s="11"/>
      <c r="N6" s="11"/>
      <c r="O6" s="11"/>
      <c r="P6" s="11"/>
      <c r="Q6" s="11"/>
      <c r="R6" s="11"/>
      <c r="S6" s="11"/>
      <c r="T6" s="12"/>
    </row>
    <row r="7" spans="2:20" x14ac:dyDescent="0.25">
      <c r="B7" s="10"/>
      <c r="C7" s="11"/>
      <c r="D7" s="11"/>
      <c r="E7" s="11"/>
      <c r="F7" s="11"/>
      <c r="G7" s="11"/>
      <c r="H7" s="11"/>
      <c r="I7" s="11"/>
      <c r="J7" s="11"/>
      <c r="K7" s="11"/>
      <c r="L7" s="11"/>
      <c r="M7" s="11"/>
      <c r="N7" s="11"/>
      <c r="O7" s="11"/>
      <c r="P7" s="11"/>
      <c r="Q7" s="11"/>
      <c r="R7" s="11"/>
      <c r="S7" s="11"/>
      <c r="T7" s="12"/>
    </row>
    <row r="8" spans="2:20" x14ac:dyDescent="0.25">
      <c r="B8" s="10"/>
      <c r="C8" s="11"/>
      <c r="D8" s="11"/>
      <c r="E8" s="11"/>
      <c r="F8" s="11"/>
      <c r="G8" s="11"/>
      <c r="H8" s="11"/>
      <c r="I8" s="11"/>
      <c r="J8" s="11"/>
      <c r="K8" s="11"/>
      <c r="L8" s="11"/>
      <c r="M8" s="11"/>
      <c r="N8" s="11"/>
      <c r="O8" s="11"/>
      <c r="P8" s="11"/>
      <c r="Q8" s="11"/>
      <c r="R8" s="11"/>
      <c r="S8" s="11"/>
      <c r="T8" s="12"/>
    </row>
    <row r="9" spans="2:20" x14ac:dyDescent="0.25">
      <c r="B9" s="10"/>
      <c r="C9" s="11"/>
      <c r="D9" s="11"/>
      <c r="E9" s="11"/>
      <c r="F9" s="11"/>
      <c r="G9" s="11"/>
      <c r="H9" s="11"/>
      <c r="I9" s="11"/>
      <c r="J9" s="11"/>
      <c r="K9" s="11"/>
      <c r="L9" s="11"/>
      <c r="M9" s="11"/>
      <c r="N9" s="11"/>
      <c r="O9" s="11"/>
      <c r="P9" s="11"/>
      <c r="Q9" s="11"/>
      <c r="R9" s="11"/>
      <c r="S9" s="11"/>
      <c r="T9" s="12"/>
    </row>
    <row r="10" spans="2:20" x14ac:dyDescent="0.25">
      <c r="B10" s="10"/>
      <c r="C10" s="11"/>
      <c r="D10" s="11"/>
      <c r="E10" s="11"/>
      <c r="F10" s="11"/>
      <c r="G10" s="11"/>
      <c r="H10" s="11"/>
      <c r="I10" s="11"/>
      <c r="J10" s="11"/>
      <c r="K10" s="11"/>
      <c r="L10" s="11"/>
      <c r="M10" s="11"/>
      <c r="N10" s="11"/>
      <c r="O10" s="11"/>
      <c r="P10" s="11"/>
      <c r="Q10" s="11"/>
      <c r="R10" s="11"/>
      <c r="S10" s="11"/>
      <c r="T10" s="12"/>
    </row>
    <row r="11" spans="2:20" x14ac:dyDescent="0.25">
      <c r="B11" s="10"/>
      <c r="C11" s="11"/>
      <c r="D11" s="11"/>
      <c r="E11" s="11"/>
      <c r="F11" s="11"/>
      <c r="G11" s="11"/>
      <c r="H11" s="11"/>
      <c r="I11" s="11"/>
      <c r="J11" s="11"/>
      <c r="K11" s="11"/>
      <c r="L11" s="11"/>
      <c r="M11" s="11"/>
      <c r="N11" s="11"/>
      <c r="O11" s="11"/>
      <c r="P11" s="11"/>
      <c r="Q11" s="11"/>
      <c r="R11" s="11"/>
      <c r="S11" s="11"/>
      <c r="T11" s="12"/>
    </row>
    <row r="12" spans="2:20" x14ac:dyDescent="0.25">
      <c r="B12" s="10"/>
      <c r="C12" s="11"/>
      <c r="D12" s="11"/>
      <c r="E12" s="11"/>
      <c r="F12" s="11"/>
      <c r="G12" s="11"/>
      <c r="H12" s="11"/>
      <c r="I12" s="11"/>
      <c r="J12" s="11"/>
      <c r="K12" s="11"/>
      <c r="L12" s="11"/>
      <c r="M12" s="11"/>
      <c r="N12" s="11"/>
      <c r="O12" s="11"/>
      <c r="P12" s="11"/>
      <c r="Q12" s="11"/>
      <c r="R12" s="11"/>
      <c r="S12" s="11"/>
      <c r="T12" s="12"/>
    </row>
    <row r="13" spans="2:20" x14ac:dyDescent="0.25">
      <c r="B13" s="10"/>
      <c r="C13" s="11"/>
      <c r="D13" s="11"/>
      <c r="E13" s="11"/>
      <c r="F13" s="11"/>
      <c r="G13" s="11"/>
      <c r="H13" s="11"/>
      <c r="I13" s="11"/>
      <c r="J13" s="11"/>
      <c r="K13" s="11"/>
      <c r="L13" s="11"/>
      <c r="M13" s="11"/>
      <c r="N13" s="11"/>
      <c r="O13" s="11"/>
      <c r="P13" s="11"/>
      <c r="Q13" s="11"/>
      <c r="R13" s="11"/>
      <c r="S13" s="11"/>
      <c r="T13" s="12"/>
    </row>
    <row r="14" spans="2:20" x14ac:dyDescent="0.25">
      <c r="B14" s="10"/>
      <c r="C14" s="11"/>
      <c r="D14" s="11"/>
      <c r="E14" s="11"/>
      <c r="F14" s="11"/>
      <c r="G14" s="11"/>
      <c r="H14" s="11"/>
      <c r="I14" s="11"/>
      <c r="J14" s="11"/>
      <c r="K14" s="11"/>
      <c r="L14" s="11"/>
      <c r="M14" s="11"/>
      <c r="N14" s="11"/>
      <c r="O14" s="11"/>
      <c r="P14" s="11"/>
      <c r="Q14" s="11"/>
      <c r="R14" s="11"/>
      <c r="S14" s="11"/>
      <c r="T14" s="12"/>
    </row>
    <row r="15" spans="2:20" x14ac:dyDescent="0.25">
      <c r="B15" s="10"/>
      <c r="C15" s="11"/>
      <c r="D15" s="11"/>
      <c r="E15" s="11"/>
      <c r="F15" s="11"/>
      <c r="G15" s="11"/>
      <c r="H15" s="11"/>
      <c r="I15" s="11"/>
      <c r="J15" s="11"/>
      <c r="K15" s="11"/>
      <c r="L15" s="11"/>
      <c r="M15" s="11"/>
      <c r="N15" s="11"/>
      <c r="O15" s="11"/>
      <c r="P15" s="11"/>
      <c r="Q15" s="11"/>
      <c r="R15" s="11"/>
      <c r="S15" s="11"/>
      <c r="T15" s="12"/>
    </row>
    <row r="16" spans="2:20" x14ac:dyDescent="0.25">
      <c r="B16" s="10"/>
      <c r="C16" s="11"/>
      <c r="D16" s="11"/>
      <c r="E16" s="11"/>
      <c r="F16" s="11"/>
      <c r="G16" s="11"/>
      <c r="H16" s="11"/>
      <c r="I16" s="11"/>
      <c r="J16" s="11"/>
      <c r="K16" s="11"/>
      <c r="L16" s="11"/>
      <c r="M16" s="11"/>
      <c r="N16" s="11"/>
      <c r="O16" s="11"/>
      <c r="P16" s="11"/>
      <c r="Q16" s="11"/>
      <c r="R16" s="11"/>
      <c r="S16" s="11"/>
      <c r="T16" s="12"/>
    </row>
    <row r="17" spans="2:20" x14ac:dyDescent="0.25">
      <c r="B17" s="10"/>
      <c r="C17" s="11"/>
      <c r="D17" s="11"/>
      <c r="E17" s="11"/>
      <c r="F17" s="11"/>
      <c r="G17" s="11"/>
      <c r="H17" s="11"/>
      <c r="I17" s="11"/>
      <c r="J17" s="11"/>
      <c r="K17" s="11"/>
      <c r="L17" s="11"/>
      <c r="M17" s="11"/>
      <c r="N17" s="11"/>
      <c r="O17" s="11"/>
      <c r="P17" s="11"/>
      <c r="Q17" s="11"/>
      <c r="R17" s="11"/>
      <c r="S17" s="11"/>
      <c r="T17" s="12"/>
    </row>
    <row r="18" spans="2:20" x14ac:dyDescent="0.25">
      <c r="B18" s="10"/>
      <c r="C18" s="11"/>
      <c r="D18" s="11"/>
      <c r="E18" s="11"/>
      <c r="F18" s="11"/>
      <c r="G18" s="11"/>
      <c r="H18" s="11"/>
      <c r="I18" s="11"/>
      <c r="J18" s="11"/>
      <c r="K18" s="11"/>
      <c r="L18" s="11"/>
      <c r="M18" s="11"/>
      <c r="N18" s="11"/>
      <c r="O18" s="11"/>
      <c r="P18" s="11"/>
      <c r="Q18" s="11"/>
      <c r="R18" s="11"/>
      <c r="S18" s="11"/>
      <c r="T18" s="12"/>
    </row>
    <row r="19" spans="2:20" x14ac:dyDescent="0.25">
      <c r="B19" s="10"/>
      <c r="C19" s="11"/>
      <c r="D19" s="11"/>
      <c r="E19" s="11"/>
      <c r="F19" s="11"/>
      <c r="G19" s="11"/>
      <c r="H19" s="11"/>
      <c r="I19" s="11"/>
      <c r="J19" s="11"/>
      <c r="K19" s="11"/>
      <c r="L19" s="11"/>
      <c r="M19" s="11"/>
      <c r="N19" s="11"/>
      <c r="O19" s="11"/>
      <c r="P19" s="11"/>
      <c r="Q19" s="11"/>
      <c r="R19" s="11"/>
      <c r="S19" s="11"/>
      <c r="T19" s="12"/>
    </row>
    <row r="20" spans="2:20" x14ac:dyDescent="0.25">
      <c r="B20" s="10"/>
      <c r="C20" s="11"/>
      <c r="D20" s="11"/>
      <c r="E20" s="11"/>
      <c r="F20" s="11"/>
      <c r="G20" s="11"/>
      <c r="H20" s="11"/>
      <c r="I20" s="11"/>
      <c r="J20" s="11"/>
      <c r="K20" s="11"/>
      <c r="L20" s="11"/>
      <c r="M20" s="11"/>
      <c r="N20" s="11"/>
      <c r="O20" s="11"/>
      <c r="P20" s="11"/>
      <c r="Q20" s="11"/>
      <c r="R20" s="11"/>
      <c r="S20" s="11"/>
      <c r="T20" s="12"/>
    </row>
    <row r="21" spans="2:20" x14ac:dyDescent="0.25">
      <c r="B21" s="10"/>
      <c r="C21" s="11"/>
      <c r="D21" s="11"/>
      <c r="E21" s="11"/>
      <c r="F21" s="11"/>
      <c r="G21" s="11"/>
      <c r="H21" s="11"/>
      <c r="I21" s="11"/>
      <c r="J21" s="11"/>
      <c r="K21" s="11"/>
      <c r="L21" s="11"/>
      <c r="M21" s="11"/>
      <c r="N21" s="11"/>
      <c r="O21" s="11"/>
      <c r="P21" s="11"/>
      <c r="Q21" s="11"/>
      <c r="R21" s="11"/>
      <c r="S21" s="11"/>
      <c r="T21" s="12"/>
    </row>
    <row r="22" spans="2:20" x14ac:dyDescent="0.25">
      <c r="B22" s="10"/>
      <c r="C22" s="11"/>
      <c r="D22" s="11"/>
      <c r="E22" s="11"/>
      <c r="F22" s="11"/>
      <c r="G22" s="11"/>
      <c r="H22" s="11"/>
      <c r="I22" s="11"/>
      <c r="J22" s="11"/>
      <c r="K22" s="11"/>
      <c r="L22" s="11"/>
      <c r="M22" s="11"/>
      <c r="N22" s="11"/>
      <c r="O22" s="11"/>
      <c r="P22" s="11"/>
      <c r="Q22" s="11"/>
      <c r="R22" s="11"/>
      <c r="S22" s="11"/>
      <c r="T22" s="12"/>
    </row>
    <row r="23" spans="2:20" x14ac:dyDescent="0.25">
      <c r="B23" s="10"/>
      <c r="C23" s="11"/>
      <c r="D23" s="11"/>
      <c r="E23" s="11"/>
      <c r="F23" s="11"/>
      <c r="G23" s="11"/>
      <c r="H23" s="11"/>
      <c r="I23" s="11"/>
      <c r="J23" s="11"/>
      <c r="K23" s="11"/>
      <c r="L23" s="11"/>
      <c r="M23" s="11"/>
      <c r="N23" s="11"/>
      <c r="O23" s="11"/>
      <c r="P23" s="11"/>
      <c r="Q23" s="11"/>
      <c r="R23" s="11"/>
      <c r="S23" s="11"/>
      <c r="T23" s="12"/>
    </row>
    <row r="24" spans="2:20" x14ac:dyDescent="0.25">
      <c r="B24" s="10"/>
      <c r="C24" s="11"/>
      <c r="D24" s="11"/>
      <c r="E24" s="11"/>
      <c r="F24" s="11"/>
      <c r="G24" s="11"/>
      <c r="H24" s="11"/>
      <c r="I24" s="11"/>
      <c r="J24" s="11"/>
      <c r="K24" s="11"/>
      <c r="L24" s="11"/>
      <c r="M24" s="11"/>
      <c r="N24" s="11"/>
      <c r="O24" s="11"/>
      <c r="P24" s="11"/>
      <c r="Q24" s="11"/>
      <c r="R24" s="11"/>
      <c r="S24" s="11"/>
      <c r="T24" s="12"/>
    </row>
    <row r="25" spans="2:20" x14ac:dyDescent="0.25">
      <c r="B25" s="10"/>
      <c r="C25" s="11"/>
      <c r="D25" s="11"/>
      <c r="E25" s="11"/>
      <c r="F25" s="11"/>
      <c r="G25" s="11"/>
      <c r="H25" s="11"/>
      <c r="I25" s="11"/>
      <c r="J25" s="11"/>
      <c r="K25" s="11"/>
      <c r="L25" s="11"/>
      <c r="M25" s="11"/>
      <c r="N25" s="11"/>
      <c r="O25" s="11"/>
      <c r="P25" s="11"/>
      <c r="Q25" s="11"/>
      <c r="R25" s="11"/>
      <c r="S25" s="11"/>
      <c r="T25" s="12"/>
    </row>
    <row r="26" spans="2:20" x14ac:dyDescent="0.25">
      <c r="B26" s="10"/>
      <c r="C26" s="11"/>
      <c r="D26" s="11"/>
      <c r="E26" s="11"/>
      <c r="F26" s="11"/>
      <c r="G26" s="11"/>
      <c r="H26" s="11"/>
      <c r="I26" s="11"/>
      <c r="J26" s="11"/>
      <c r="K26" s="11"/>
      <c r="L26" s="11"/>
      <c r="M26" s="11"/>
      <c r="N26" s="11"/>
      <c r="O26" s="11"/>
      <c r="P26" s="11"/>
      <c r="Q26" s="11"/>
      <c r="R26" s="11"/>
      <c r="S26" s="11"/>
      <c r="T26" s="12"/>
    </row>
    <row r="27" spans="2:20" x14ac:dyDescent="0.25">
      <c r="B27" s="13"/>
      <c r="C27" s="14"/>
      <c r="D27" s="14"/>
      <c r="E27" s="14"/>
      <c r="F27" s="14"/>
      <c r="G27" s="14"/>
      <c r="H27" s="14"/>
      <c r="I27" s="14"/>
      <c r="J27" s="14"/>
      <c r="K27" s="14"/>
      <c r="L27" s="14"/>
      <c r="M27" s="14"/>
      <c r="N27" s="14"/>
      <c r="O27" s="14"/>
      <c r="P27" s="14"/>
      <c r="Q27" s="14"/>
      <c r="R27" s="14"/>
      <c r="S27" s="14"/>
      <c r="T27" s="15"/>
    </row>
  </sheetData>
  <mergeCells count="1">
    <mergeCell ref="B2:T27"/>
  </mergeCells>
  <pageMargins left="0.7" right="0.7" top="0.75" bottom="0.75" header="0.3" footer="0.3"/>
  <pageSetup paperSize="8" orientation="landscape" r:id="rId1"/>
  <drawing r:id="rId2"/>
  <extLst>
    <ext xmlns:x14="http://schemas.microsoft.com/office/spreadsheetml/2009/9/main" uri="{A8765BA9-456A-4dab-B4F3-ACF838C121DE}">
      <x14:slicerList>
        <x14:slicer r:id="rId3"/>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T27"/>
  <sheetViews>
    <sheetView zoomScale="80" zoomScaleNormal="80" workbookViewId="0">
      <selection activeCell="B2" sqref="B2:T27"/>
    </sheetView>
  </sheetViews>
  <sheetFormatPr defaultRowHeight="15" x14ac:dyDescent="0.25"/>
  <sheetData>
    <row r="2" spans="2:20" x14ac:dyDescent="0.25">
      <c r="B2" s="7"/>
      <c r="C2" s="8"/>
      <c r="D2" s="8"/>
      <c r="E2" s="8"/>
      <c r="F2" s="8"/>
      <c r="G2" s="8"/>
      <c r="H2" s="8"/>
      <c r="I2" s="8"/>
      <c r="J2" s="8"/>
      <c r="K2" s="8"/>
      <c r="L2" s="8"/>
      <c r="M2" s="8"/>
      <c r="N2" s="8"/>
      <c r="O2" s="8"/>
      <c r="P2" s="8"/>
      <c r="Q2" s="8"/>
      <c r="R2" s="8"/>
      <c r="S2" s="8"/>
      <c r="T2" s="9"/>
    </row>
    <row r="3" spans="2:20" x14ac:dyDescent="0.25">
      <c r="B3" s="10"/>
      <c r="C3" s="11"/>
      <c r="D3" s="11"/>
      <c r="E3" s="11"/>
      <c r="F3" s="11"/>
      <c r="G3" s="11"/>
      <c r="H3" s="11"/>
      <c r="I3" s="11"/>
      <c r="J3" s="11"/>
      <c r="K3" s="11"/>
      <c r="L3" s="11"/>
      <c r="M3" s="11"/>
      <c r="N3" s="11"/>
      <c r="O3" s="11"/>
      <c r="P3" s="11"/>
      <c r="Q3" s="11"/>
      <c r="R3" s="11"/>
      <c r="S3" s="11"/>
      <c r="T3" s="12"/>
    </row>
    <row r="4" spans="2:20" x14ac:dyDescent="0.25">
      <c r="B4" s="10"/>
      <c r="C4" s="11"/>
      <c r="D4" s="11"/>
      <c r="E4" s="11"/>
      <c r="F4" s="11"/>
      <c r="G4" s="11"/>
      <c r="H4" s="11"/>
      <c r="I4" s="11"/>
      <c r="J4" s="11"/>
      <c r="K4" s="11"/>
      <c r="L4" s="11"/>
      <c r="M4" s="11"/>
      <c r="N4" s="11"/>
      <c r="O4" s="11"/>
      <c r="P4" s="11"/>
      <c r="Q4" s="11"/>
      <c r="R4" s="11"/>
      <c r="S4" s="11"/>
      <c r="T4" s="12"/>
    </row>
    <row r="5" spans="2:20" x14ac:dyDescent="0.25">
      <c r="B5" s="10"/>
      <c r="C5" s="11"/>
      <c r="D5" s="11"/>
      <c r="E5" s="11"/>
      <c r="F5" s="11"/>
      <c r="G5" s="11"/>
      <c r="H5" s="11"/>
      <c r="I5" s="11"/>
      <c r="J5" s="11"/>
      <c r="K5" s="11"/>
      <c r="L5" s="11"/>
      <c r="M5" s="11"/>
      <c r="N5" s="11"/>
      <c r="O5" s="11"/>
      <c r="P5" s="11"/>
      <c r="Q5" s="11"/>
      <c r="R5" s="11"/>
      <c r="S5" s="11"/>
      <c r="T5" s="12"/>
    </row>
    <row r="6" spans="2:20" x14ac:dyDescent="0.25">
      <c r="B6" s="10"/>
      <c r="C6" s="11"/>
      <c r="D6" s="11"/>
      <c r="E6" s="11"/>
      <c r="F6" s="11"/>
      <c r="G6" s="11"/>
      <c r="H6" s="11"/>
      <c r="I6" s="11"/>
      <c r="J6" s="11"/>
      <c r="K6" s="11"/>
      <c r="L6" s="11"/>
      <c r="M6" s="11"/>
      <c r="N6" s="11"/>
      <c r="O6" s="11"/>
      <c r="P6" s="11"/>
      <c r="Q6" s="11"/>
      <c r="R6" s="11"/>
      <c r="S6" s="11"/>
      <c r="T6" s="12"/>
    </row>
    <row r="7" spans="2:20" x14ac:dyDescent="0.25">
      <c r="B7" s="10"/>
      <c r="C7" s="11"/>
      <c r="D7" s="11"/>
      <c r="E7" s="11"/>
      <c r="F7" s="11"/>
      <c r="G7" s="11"/>
      <c r="H7" s="11"/>
      <c r="I7" s="11"/>
      <c r="J7" s="11"/>
      <c r="K7" s="11"/>
      <c r="L7" s="11"/>
      <c r="M7" s="11"/>
      <c r="N7" s="11"/>
      <c r="O7" s="11"/>
      <c r="P7" s="11"/>
      <c r="Q7" s="11"/>
      <c r="R7" s="11"/>
      <c r="S7" s="11"/>
      <c r="T7" s="12"/>
    </row>
    <row r="8" spans="2:20" x14ac:dyDescent="0.25">
      <c r="B8" s="10"/>
      <c r="C8" s="11"/>
      <c r="D8" s="11"/>
      <c r="E8" s="11"/>
      <c r="F8" s="11"/>
      <c r="G8" s="11"/>
      <c r="H8" s="11"/>
      <c r="I8" s="11"/>
      <c r="J8" s="11"/>
      <c r="K8" s="11"/>
      <c r="L8" s="11"/>
      <c r="M8" s="11"/>
      <c r="N8" s="11"/>
      <c r="O8" s="11"/>
      <c r="P8" s="11"/>
      <c r="Q8" s="11"/>
      <c r="R8" s="11"/>
      <c r="S8" s="11"/>
      <c r="T8" s="12"/>
    </row>
    <row r="9" spans="2:20" x14ac:dyDescent="0.25">
      <c r="B9" s="10"/>
      <c r="C9" s="11"/>
      <c r="D9" s="11"/>
      <c r="E9" s="11"/>
      <c r="F9" s="11"/>
      <c r="G9" s="11"/>
      <c r="H9" s="11"/>
      <c r="I9" s="11"/>
      <c r="J9" s="11"/>
      <c r="K9" s="11"/>
      <c r="L9" s="11"/>
      <c r="M9" s="11"/>
      <c r="N9" s="11"/>
      <c r="O9" s="11"/>
      <c r="P9" s="11"/>
      <c r="Q9" s="11"/>
      <c r="R9" s="11"/>
      <c r="S9" s="11"/>
      <c r="T9" s="12"/>
    </row>
    <row r="10" spans="2:20" x14ac:dyDescent="0.25">
      <c r="B10" s="10"/>
      <c r="C10" s="11"/>
      <c r="D10" s="11"/>
      <c r="E10" s="11"/>
      <c r="F10" s="11"/>
      <c r="G10" s="11"/>
      <c r="H10" s="11"/>
      <c r="I10" s="11"/>
      <c r="J10" s="11"/>
      <c r="K10" s="11"/>
      <c r="L10" s="11"/>
      <c r="M10" s="11"/>
      <c r="N10" s="11"/>
      <c r="O10" s="11"/>
      <c r="P10" s="11"/>
      <c r="Q10" s="11"/>
      <c r="R10" s="11"/>
      <c r="S10" s="11"/>
      <c r="T10" s="12"/>
    </row>
    <row r="11" spans="2:20" x14ac:dyDescent="0.25">
      <c r="B11" s="10"/>
      <c r="C11" s="11"/>
      <c r="D11" s="11"/>
      <c r="E11" s="11"/>
      <c r="F11" s="11"/>
      <c r="G11" s="11"/>
      <c r="H11" s="11"/>
      <c r="I11" s="11"/>
      <c r="J11" s="11"/>
      <c r="K11" s="11"/>
      <c r="L11" s="11"/>
      <c r="M11" s="11"/>
      <c r="N11" s="11"/>
      <c r="O11" s="11"/>
      <c r="P11" s="11"/>
      <c r="Q11" s="11"/>
      <c r="R11" s="11"/>
      <c r="S11" s="11"/>
      <c r="T11" s="12"/>
    </row>
    <row r="12" spans="2:20" x14ac:dyDescent="0.25">
      <c r="B12" s="10"/>
      <c r="C12" s="11"/>
      <c r="D12" s="11"/>
      <c r="E12" s="11"/>
      <c r="F12" s="11"/>
      <c r="G12" s="11"/>
      <c r="H12" s="11"/>
      <c r="I12" s="11"/>
      <c r="J12" s="11"/>
      <c r="K12" s="11"/>
      <c r="L12" s="11"/>
      <c r="M12" s="11"/>
      <c r="N12" s="11"/>
      <c r="O12" s="11"/>
      <c r="P12" s="11"/>
      <c r="Q12" s="11"/>
      <c r="R12" s="11"/>
      <c r="S12" s="11"/>
      <c r="T12" s="12"/>
    </row>
    <row r="13" spans="2:20" x14ac:dyDescent="0.25">
      <c r="B13" s="10"/>
      <c r="C13" s="11"/>
      <c r="D13" s="11"/>
      <c r="E13" s="11"/>
      <c r="F13" s="11"/>
      <c r="G13" s="11"/>
      <c r="H13" s="11"/>
      <c r="I13" s="11"/>
      <c r="J13" s="11"/>
      <c r="K13" s="11"/>
      <c r="L13" s="11"/>
      <c r="M13" s="11"/>
      <c r="N13" s="11"/>
      <c r="O13" s="11"/>
      <c r="P13" s="11"/>
      <c r="Q13" s="11"/>
      <c r="R13" s="11"/>
      <c r="S13" s="11"/>
      <c r="T13" s="12"/>
    </row>
    <row r="14" spans="2:20" x14ac:dyDescent="0.25">
      <c r="B14" s="10"/>
      <c r="C14" s="11"/>
      <c r="D14" s="11"/>
      <c r="E14" s="11"/>
      <c r="F14" s="11"/>
      <c r="G14" s="11"/>
      <c r="H14" s="11"/>
      <c r="I14" s="11"/>
      <c r="J14" s="11"/>
      <c r="K14" s="11"/>
      <c r="L14" s="11"/>
      <c r="M14" s="11"/>
      <c r="N14" s="11"/>
      <c r="O14" s="11"/>
      <c r="P14" s="11"/>
      <c r="Q14" s="11"/>
      <c r="R14" s="11"/>
      <c r="S14" s="11"/>
      <c r="T14" s="12"/>
    </row>
    <row r="15" spans="2:20" x14ac:dyDescent="0.25">
      <c r="B15" s="10"/>
      <c r="C15" s="11"/>
      <c r="D15" s="11"/>
      <c r="E15" s="11"/>
      <c r="F15" s="11"/>
      <c r="G15" s="11"/>
      <c r="H15" s="11"/>
      <c r="I15" s="11"/>
      <c r="J15" s="11"/>
      <c r="K15" s="11"/>
      <c r="L15" s="11"/>
      <c r="M15" s="11"/>
      <c r="N15" s="11"/>
      <c r="O15" s="11"/>
      <c r="P15" s="11"/>
      <c r="Q15" s="11"/>
      <c r="R15" s="11"/>
      <c r="S15" s="11"/>
      <c r="T15" s="12"/>
    </row>
    <row r="16" spans="2:20" x14ac:dyDescent="0.25">
      <c r="B16" s="10"/>
      <c r="C16" s="11"/>
      <c r="D16" s="11"/>
      <c r="E16" s="11"/>
      <c r="F16" s="11"/>
      <c r="G16" s="11"/>
      <c r="H16" s="11"/>
      <c r="I16" s="11"/>
      <c r="J16" s="11"/>
      <c r="K16" s="11"/>
      <c r="L16" s="11"/>
      <c r="M16" s="11"/>
      <c r="N16" s="11"/>
      <c r="O16" s="11"/>
      <c r="P16" s="11"/>
      <c r="Q16" s="11"/>
      <c r="R16" s="11"/>
      <c r="S16" s="11"/>
      <c r="T16" s="12"/>
    </row>
    <row r="17" spans="2:20" x14ac:dyDescent="0.25">
      <c r="B17" s="10"/>
      <c r="C17" s="11"/>
      <c r="D17" s="11"/>
      <c r="E17" s="11"/>
      <c r="F17" s="11"/>
      <c r="G17" s="11"/>
      <c r="H17" s="11"/>
      <c r="I17" s="11"/>
      <c r="J17" s="11"/>
      <c r="K17" s="11"/>
      <c r="L17" s="11"/>
      <c r="M17" s="11"/>
      <c r="N17" s="11"/>
      <c r="O17" s="11"/>
      <c r="P17" s="11"/>
      <c r="Q17" s="11"/>
      <c r="R17" s="11"/>
      <c r="S17" s="11"/>
      <c r="T17" s="12"/>
    </row>
    <row r="18" spans="2:20" x14ac:dyDescent="0.25">
      <c r="B18" s="10"/>
      <c r="C18" s="11"/>
      <c r="D18" s="11"/>
      <c r="E18" s="11"/>
      <c r="F18" s="11"/>
      <c r="G18" s="11"/>
      <c r="H18" s="11"/>
      <c r="I18" s="11"/>
      <c r="J18" s="11"/>
      <c r="K18" s="11"/>
      <c r="L18" s="11"/>
      <c r="M18" s="11"/>
      <c r="N18" s="11"/>
      <c r="O18" s="11"/>
      <c r="P18" s="11"/>
      <c r="Q18" s="11"/>
      <c r="R18" s="11"/>
      <c r="S18" s="11"/>
      <c r="T18" s="12"/>
    </row>
    <row r="19" spans="2:20" x14ac:dyDescent="0.25">
      <c r="B19" s="10"/>
      <c r="C19" s="11"/>
      <c r="D19" s="11"/>
      <c r="E19" s="11"/>
      <c r="F19" s="11"/>
      <c r="G19" s="11"/>
      <c r="H19" s="11"/>
      <c r="I19" s="11"/>
      <c r="J19" s="11"/>
      <c r="K19" s="11"/>
      <c r="L19" s="11"/>
      <c r="M19" s="11"/>
      <c r="N19" s="11"/>
      <c r="O19" s="11"/>
      <c r="P19" s="11"/>
      <c r="Q19" s="11"/>
      <c r="R19" s="11"/>
      <c r="S19" s="11"/>
      <c r="T19" s="12"/>
    </row>
    <row r="20" spans="2:20" x14ac:dyDescent="0.25">
      <c r="B20" s="10"/>
      <c r="C20" s="11"/>
      <c r="D20" s="11"/>
      <c r="E20" s="11"/>
      <c r="F20" s="11"/>
      <c r="G20" s="11"/>
      <c r="H20" s="11"/>
      <c r="I20" s="11"/>
      <c r="J20" s="11"/>
      <c r="K20" s="11"/>
      <c r="L20" s="11"/>
      <c r="M20" s="11"/>
      <c r="N20" s="11"/>
      <c r="O20" s="11"/>
      <c r="P20" s="11"/>
      <c r="Q20" s="11"/>
      <c r="R20" s="11"/>
      <c r="S20" s="11"/>
      <c r="T20" s="12"/>
    </row>
    <row r="21" spans="2:20" x14ac:dyDescent="0.25">
      <c r="B21" s="10"/>
      <c r="C21" s="11"/>
      <c r="D21" s="11"/>
      <c r="E21" s="11"/>
      <c r="F21" s="11"/>
      <c r="G21" s="11"/>
      <c r="H21" s="11"/>
      <c r="I21" s="11"/>
      <c r="J21" s="11"/>
      <c r="K21" s="11"/>
      <c r="L21" s="11"/>
      <c r="M21" s="11"/>
      <c r="N21" s="11"/>
      <c r="O21" s="11"/>
      <c r="P21" s="11"/>
      <c r="Q21" s="11"/>
      <c r="R21" s="11"/>
      <c r="S21" s="11"/>
      <c r="T21" s="12"/>
    </row>
    <row r="22" spans="2:20" x14ac:dyDescent="0.25">
      <c r="B22" s="10"/>
      <c r="C22" s="11"/>
      <c r="D22" s="11"/>
      <c r="E22" s="11"/>
      <c r="F22" s="11"/>
      <c r="G22" s="11"/>
      <c r="H22" s="11"/>
      <c r="I22" s="11"/>
      <c r="J22" s="11"/>
      <c r="K22" s="11"/>
      <c r="L22" s="11"/>
      <c r="M22" s="11"/>
      <c r="N22" s="11"/>
      <c r="O22" s="11"/>
      <c r="P22" s="11"/>
      <c r="Q22" s="11"/>
      <c r="R22" s="11"/>
      <c r="S22" s="11"/>
      <c r="T22" s="12"/>
    </row>
    <row r="23" spans="2:20" x14ac:dyDescent="0.25">
      <c r="B23" s="10"/>
      <c r="C23" s="11"/>
      <c r="D23" s="11"/>
      <c r="E23" s="11"/>
      <c r="F23" s="11"/>
      <c r="G23" s="11"/>
      <c r="H23" s="11"/>
      <c r="I23" s="11"/>
      <c r="J23" s="11"/>
      <c r="K23" s="11"/>
      <c r="L23" s="11"/>
      <c r="M23" s="11"/>
      <c r="N23" s="11"/>
      <c r="O23" s="11"/>
      <c r="P23" s="11"/>
      <c r="Q23" s="11"/>
      <c r="R23" s="11"/>
      <c r="S23" s="11"/>
      <c r="T23" s="12"/>
    </row>
    <row r="24" spans="2:20" x14ac:dyDescent="0.25">
      <c r="B24" s="10"/>
      <c r="C24" s="11"/>
      <c r="D24" s="11"/>
      <c r="E24" s="11"/>
      <c r="F24" s="11"/>
      <c r="G24" s="11"/>
      <c r="H24" s="11"/>
      <c r="I24" s="11"/>
      <c r="J24" s="11"/>
      <c r="K24" s="11"/>
      <c r="L24" s="11"/>
      <c r="M24" s="11"/>
      <c r="N24" s="11"/>
      <c r="O24" s="11"/>
      <c r="P24" s="11"/>
      <c r="Q24" s="11"/>
      <c r="R24" s="11"/>
      <c r="S24" s="11"/>
      <c r="T24" s="12"/>
    </row>
    <row r="25" spans="2:20" x14ac:dyDescent="0.25">
      <c r="B25" s="10"/>
      <c r="C25" s="11"/>
      <c r="D25" s="11"/>
      <c r="E25" s="11"/>
      <c r="F25" s="11"/>
      <c r="G25" s="11"/>
      <c r="H25" s="11"/>
      <c r="I25" s="11"/>
      <c r="J25" s="11"/>
      <c r="K25" s="11"/>
      <c r="L25" s="11"/>
      <c r="M25" s="11"/>
      <c r="N25" s="11"/>
      <c r="O25" s="11"/>
      <c r="P25" s="11"/>
      <c r="Q25" s="11"/>
      <c r="R25" s="11"/>
      <c r="S25" s="11"/>
      <c r="T25" s="12"/>
    </row>
    <row r="26" spans="2:20" x14ac:dyDescent="0.25">
      <c r="B26" s="10"/>
      <c r="C26" s="11"/>
      <c r="D26" s="11"/>
      <c r="E26" s="11"/>
      <c r="F26" s="11"/>
      <c r="G26" s="11"/>
      <c r="H26" s="11"/>
      <c r="I26" s="11"/>
      <c r="J26" s="11"/>
      <c r="K26" s="11"/>
      <c r="L26" s="11"/>
      <c r="M26" s="11"/>
      <c r="N26" s="11"/>
      <c r="O26" s="11"/>
      <c r="P26" s="11"/>
      <c r="Q26" s="11"/>
      <c r="R26" s="11"/>
      <c r="S26" s="11"/>
      <c r="T26" s="12"/>
    </row>
    <row r="27" spans="2:20" x14ac:dyDescent="0.25">
      <c r="B27" s="13"/>
      <c r="C27" s="14"/>
      <c r="D27" s="14"/>
      <c r="E27" s="14"/>
      <c r="F27" s="14"/>
      <c r="G27" s="14"/>
      <c r="H27" s="14"/>
      <c r="I27" s="14"/>
      <c r="J27" s="14"/>
      <c r="K27" s="14"/>
      <c r="L27" s="14"/>
      <c r="M27" s="14"/>
      <c r="N27" s="14"/>
      <c r="O27" s="14"/>
      <c r="P27" s="14"/>
      <c r="Q27" s="14"/>
      <c r="R27" s="14"/>
      <c r="S27" s="14"/>
      <c r="T27" s="15"/>
    </row>
  </sheetData>
  <mergeCells count="1">
    <mergeCell ref="B2:T27"/>
  </mergeCells>
  <pageMargins left="0.7" right="0.7" top="0.75" bottom="0.75" header="0.3" footer="0.3"/>
  <pageSetup paperSize="8" orientation="landscape"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Combined</vt:lpstr>
      <vt:lpstr>OverTaking vs OtherCauses</vt:lpstr>
      <vt:lpstr>Alcohol vs OverSpeed</vt:lpstr>
      <vt:lpstr>SignalAvoid vs LaneJump</vt:lpstr>
      <vt:lpstr>Asleep vs WrongSide</vt:lpstr>
      <vt:lpstr>Total</vt:lpstr>
      <vt:lpstr>Dataset</vt:lpstr>
      <vt:lpstr>Sheet1</vt:lpstr>
      <vt:lpstr>Sheet2</vt:lpstr>
      <vt:lpstr>Sheet3</vt:lpstr>
      <vt:lpstr>Sheet4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Vikas</dc:creator>
  <cp:lastModifiedBy>Vikas</cp:lastModifiedBy>
  <cp:lastPrinted>2024-10-31T07:24:01Z</cp:lastPrinted>
  <dcterms:created xsi:type="dcterms:W3CDTF">2024-10-29T03:33:19Z</dcterms:created>
  <dcterms:modified xsi:type="dcterms:W3CDTF">2024-11-01T09:59:32Z</dcterms:modified>
</cp:coreProperties>
</file>