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ikas\Desktop\Rainfax_July\"/>
    </mc:Choice>
  </mc:AlternateContent>
  <bookViews>
    <workbookView xWindow="0" yWindow="0" windowWidth="20490" windowHeight="8910"/>
  </bookViews>
  <sheets>
    <sheet name="Total_Sheet" sheetId="1" r:id="rId1"/>
    <sheet name="WO_Sheet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3" i="2" l="1"/>
  <c r="S2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L2" i="2"/>
  <c r="K2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  <c r="G17" i="2" l="1"/>
  <c r="S17" i="2" s="1"/>
  <c r="G16" i="2"/>
  <c r="S16" i="2" s="1"/>
  <c r="G15" i="2"/>
  <c r="S15" i="2" s="1"/>
  <c r="G14" i="2"/>
  <c r="S14" i="2" s="1"/>
  <c r="G13" i="2"/>
  <c r="S13" i="2" s="1"/>
  <c r="G12" i="2"/>
  <c r="S12" i="2" s="1"/>
  <c r="G11" i="2"/>
  <c r="S11" i="2" s="1"/>
  <c r="G10" i="2"/>
  <c r="S10" i="2" s="1"/>
  <c r="G9" i="2"/>
  <c r="S9" i="2" s="1"/>
  <c r="G8" i="2"/>
  <c r="S8" i="2" s="1"/>
  <c r="G7" i="2"/>
  <c r="S7" i="2" s="1"/>
  <c r="G6" i="2"/>
  <c r="S6" i="2" s="1"/>
  <c r="G5" i="2"/>
  <c r="S5" i="2" s="1"/>
  <c r="G4" i="2"/>
  <c r="S4" i="2" s="1"/>
  <c r="G3" i="2"/>
  <c r="G2" i="2"/>
  <c r="E17" i="2"/>
  <c r="D17" i="2" s="1"/>
  <c r="E16" i="2"/>
  <c r="D16" i="2" s="1"/>
  <c r="E15" i="2"/>
  <c r="D15" i="2" s="1"/>
  <c r="E14" i="2"/>
  <c r="D14" i="2" s="1"/>
  <c r="E13" i="2"/>
  <c r="D13" i="2" s="1"/>
  <c r="E12" i="2"/>
  <c r="D12" i="2" s="1"/>
  <c r="E11" i="2"/>
  <c r="D11" i="2" s="1"/>
  <c r="E10" i="2"/>
  <c r="D10" i="2" s="1"/>
  <c r="E9" i="2"/>
  <c r="D9" i="2" s="1"/>
  <c r="E8" i="2"/>
  <c r="D8" i="2" s="1"/>
  <c r="E7" i="2"/>
  <c r="D7" i="2" s="1"/>
  <c r="E6" i="2"/>
  <c r="D6" i="2" s="1"/>
  <c r="E5" i="2"/>
  <c r="D5" i="2" s="1"/>
  <c r="E4" i="2"/>
  <c r="D4" i="2" s="1"/>
  <c r="E3" i="2"/>
  <c r="D3" i="2" s="1"/>
  <c r="E2" i="2"/>
  <c r="D2" i="2" s="1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L356" i="1"/>
  <c r="M356" i="1"/>
  <c r="N356" i="1"/>
  <c r="L357" i="1"/>
  <c r="M357" i="1"/>
  <c r="N357" i="1"/>
  <c r="L358" i="1"/>
  <c r="M358" i="1"/>
  <c r="N358" i="1" s="1"/>
  <c r="L359" i="1"/>
  <c r="M359" i="1"/>
  <c r="N359" i="1"/>
  <c r="J356" i="1"/>
  <c r="J357" i="1"/>
  <c r="J358" i="1"/>
  <c r="J359" i="1"/>
  <c r="B356" i="1"/>
  <c r="C356" i="1"/>
  <c r="D356" i="1"/>
  <c r="B357" i="1"/>
  <c r="C357" i="1"/>
  <c r="D357" i="1"/>
  <c r="B358" i="1"/>
  <c r="C358" i="1"/>
  <c r="D358" i="1"/>
  <c r="B359" i="1"/>
  <c r="C359" i="1"/>
  <c r="D359" i="1"/>
  <c r="L338" i="1"/>
  <c r="M338" i="1"/>
  <c r="N338" i="1"/>
  <c r="L339" i="1"/>
  <c r="M339" i="1"/>
  <c r="N339" i="1"/>
  <c r="L340" i="1"/>
  <c r="M340" i="1"/>
  <c r="N340" i="1" s="1"/>
  <c r="L341" i="1"/>
  <c r="M341" i="1"/>
  <c r="N341" i="1"/>
  <c r="L342" i="1"/>
  <c r="M342" i="1"/>
  <c r="N342" i="1"/>
  <c r="L343" i="1"/>
  <c r="M343" i="1"/>
  <c r="N343" i="1"/>
  <c r="L344" i="1"/>
  <c r="M344" i="1"/>
  <c r="N344" i="1" s="1"/>
  <c r="L345" i="1"/>
  <c r="M345" i="1"/>
  <c r="N345" i="1"/>
  <c r="L346" i="1"/>
  <c r="M346" i="1"/>
  <c r="N346" i="1"/>
  <c r="L347" i="1"/>
  <c r="M347" i="1"/>
  <c r="N347" i="1"/>
  <c r="L348" i="1"/>
  <c r="M348" i="1"/>
  <c r="N348" i="1" s="1"/>
  <c r="L349" i="1"/>
  <c r="M349" i="1"/>
  <c r="N349" i="1"/>
  <c r="L350" i="1"/>
  <c r="M350" i="1"/>
  <c r="N350" i="1"/>
  <c r="L351" i="1"/>
  <c r="M351" i="1"/>
  <c r="N351" i="1"/>
  <c r="L352" i="1"/>
  <c r="M352" i="1"/>
  <c r="N352" i="1" s="1"/>
  <c r="L353" i="1"/>
  <c r="M353" i="1"/>
  <c r="N353" i="1"/>
  <c r="L354" i="1"/>
  <c r="M354" i="1"/>
  <c r="N354" i="1"/>
  <c r="L355" i="1"/>
  <c r="M355" i="1"/>
  <c r="N355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37" i="1"/>
  <c r="L337" i="1" s="1"/>
  <c r="J336" i="1"/>
  <c r="L336" i="1" s="1"/>
  <c r="B355" i="1"/>
  <c r="C355" i="1"/>
  <c r="D355" i="1"/>
  <c r="B337" i="1"/>
  <c r="C337" i="1"/>
  <c r="D337" i="1"/>
  <c r="B338" i="1"/>
  <c r="C338" i="1"/>
  <c r="D338" i="1"/>
  <c r="B339" i="1"/>
  <c r="C339" i="1"/>
  <c r="D339" i="1"/>
  <c r="B340" i="1"/>
  <c r="C340" i="1"/>
  <c r="D340" i="1"/>
  <c r="B341" i="1"/>
  <c r="C341" i="1"/>
  <c r="D341" i="1"/>
  <c r="B342" i="1"/>
  <c r="C342" i="1"/>
  <c r="D342" i="1"/>
  <c r="B343" i="1"/>
  <c r="C343" i="1"/>
  <c r="D343" i="1"/>
  <c r="B344" i="1"/>
  <c r="C344" i="1"/>
  <c r="D344" i="1"/>
  <c r="B345" i="1"/>
  <c r="C345" i="1"/>
  <c r="D345" i="1"/>
  <c r="B346" i="1"/>
  <c r="C346" i="1"/>
  <c r="D346" i="1"/>
  <c r="B347" i="1"/>
  <c r="C347" i="1"/>
  <c r="D347" i="1"/>
  <c r="B348" i="1"/>
  <c r="C348" i="1"/>
  <c r="D348" i="1"/>
  <c r="B349" i="1"/>
  <c r="C349" i="1"/>
  <c r="D349" i="1"/>
  <c r="B350" i="1"/>
  <c r="C350" i="1"/>
  <c r="D350" i="1"/>
  <c r="B351" i="1"/>
  <c r="C351" i="1"/>
  <c r="D351" i="1"/>
  <c r="B352" i="1"/>
  <c r="C352" i="1"/>
  <c r="D352" i="1"/>
  <c r="B353" i="1"/>
  <c r="C353" i="1"/>
  <c r="D353" i="1"/>
  <c r="B354" i="1"/>
  <c r="C354" i="1"/>
  <c r="D354" i="1"/>
  <c r="B336" i="1"/>
  <c r="C336" i="1"/>
  <c r="D336" i="1"/>
  <c r="L310" i="1"/>
  <c r="M310" i="1"/>
  <c r="N310" i="1"/>
  <c r="L311" i="1"/>
  <c r="M311" i="1"/>
  <c r="N311" i="1" s="1"/>
  <c r="L312" i="1"/>
  <c r="M312" i="1"/>
  <c r="N312" i="1" s="1"/>
  <c r="L313" i="1"/>
  <c r="M313" i="1"/>
  <c r="N313" i="1"/>
  <c r="L314" i="1"/>
  <c r="M314" i="1"/>
  <c r="N314" i="1"/>
  <c r="L315" i="1"/>
  <c r="M315" i="1"/>
  <c r="N315" i="1" s="1"/>
  <c r="L316" i="1"/>
  <c r="M316" i="1"/>
  <c r="N316" i="1" s="1"/>
  <c r="L317" i="1"/>
  <c r="M317" i="1"/>
  <c r="N317" i="1"/>
  <c r="L318" i="1"/>
  <c r="M318" i="1"/>
  <c r="N318" i="1"/>
  <c r="L319" i="1"/>
  <c r="M319" i="1"/>
  <c r="N319" i="1"/>
  <c r="L320" i="1"/>
  <c r="M320" i="1"/>
  <c r="N320" i="1" s="1"/>
  <c r="L321" i="1"/>
  <c r="M321" i="1"/>
  <c r="N321" i="1"/>
  <c r="L322" i="1"/>
  <c r="M322" i="1"/>
  <c r="N322" i="1"/>
  <c r="L323" i="1"/>
  <c r="M323" i="1"/>
  <c r="N323" i="1"/>
  <c r="L324" i="1"/>
  <c r="M324" i="1"/>
  <c r="N324" i="1" s="1"/>
  <c r="L325" i="1"/>
  <c r="M325" i="1"/>
  <c r="N325" i="1"/>
  <c r="L326" i="1"/>
  <c r="M326" i="1"/>
  <c r="N326" i="1"/>
  <c r="L327" i="1"/>
  <c r="M327" i="1"/>
  <c r="N327" i="1"/>
  <c r="L328" i="1"/>
  <c r="M328" i="1"/>
  <c r="N328" i="1" s="1"/>
  <c r="L329" i="1"/>
  <c r="M329" i="1"/>
  <c r="N329" i="1"/>
  <c r="L330" i="1"/>
  <c r="M330" i="1"/>
  <c r="N330" i="1"/>
  <c r="L331" i="1"/>
  <c r="M331" i="1"/>
  <c r="N331" i="1"/>
  <c r="L332" i="1"/>
  <c r="M332" i="1"/>
  <c r="N332" i="1" s="1"/>
  <c r="L333" i="1"/>
  <c r="M333" i="1"/>
  <c r="N333" i="1"/>
  <c r="L334" i="1"/>
  <c r="M334" i="1"/>
  <c r="N334" i="1"/>
  <c r="L335" i="1"/>
  <c r="M335" i="1"/>
  <c r="N335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09" i="1"/>
  <c r="L309" i="1" s="1"/>
  <c r="J308" i="1"/>
  <c r="L308" i="1" s="1"/>
  <c r="M308" i="1"/>
  <c r="N308" i="1"/>
  <c r="B309" i="1"/>
  <c r="C309" i="1"/>
  <c r="D309" i="1"/>
  <c r="B310" i="1"/>
  <c r="C310" i="1"/>
  <c r="D310" i="1"/>
  <c r="B311" i="1"/>
  <c r="C311" i="1"/>
  <c r="D311" i="1"/>
  <c r="B312" i="1"/>
  <c r="C312" i="1"/>
  <c r="D312" i="1"/>
  <c r="B313" i="1"/>
  <c r="C313" i="1"/>
  <c r="D313" i="1"/>
  <c r="B314" i="1"/>
  <c r="C314" i="1"/>
  <c r="D314" i="1"/>
  <c r="B315" i="1"/>
  <c r="C315" i="1"/>
  <c r="D315" i="1"/>
  <c r="B316" i="1"/>
  <c r="C316" i="1"/>
  <c r="D316" i="1"/>
  <c r="B317" i="1"/>
  <c r="C317" i="1"/>
  <c r="D317" i="1"/>
  <c r="B318" i="1"/>
  <c r="C318" i="1"/>
  <c r="D318" i="1"/>
  <c r="B319" i="1"/>
  <c r="C319" i="1"/>
  <c r="D319" i="1"/>
  <c r="B320" i="1"/>
  <c r="C320" i="1"/>
  <c r="D320" i="1"/>
  <c r="B321" i="1"/>
  <c r="C321" i="1"/>
  <c r="D321" i="1"/>
  <c r="B322" i="1"/>
  <c r="C322" i="1"/>
  <c r="D322" i="1"/>
  <c r="B323" i="1"/>
  <c r="C323" i="1"/>
  <c r="D323" i="1"/>
  <c r="B324" i="1"/>
  <c r="C324" i="1"/>
  <c r="D324" i="1"/>
  <c r="B325" i="1"/>
  <c r="C325" i="1"/>
  <c r="D325" i="1"/>
  <c r="B326" i="1"/>
  <c r="C326" i="1"/>
  <c r="D326" i="1"/>
  <c r="B327" i="1"/>
  <c r="C327" i="1"/>
  <c r="D327" i="1"/>
  <c r="B328" i="1"/>
  <c r="C328" i="1"/>
  <c r="D328" i="1"/>
  <c r="B329" i="1"/>
  <c r="C329" i="1"/>
  <c r="D329" i="1"/>
  <c r="B330" i="1"/>
  <c r="C330" i="1"/>
  <c r="D330" i="1"/>
  <c r="B331" i="1"/>
  <c r="C331" i="1"/>
  <c r="D331" i="1"/>
  <c r="B332" i="1"/>
  <c r="C332" i="1"/>
  <c r="D332" i="1"/>
  <c r="B333" i="1"/>
  <c r="C333" i="1"/>
  <c r="D333" i="1"/>
  <c r="B334" i="1"/>
  <c r="C334" i="1"/>
  <c r="D334" i="1"/>
  <c r="B335" i="1"/>
  <c r="C335" i="1"/>
  <c r="D335" i="1"/>
  <c r="B308" i="1"/>
  <c r="C308" i="1"/>
  <c r="D308" i="1"/>
  <c r="L285" i="1"/>
  <c r="M285" i="1"/>
  <c r="N285" i="1"/>
  <c r="L286" i="1"/>
  <c r="M286" i="1"/>
  <c r="N286" i="1" s="1"/>
  <c r="L287" i="1"/>
  <c r="M287" i="1"/>
  <c r="N287" i="1" s="1"/>
  <c r="L288" i="1"/>
  <c r="M288" i="1"/>
  <c r="N288" i="1"/>
  <c r="L289" i="1"/>
  <c r="M289" i="1"/>
  <c r="N289" i="1"/>
  <c r="L290" i="1"/>
  <c r="M290" i="1"/>
  <c r="N290" i="1"/>
  <c r="L291" i="1"/>
  <c r="M291" i="1"/>
  <c r="N291" i="1" s="1"/>
  <c r="L292" i="1"/>
  <c r="M292" i="1"/>
  <c r="N292" i="1"/>
  <c r="L293" i="1"/>
  <c r="M293" i="1"/>
  <c r="N293" i="1"/>
  <c r="L294" i="1"/>
  <c r="M294" i="1"/>
  <c r="N294" i="1"/>
  <c r="L295" i="1"/>
  <c r="M295" i="1"/>
  <c r="N295" i="1" s="1"/>
  <c r="L296" i="1"/>
  <c r="M296" i="1"/>
  <c r="N296" i="1"/>
  <c r="L297" i="1"/>
  <c r="M297" i="1"/>
  <c r="N297" i="1"/>
  <c r="L298" i="1"/>
  <c r="M298" i="1"/>
  <c r="N298" i="1"/>
  <c r="L299" i="1"/>
  <c r="M299" i="1"/>
  <c r="N299" i="1" s="1"/>
  <c r="L300" i="1"/>
  <c r="M300" i="1"/>
  <c r="N300" i="1"/>
  <c r="L301" i="1"/>
  <c r="M301" i="1"/>
  <c r="N301" i="1"/>
  <c r="L302" i="1"/>
  <c r="M302" i="1"/>
  <c r="N302" i="1"/>
  <c r="L303" i="1"/>
  <c r="M303" i="1"/>
  <c r="N303" i="1" s="1"/>
  <c r="L304" i="1"/>
  <c r="M304" i="1"/>
  <c r="N304" i="1"/>
  <c r="L305" i="1"/>
  <c r="M305" i="1"/>
  <c r="N305" i="1"/>
  <c r="L306" i="1"/>
  <c r="M306" i="1"/>
  <c r="N306" i="1"/>
  <c r="L307" i="1"/>
  <c r="M307" i="1"/>
  <c r="N307" i="1" s="1"/>
  <c r="J300" i="1"/>
  <c r="J301" i="1"/>
  <c r="J302" i="1"/>
  <c r="J303" i="1"/>
  <c r="J304" i="1"/>
  <c r="J305" i="1"/>
  <c r="J306" i="1"/>
  <c r="J307" i="1"/>
  <c r="J289" i="1"/>
  <c r="J290" i="1"/>
  <c r="J291" i="1"/>
  <c r="J292" i="1"/>
  <c r="J293" i="1"/>
  <c r="J294" i="1"/>
  <c r="J295" i="1"/>
  <c r="J296" i="1"/>
  <c r="J297" i="1"/>
  <c r="J298" i="1"/>
  <c r="J299" i="1"/>
  <c r="J285" i="1"/>
  <c r="J286" i="1"/>
  <c r="J287" i="1"/>
  <c r="J288" i="1"/>
  <c r="J284" i="1"/>
  <c r="L284" i="1" s="1"/>
  <c r="J283" i="1"/>
  <c r="L283" i="1" s="1"/>
  <c r="M283" i="1"/>
  <c r="N283" i="1" s="1"/>
  <c r="B284" i="1"/>
  <c r="C284" i="1"/>
  <c r="D284" i="1"/>
  <c r="B285" i="1"/>
  <c r="C285" i="1"/>
  <c r="D285" i="1"/>
  <c r="B286" i="1"/>
  <c r="C286" i="1"/>
  <c r="D286" i="1"/>
  <c r="B287" i="1"/>
  <c r="C287" i="1"/>
  <c r="D287" i="1"/>
  <c r="B288" i="1"/>
  <c r="C288" i="1"/>
  <c r="D288" i="1"/>
  <c r="B289" i="1"/>
  <c r="C289" i="1"/>
  <c r="D289" i="1"/>
  <c r="B290" i="1"/>
  <c r="C290" i="1"/>
  <c r="D290" i="1"/>
  <c r="B291" i="1"/>
  <c r="C291" i="1"/>
  <c r="D291" i="1"/>
  <c r="B292" i="1"/>
  <c r="C292" i="1"/>
  <c r="D292" i="1"/>
  <c r="B293" i="1"/>
  <c r="C293" i="1"/>
  <c r="D293" i="1"/>
  <c r="B294" i="1"/>
  <c r="C294" i="1"/>
  <c r="D294" i="1"/>
  <c r="B295" i="1"/>
  <c r="C295" i="1"/>
  <c r="D295" i="1"/>
  <c r="B296" i="1"/>
  <c r="C296" i="1"/>
  <c r="D296" i="1"/>
  <c r="B297" i="1"/>
  <c r="C297" i="1"/>
  <c r="D297" i="1"/>
  <c r="B298" i="1"/>
  <c r="C298" i="1"/>
  <c r="D298" i="1"/>
  <c r="B299" i="1"/>
  <c r="C299" i="1"/>
  <c r="D299" i="1"/>
  <c r="B300" i="1"/>
  <c r="C300" i="1"/>
  <c r="D300" i="1"/>
  <c r="B301" i="1"/>
  <c r="C301" i="1"/>
  <c r="D301" i="1"/>
  <c r="B302" i="1"/>
  <c r="C302" i="1"/>
  <c r="D302" i="1"/>
  <c r="B303" i="1"/>
  <c r="C303" i="1"/>
  <c r="D303" i="1"/>
  <c r="B304" i="1"/>
  <c r="C304" i="1"/>
  <c r="D304" i="1"/>
  <c r="B305" i="1"/>
  <c r="C305" i="1"/>
  <c r="D305" i="1"/>
  <c r="B306" i="1"/>
  <c r="C306" i="1"/>
  <c r="D306" i="1"/>
  <c r="B307" i="1"/>
  <c r="C307" i="1"/>
  <c r="D307" i="1"/>
  <c r="B283" i="1"/>
  <c r="C283" i="1"/>
  <c r="D283" i="1"/>
  <c r="L261" i="1"/>
  <c r="M261" i="1"/>
  <c r="N261" i="1"/>
  <c r="L262" i="1"/>
  <c r="M262" i="1"/>
  <c r="N262" i="1"/>
  <c r="L263" i="1"/>
  <c r="M263" i="1"/>
  <c r="N263" i="1" s="1"/>
  <c r="L264" i="1"/>
  <c r="M264" i="1"/>
  <c r="N264" i="1"/>
  <c r="L265" i="1"/>
  <c r="M265" i="1"/>
  <c r="N265" i="1"/>
  <c r="L266" i="1"/>
  <c r="M266" i="1"/>
  <c r="N266" i="1"/>
  <c r="L267" i="1"/>
  <c r="M267" i="1"/>
  <c r="N267" i="1" s="1"/>
  <c r="L268" i="1"/>
  <c r="M268" i="1"/>
  <c r="N268" i="1"/>
  <c r="L269" i="1"/>
  <c r="M269" i="1"/>
  <c r="N269" i="1"/>
  <c r="L270" i="1"/>
  <c r="M270" i="1"/>
  <c r="N270" i="1"/>
  <c r="L271" i="1"/>
  <c r="M271" i="1"/>
  <c r="N271" i="1" s="1"/>
  <c r="L272" i="1"/>
  <c r="M272" i="1"/>
  <c r="N272" i="1"/>
  <c r="L273" i="1"/>
  <c r="M273" i="1"/>
  <c r="N273" i="1"/>
  <c r="L274" i="1"/>
  <c r="M274" i="1"/>
  <c r="N274" i="1"/>
  <c r="L275" i="1"/>
  <c r="M275" i="1"/>
  <c r="N275" i="1" s="1"/>
  <c r="L276" i="1"/>
  <c r="M276" i="1"/>
  <c r="N276" i="1"/>
  <c r="L277" i="1"/>
  <c r="M277" i="1"/>
  <c r="N277" i="1"/>
  <c r="L278" i="1"/>
  <c r="M278" i="1"/>
  <c r="N278" i="1"/>
  <c r="L279" i="1"/>
  <c r="M279" i="1"/>
  <c r="N279" i="1" s="1"/>
  <c r="L280" i="1"/>
  <c r="M280" i="1"/>
  <c r="N280" i="1"/>
  <c r="L281" i="1"/>
  <c r="M281" i="1"/>
  <c r="N281" i="1"/>
  <c r="L282" i="1"/>
  <c r="M282" i="1"/>
  <c r="N282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B261" i="1"/>
  <c r="C261" i="1"/>
  <c r="D261" i="1"/>
  <c r="B262" i="1"/>
  <c r="C262" i="1"/>
  <c r="D262" i="1"/>
  <c r="B263" i="1"/>
  <c r="C263" i="1"/>
  <c r="D263" i="1"/>
  <c r="B264" i="1"/>
  <c r="C264" i="1"/>
  <c r="D264" i="1"/>
  <c r="B265" i="1"/>
  <c r="C265" i="1"/>
  <c r="D265" i="1"/>
  <c r="B266" i="1"/>
  <c r="C266" i="1"/>
  <c r="D266" i="1"/>
  <c r="B267" i="1"/>
  <c r="C267" i="1"/>
  <c r="D267" i="1"/>
  <c r="B268" i="1"/>
  <c r="C268" i="1"/>
  <c r="D268" i="1"/>
  <c r="B269" i="1"/>
  <c r="C269" i="1"/>
  <c r="D269" i="1"/>
  <c r="B270" i="1"/>
  <c r="C270" i="1"/>
  <c r="D270" i="1"/>
  <c r="B271" i="1"/>
  <c r="C271" i="1"/>
  <c r="D271" i="1"/>
  <c r="B272" i="1"/>
  <c r="C272" i="1"/>
  <c r="D272" i="1"/>
  <c r="B273" i="1"/>
  <c r="C273" i="1"/>
  <c r="D273" i="1"/>
  <c r="B274" i="1"/>
  <c r="C274" i="1"/>
  <c r="D274" i="1"/>
  <c r="B275" i="1"/>
  <c r="C275" i="1"/>
  <c r="D275" i="1"/>
  <c r="B276" i="1"/>
  <c r="C276" i="1"/>
  <c r="D276" i="1"/>
  <c r="B277" i="1"/>
  <c r="C277" i="1"/>
  <c r="D277" i="1"/>
  <c r="B278" i="1"/>
  <c r="C278" i="1"/>
  <c r="D278" i="1"/>
  <c r="B279" i="1"/>
  <c r="C279" i="1"/>
  <c r="D279" i="1"/>
  <c r="B280" i="1"/>
  <c r="C280" i="1"/>
  <c r="D280" i="1"/>
  <c r="B281" i="1"/>
  <c r="C281" i="1"/>
  <c r="D281" i="1"/>
  <c r="B282" i="1"/>
  <c r="C282" i="1"/>
  <c r="D282" i="1"/>
  <c r="L213" i="1"/>
  <c r="M213" i="1"/>
  <c r="N213" i="1"/>
  <c r="L214" i="1"/>
  <c r="M214" i="1"/>
  <c r="N214" i="1" s="1"/>
  <c r="L215" i="1"/>
  <c r="M215" i="1"/>
  <c r="N215" i="1" s="1"/>
  <c r="L216" i="1"/>
  <c r="M216" i="1"/>
  <c r="N216" i="1"/>
  <c r="L217" i="1"/>
  <c r="M217" i="1"/>
  <c r="N217" i="1"/>
  <c r="L218" i="1"/>
  <c r="M218" i="1"/>
  <c r="N218" i="1" s="1"/>
  <c r="L219" i="1"/>
  <c r="M219" i="1"/>
  <c r="N219" i="1" s="1"/>
  <c r="L220" i="1"/>
  <c r="M220" i="1"/>
  <c r="N220" i="1"/>
  <c r="L221" i="1"/>
  <c r="M221" i="1"/>
  <c r="N221" i="1"/>
  <c r="L222" i="1"/>
  <c r="M222" i="1"/>
  <c r="N222" i="1" s="1"/>
  <c r="L223" i="1"/>
  <c r="M223" i="1"/>
  <c r="N223" i="1" s="1"/>
  <c r="L224" i="1"/>
  <c r="M224" i="1"/>
  <c r="N224" i="1"/>
  <c r="L225" i="1"/>
  <c r="M225" i="1"/>
  <c r="N225" i="1"/>
  <c r="L226" i="1"/>
  <c r="M226" i="1"/>
  <c r="N226" i="1" s="1"/>
  <c r="L227" i="1"/>
  <c r="M227" i="1"/>
  <c r="N227" i="1" s="1"/>
  <c r="L228" i="1"/>
  <c r="M228" i="1"/>
  <c r="N228" i="1"/>
  <c r="L229" i="1"/>
  <c r="M229" i="1"/>
  <c r="N229" i="1"/>
  <c r="L230" i="1"/>
  <c r="M230" i="1"/>
  <c r="N230" i="1" s="1"/>
  <c r="L231" i="1"/>
  <c r="M231" i="1"/>
  <c r="N231" i="1" s="1"/>
  <c r="L232" i="1"/>
  <c r="M232" i="1"/>
  <c r="N232" i="1"/>
  <c r="L233" i="1"/>
  <c r="M233" i="1"/>
  <c r="N233" i="1"/>
  <c r="L234" i="1"/>
  <c r="M234" i="1"/>
  <c r="N234" i="1" s="1"/>
  <c r="L235" i="1"/>
  <c r="M235" i="1"/>
  <c r="N235" i="1" s="1"/>
  <c r="L236" i="1"/>
  <c r="M236" i="1"/>
  <c r="N236" i="1"/>
  <c r="L237" i="1"/>
  <c r="M237" i="1"/>
  <c r="N237" i="1"/>
  <c r="L238" i="1"/>
  <c r="M238" i="1"/>
  <c r="N238" i="1" s="1"/>
  <c r="L239" i="1"/>
  <c r="M239" i="1"/>
  <c r="N239" i="1" s="1"/>
  <c r="L240" i="1"/>
  <c r="M240" i="1"/>
  <c r="N240" i="1"/>
  <c r="L241" i="1"/>
  <c r="M241" i="1"/>
  <c r="N241" i="1"/>
  <c r="L242" i="1"/>
  <c r="M242" i="1"/>
  <c r="N242" i="1" s="1"/>
  <c r="L243" i="1"/>
  <c r="M243" i="1"/>
  <c r="N243" i="1" s="1"/>
  <c r="L244" i="1"/>
  <c r="M244" i="1"/>
  <c r="N244" i="1"/>
  <c r="L245" i="1"/>
  <c r="M245" i="1"/>
  <c r="N245" i="1"/>
  <c r="L246" i="1"/>
  <c r="M246" i="1"/>
  <c r="N246" i="1" s="1"/>
  <c r="L247" i="1"/>
  <c r="M247" i="1"/>
  <c r="N247" i="1" s="1"/>
  <c r="L248" i="1"/>
  <c r="M248" i="1"/>
  <c r="N248" i="1"/>
  <c r="L249" i="1"/>
  <c r="M249" i="1"/>
  <c r="N249" i="1"/>
  <c r="L250" i="1"/>
  <c r="M250" i="1"/>
  <c r="N250" i="1" s="1"/>
  <c r="L251" i="1"/>
  <c r="M251" i="1"/>
  <c r="N251" i="1" s="1"/>
  <c r="L252" i="1"/>
  <c r="M252" i="1"/>
  <c r="N252" i="1"/>
  <c r="L253" i="1"/>
  <c r="M253" i="1"/>
  <c r="N253" i="1"/>
  <c r="L254" i="1"/>
  <c r="M254" i="1"/>
  <c r="N254" i="1" s="1"/>
  <c r="L255" i="1"/>
  <c r="M255" i="1"/>
  <c r="N255" i="1" s="1"/>
  <c r="L256" i="1"/>
  <c r="M256" i="1"/>
  <c r="N256" i="1"/>
  <c r="L257" i="1"/>
  <c r="M257" i="1"/>
  <c r="N257" i="1"/>
  <c r="L258" i="1"/>
  <c r="M258" i="1"/>
  <c r="N258" i="1" s="1"/>
  <c r="L259" i="1"/>
  <c r="M259" i="1"/>
  <c r="N259" i="1" s="1"/>
  <c r="L260" i="1"/>
  <c r="M260" i="1"/>
  <c r="N260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B237" i="1"/>
  <c r="C237" i="1"/>
  <c r="D237" i="1"/>
  <c r="B238" i="1"/>
  <c r="C238" i="1"/>
  <c r="D238" i="1"/>
  <c r="B239" i="1"/>
  <c r="C239" i="1"/>
  <c r="D239" i="1"/>
  <c r="B240" i="1"/>
  <c r="C240" i="1"/>
  <c r="D240" i="1"/>
  <c r="B241" i="1"/>
  <c r="C241" i="1"/>
  <c r="D241" i="1"/>
  <c r="B242" i="1"/>
  <c r="C242" i="1"/>
  <c r="D242" i="1"/>
  <c r="B243" i="1"/>
  <c r="C243" i="1"/>
  <c r="D243" i="1"/>
  <c r="B244" i="1"/>
  <c r="C244" i="1"/>
  <c r="D244" i="1"/>
  <c r="B245" i="1"/>
  <c r="C245" i="1"/>
  <c r="D245" i="1"/>
  <c r="B246" i="1"/>
  <c r="C246" i="1"/>
  <c r="D246" i="1"/>
  <c r="B247" i="1"/>
  <c r="C247" i="1"/>
  <c r="D247" i="1"/>
  <c r="B248" i="1"/>
  <c r="C248" i="1"/>
  <c r="D248" i="1"/>
  <c r="B249" i="1"/>
  <c r="C249" i="1"/>
  <c r="D249" i="1"/>
  <c r="B250" i="1"/>
  <c r="C250" i="1"/>
  <c r="D250" i="1"/>
  <c r="B251" i="1"/>
  <c r="C251" i="1"/>
  <c r="D251" i="1"/>
  <c r="B252" i="1"/>
  <c r="C252" i="1"/>
  <c r="D252" i="1"/>
  <c r="B253" i="1"/>
  <c r="C253" i="1"/>
  <c r="D253" i="1"/>
  <c r="B254" i="1"/>
  <c r="C254" i="1"/>
  <c r="D254" i="1"/>
  <c r="B255" i="1"/>
  <c r="C255" i="1"/>
  <c r="D255" i="1"/>
  <c r="B256" i="1"/>
  <c r="C256" i="1"/>
  <c r="D256" i="1"/>
  <c r="B257" i="1"/>
  <c r="C257" i="1"/>
  <c r="D257" i="1"/>
  <c r="B258" i="1"/>
  <c r="C258" i="1"/>
  <c r="D258" i="1"/>
  <c r="B259" i="1"/>
  <c r="C259" i="1"/>
  <c r="D259" i="1"/>
  <c r="B260" i="1"/>
  <c r="C260" i="1"/>
  <c r="D260" i="1"/>
  <c r="B236" i="1"/>
  <c r="C236" i="1"/>
  <c r="D236" i="1"/>
  <c r="J212" i="1"/>
  <c r="L212" i="1" s="1"/>
  <c r="J211" i="1"/>
  <c r="L211" i="1" s="1"/>
  <c r="J210" i="1"/>
  <c r="L210" i="1" s="1"/>
  <c r="J209" i="1"/>
  <c r="M209" i="1" s="1"/>
  <c r="N209" i="1" s="1"/>
  <c r="L209" i="1"/>
  <c r="B210" i="1"/>
  <c r="C210" i="1"/>
  <c r="D210" i="1"/>
  <c r="B211" i="1"/>
  <c r="C211" i="1"/>
  <c r="D211" i="1"/>
  <c r="B212" i="1"/>
  <c r="C212" i="1"/>
  <c r="D212" i="1"/>
  <c r="B213" i="1"/>
  <c r="C213" i="1"/>
  <c r="D213" i="1"/>
  <c r="B214" i="1"/>
  <c r="C214" i="1"/>
  <c r="D214" i="1"/>
  <c r="B215" i="1"/>
  <c r="C215" i="1"/>
  <c r="D215" i="1"/>
  <c r="B216" i="1"/>
  <c r="C216" i="1"/>
  <c r="D216" i="1"/>
  <c r="B217" i="1"/>
  <c r="C217" i="1"/>
  <c r="D217" i="1"/>
  <c r="B218" i="1"/>
  <c r="C218" i="1"/>
  <c r="D218" i="1"/>
  <c r="B219" i="1"/>
  <c r="C219" i="1"/>
  <c r="D219" i="1"/>
  <c r="B220" i="1"/>
  <c r="C220" i="1"/>
  <c r="D220" i="1"/>
  <c r="B221" i="1"/>
  <c r="C221" i="1"/>
  <c r="D221" i="1"/>
  <c r="B222" i="1"/>
  <c r="C222" i="1"/>
  <c r="D222" i="1"/>
  <c r="B223" i="1"/>
  <c r="C223" i="1"/>
  <c r="D223" i="1"/>
  <c r="B224" i="1"/>
  <c r="C224" i="1"/>
  <c r="D224" i="1"/>
  <c r="B225" i="1"/>
  <c r="C225" i="1"/>
  <c r="D225" i="1"/>
  <c r="B226" i="1"/>
  <c r="C226" i="1"/>
  <c r="D226" i="1"/>
  <c r="B227" i="1"/>
  <c r="C227" i="1"/>
  <c r="D227" i="1"/>
  <c r="B228" i="1"/>
  <c r="C228" i="1"/>
  <c r="D228" i="1"/>
  <c r="B229" i="1"/>
  <c r="C229" i="1"/>
  <c r="D229" i="1"/>
  <c r="B230" i="1"/>
  <c r="C230" i="1"/>
  <c r="D230" i="1"/>
  <c r="B231" i="1"/>
  <c r="C231" i="1"/>
  <c r="D231" i="1"/>
  <c r="B232" i="1"/>
  <c r="C232" i="1"/>
  <c r="D232" i="1"/>
  <c r="B233" i="1"/>
  <c r="C233" i="1"/>
  <c r="D233" i="1"/>
  <c r="B234" i="1"/>
  <c r="C234" i="1"/>
  <c r="D234" i="1"/>
  <c r="B235" i="1"/>
  <c r="C235" i="1"/>
  <c r="D235" i="1"/>
  <c r="B209" i="1"/>
  <c r="C209" i="1"/>
  <c r="D209" i="1"/>
  <c r="J208" i="1"/>
  <c r="L208" i="1" s="1"/>
  <c r="J207" i="1"/>
  <c r="M207" i="1" s="1"/>
  <c r="N207" i="1" s="1"/>
  <c r="B208" i="1"/>
  <c r="C208" i="1"/>
  <c r="D208" i="1"/>
  <c r="B207" i="1"/>
  <c r="C207" i="1"/>
  <c r="D207" i="1"/>
  <c r="J185" i="1"/>
  <c r="L185" i="1" s="1"/>
  <c r="J186" i="1"/>
  <c r="M186" i="1" s="1"/>
  <c r="N186" i="1" s="1"/>
  <c r="J187" i="1"/>
  <c r="L187" i="1" s="1"/>
  <c r="J188" i="1"/>
  <c r="M188" i="1" s="1"/>
  <c r="N188" i="1" s="1"/>
  <c r="J189" i="1"/>
  <c r="L189" i="1" s="1"/>
  <c r="J190" i="1"/>
  <c r="M190" i="1" s="1"/>
  <c r="N190" i="1" s="1"/>
  <c r="J191" i="1"/>
  <c r="M191" i="1" s="1"/>
  <c r="N191" i="1" s="1"/>
  <c r="J192" i="1"/>
  <c r="M192" i="1" s="1"/>
  <c r="N192" i="1" s="1"/>
  <c r="J193" i="1"/>
  <c r="L193" i="1" s="1"/>
  <c r="J194" i="1"/>
  <c r="M194" i="1" s="1"/>
  <c r="N194" i="1" s="1"/>
  <c r="J195" i="1"/>
  <c r="L195" i="1" s="1"/>
  <c r="J196" i="1"/>
  <c r="L196" i="1" s="1"/>
  <c r="J197" i="1"/>
  <c r="M197" i="1" s="1"/>
  <c r="N197" i="1" s="1"/>
  <c r="J198" i="1"/>
  <c r="L198" i="1" s="1"/>
  <c r="J199" i="1"/>
  <c r="L199" i="1" s="1"/>
  <c r="J200" i="1"/>
  <c r="M200" i="1" s="1"/>
  <c r="N200" i="1" s="1"/>
  <c r="J201" i="1"/>
  <c r="M201" i="1" s="1"/>
  <c r="N201" i="1" s="1"/>
  <c r="J202" i="1"/>
  <c r="M202" i="1" s="1"/>
  <c r="N202" i="1" s="1"/>
  <c r="J203" i="1"/>
  <c r="L203" i="1" s="1"/>
  <c r="J204" i="1"/>
  <c r="L204" i="1" s="1"/>
  <c r="J205" i="1"/>
  <c r="L205" i="1" s="1"/>
  <c r="J206" i="1"/>
  <c r="L206" i="1" s="1"/>
  <c r="J184" i="1"/>
  <c r="L184" i="1" s="1"/>
  <c r="J183" i="1"/>
  <c r="L183" i="1" s="1"/>
  <c r="J182" i="1"/>
  <c r="L182" i="1" s="1"/>
  <c r="B183" i="1"/>
  <c r="C183" i="1"/>
  <c r="D183" i="1"/>
  <c r="B184" i="1"/>
  <c r="C184" i="1"/>
  <c r="D184" i="1"/>
  <c r="B185" i="1"/>
  <c r="C185" i="1"/>
  <c r="D185" i="1"/>
  <c r="B186" i="1"/>
  <c r="C186" i="1"/>
  <c r="D186" i="1"/>
  <c r="B187" i="1"/>
  <c r="C187" i="1"/>
  <c r="D187" i="1"/>
  <c r="B188" i="1"/>
  <c r="C188" i="1"/>
  <c r="D188" i="1"/>
  <c r="B189" i="1"/>
  <c r="C189" i="1"/>
  <c r="D189" i="1"/>
  <c r="B190" i="1"/>
  <c r="C190" i="1"/>
  <c r="D190" i="1"/>
  <c r="B191" i="1"/>
  <c r="C191" i="1"/>
  <c r="D191" i="1"/>
  <c r="B192" i="1"/>
  <c r="C192" i="1"/>
  <c r="D192" i="1"/>
  <c r="B193" i="1"/>
  <c r="C193" i="1"/>
  <c r="D193" i="1"/>
  <c r="B194" i="1"/>
  <c r="C194" i="1"/>
  <c r="D194" i="1"/>
  <c r="B195" i="1"/>
  <c r="C195" i="1"/>
  <c r="D195" i="1"/>
  <c r="B196" i="1"/>
  <c r="C196" i="1"/>
  <c r="D196" i="1"/>
  <c r="B197" i="1"/>
  <c r="C197" i="1"/>
  <c r="D197" i="1"/>
  <c r="B198" i="1"/>
  <c r="C198" i="1"/>
  <c r="D198" i="1"/>
  <c r="B199" i="1"/>
  <c r="C199" i="1"/>
  <c r="D199" i="1"/>
  <c r="B200" i="1"/>
  <c r="C200" i="1"/>
  <c r="D200" i="1"/>
  <c r="B201" i="1"/>
  <c r="C201" i="1"/>
  <c r="D201" i="1"/>
  <c r="B202" i="1"/>
  <c r="C202" i="1"/>
  <c r="D202" i="1"/>
  <c r="B203" i="1"/>
  <c r="C203" i="1"/>
  <c r="D203" i="1"/>
  <c r="B204" i="1"/>
  <c r="C204" i="1"/>
  <c r="D204" i="1"/>
  <c r="B205" i="1"/>
  <c r="C205" i="1"/>
  <c r="D205" i="1"/>
  <c r="B206" i="1"/>
  <c r="C206" i="1"/>
  <c r="D206" i="1"/>
  <c r="B182" i="1"/>
  <c r="C182" i="1"/>
  <c r="D182" i="1"/>
  <c r="J157" i="1"/>
  <c r="M157" i="1" s="1"/>
  <c r="N157" i="1" s="1"/>
  <c r="J158" i="1"/>
  <c r="M158" i="1" s="1"/>
  <c r="N158" i="1" s="1"/>
  <c r="J159" i="1"/>
  <c r="M159" i="1" s="1"/>
  <c r="N159" i="1" s="1"/>
  <c r="J160" i="1"/>
  <c r="M160" i="1" s="1"/>
  <c r="N160" i="1" s="1"/>
  <c r="J161" i="1"/>
  <c r="L161" i="1" s="1"/>
  <c r="J162" i="1"/>
  <c r="L162" i="1" s="1"/>
  <c r="J163" i="1"/>
  <c r="L163" i="1" s="1"/>
  <c r="J164" i="1"/>
  <c r="L164" i="1" s="1"/>
  <c r="J165" i="1"/>
  <c r="L165" i="1" s="1"/>
  <c r="J166" i="1"/>
  <c r="M166" i="1" s="1"/>
  <c r="N166" i="1" s="1"/>
  <c r="J167" i="1"/>
  <c r="L167" i="1" s="1"/>
  <c r="J168" i="1"/>
  <c r="M168" i="1" s="1"/>
  <c r="N168" i="1" s="1"/>
  <c r="J169" i="1"/>
  <c r="L169" i="1" s="1"/>
  <c r="J170" i="1"/>
  <c r="L170" i="1" s="1"/>
  <c r="J171" i="1"/>
  <c r="L171" i="1" s="1"/>
  <c r="J172" i="1"/>
  <c r="L172" i="1" s="1"/>
  <c r="J173" i="1"/>
  <c r="M173" i="1" s="1"/>
  <c r="N173" i="1" s="1"/>
  <c r="J174" i="1"/>
  <c r="M174" i="1" s="1"/>
  <c r="N174" i="1" s="1"/>
  <c r="J175" i="1"/>
  <c r="L175" i="1" s="1"/>
  <c r="J176" i="1"/>
  <c r="L176" i="1" s="1"/>
  <c r="J177" i="1"/>
  <c r="L177" i="1" s="1"/>
  <c r="J178" i="1"/>
  <c r="M178" i="1" s="1"/>
  <c r="N178" i="1" s="1"/>
  <c r="J179" i="1"/>
  <c r="L179" i="1" s="1"/>
  <c r="J180" i="1"/>
  <c r="L180" i="1" s="1"/>
  <c r="J181" i="1"/>
  <c r="M181" i="1" s="1"/>
  <c r="N181" i="1" s="1"/>
  <c r="N2" i="2" l="1"/>
  <c r="P2" i="2" s="1"/>
  <c r="R2" i="2" s="1"/>
  <c r="M2" i="2"/>
  <c r="O2" i="2" s="1"/>
  <c r="Q2" i="2" s="1"/>
  <c r="F2" i="2"/>
  <c r="H2" i="2" s="1"/>
  <c r="I2" i="2" s="1"/>
  <c r="N6" i="2"/>
  <c r="P6" i="2" s="1"/>
  <c r="R6" i="2" s="1"/>
  <c r="M6" i="2"/>
  <c r="O6" i="2" s="1"/>
  <c r="Q6" i="2" s="1"/>
  <c r="F6" i="2"/>
  <c r="N10" i="2"/>
  <c r="P10" i="2" s="1"/>
  <c r="R10" i="2" s="1"/>
  <c r="M10" i="2"/>
  <c r="O10" i="2" s="1"/>
  <c r="Q10" i="2" s="1"/>
  <c r="F10" i="2"/>
  <c r="N14" i="2"/>
  <c r="P14" i="2" s="1"/>
  <c r="R14" i="2" s="1"/>
  <c r="M14" i="2"/>
  <c r="O14" i="2" s="1"/>
  <c r="Q14" i="2" s="1"/>
  <c r="F14" i="2"/>
  <c r="H14" i="2" s="1"/>
  <c r="I14" i="2" s="1"/>
  <c r="N3" i="2"/>
  <c r="P3" i="2" s="1"/>
  <c r="R3" i="2" s="1"/>
  <c r="M3" i="2"/>
  <c r="O3" i="2" s="1"/>
  <c r="Q3" i="2" s="1"/>
  <c r="F3" i="2"/>
  <c r="H3" i="2" s="1"/>
  <c r="I3" i="2" s="1"/>
  <c r="N7" i="2"/>
  <c r="P7" i="2" s="1"/>
  <c r="R7" i="2" s="1"/>
  <c r="M7" i="2"/>
  <c r="O7" i="2" s="1"/>
  <c r="Q7" i="2" s="1"/>
  <c r="F7" i="2"/>
  <c r="H7" i="2" s="1"/>
  <c r="I7" i="2" s="1"/>
  <c r="N11" i="2"/>
  <c r="P11" i="2" s="1"/>
  <c r="R11" i="2" s="1"/>
  <c r="M11" i="2"/>
  <c r="O11" i="2" s="1"/>
  <c r="Q11" i="2" s="1"/>
  <c r="F11" i="2"/>
  <c r="H11" i="2" s="1"/>
  <c r="I11" i="2" s="1"/>
  <c r="N15" i="2"/>
  <c r="P15" i="2" s="1"/>
  <c r="R15" i="2" s="1"/>
  <c r="M15" i="2"/>
  <c r="O15" i="2" s="1"/>
  <c r="Q15" i="2" s="1"/>
  <c r="F15" i="2"/>
  <c r="H15" i="2" s="1"/>
  <c r="I15" i="2" s="1"/>
  <c r="N4" i="2"/>
  <c r="P4" i="2" s="1"/>
  <c r="R4" i="2" s="1"/>
  <c r="M4" i="2"/>
  <c r="O4" i="2" s="1"/>
  <c r="Q4" i="2" s="1"/>
  <c r="F4" i="2"/>
  <c r="H4" i="2" s="1"/>
  <c r="I4" i="2" s="1"/>
  <c r="N8" i="2"/>
  <c r="P8" i="2" s="1"/>
  <c r="R8" i="2" s="1"/>
  <c r="M8" i="2"/>
  <c r="O8" i="2" s="1"/>
  <c r="Q8" i="2" s="1"/>
  <c r="F8" i="2"/>
  <c r="H8" i="2" s="1"/>
  <c r="I8" i="2" s="1"/>
  <c r="N12" i="2"/>
  <c r="P12" i="2" s="1"/>
  <c r="R12" i="2" s="1"/>
  <c r="M12" i="2"/>
  <c r="O12" i="2" s="1"/>
  <c r="Q12" i="2" s="1"/>
  <c r="F12" i="2"/>
  <c r="H12" i="2" s="1"/>
  <c r="I12" i="2" s="1"/>
  <c r="N16" i="2"/>
  <c r="P16" i="2" s="1"/>
  <c r="R16" i="2" s="1"/>
  <c r="M16" i="2"/>
  <c r="O16" i="2" s="1"/>
  <c r="Q16" i="2" s="1"/>
  <c r="F16" i="2"/>
  <c r="H16" i="2" s="1"/>
  <c r="I16" i="2" s="1"/>
  <c r="N5" i="2"/>
  <c r="P5" i="2" s="1"/>
  <c r="R5" i="2" s="1"/>
  <c r="M5" i="2"/>
  <c r="O5" i="2" s="1"/>
  <c r="Q5" i="2" s="1"/>
  <c r="F5" i="2"/>
  <c r="H5" i="2" s="1"/>
  <c r="I5" i="2" s="1"/>
  <c r="N9" i="2"/>
  <c r="P9" i="2" s="1"/>
  <c r="R9" i="2" s="1"/>
  <c r="M9" i="2"/>
  <c r="O9" i="2" s="1"/>
  <c r="Q9" i="2" s="1"/>
  <c r="F9" i="2"/>
  <c r="H9" i="2" s="1"/>
  <c r="I9" i="2" s="1"/>
  <c r="N13" i="2"/>
  <c r="P13" i="2" s="1"/>
  <c r="R13" i="2" s="1"/>
  <c r="M13" i="2"/>
  <c r="O13" i="2" s="1"/>
  <c r="Q13" i="2" s="1"/>
  <c r="F13" i="2"/>
  <c r="H13" i="2" s="1"/>
  <c r="I13" i="2" s="1"/>
  <c r="N17" i="2"/>
  <c r="P17" i="2" s="1"/>
  <c r="R17" i="2" s="1"/>
  <c r="M17" i="2"/>
  <c r="O17" i="2" s="1"/>
  <c r="Q17" i="2" s="1"/>
  <c r="F17" i="2"/>
  <c r="H17" i="2" s="1"/>
  <c r="I17" i="2" s="1"/>
  <c r="H10" i="2"/>
  <c r="I10" i="2" s="1"/>
  <c r="H6" i="2"/>
  <c r="I6" i="2" s="1"/>
  <c r="M337" i="1"/>
  <c r="N337" i="1" s="1"/>
  <c r="M336" i="1"/>
  <c r="N336" i="1" s="1"/>
  <c r="M309" i="1"/>
  <c r="N309" i="1" s="1"/>
  <c r="M284" i="1"/>
  <c r="N284" i="1" s="1"/>
  <c r="L174" i="1"/>
  <c r="M206" i="1"/>
  <c r="N206" i="1" s="1"/>
  <c r="L173" i="1"/>
  <c r="M198" i="1"/>
  <c r="N198" i="1" s="1"/>
  <c r="M169" i="1"/>
  <c r="N169" i="1" s="1"/>
  <c r="L186" i="1"/>
  <c r="L181" i="1"/>
  <c r="M162" i="1"/>
  <c r="N162" i="1" s="1"/>
  <c r="L192" i="1"/>
  <c r="L160" i="1"/>
  <c r="M204" i="1"/>
  <c r="N204" i="1" s="1"/>
  <c r="L191" i="1"/>
  <c r="L178" i="1"/>
  <c r="M172" i="1"/>
  <c r="N172" i="1" s="1"/>
  <c r="L166" i="1"/>
  <c r="L158" i="1"/>
  <c r="L202" i="1"/>
  <c r="M195" i="1"/>
  <c r="N195" i="1" s="1"/>
  <c r="L190" i="1"/>
  <c r="M180" i="1"/>
  <c r="N180" i="1" s="1"/>
  <c r="L168" i="1"/>
  <c r="M196" i="1"/>
  <c r="N196" i="1" s="1"/>
  <c r="M176" i="1"/>
  <c r="N176" i="1" s="1"/>
  <c r="M170" i="1"/>
  <c r="N170" i="1" s="1"/>
  <c r="M164" i="1"/>
  <c r="N164" i="1" s="1"/>
  <c r="L157" i="1"/>
  <c r="L200" i="1"/>
  <c r="L194" i="1"/>
  <c r="L188" i="1"/>
  <c r="M179" i="1"/>
  <c r="N179" i="1" s="1"/>
  <c r="M171" i="1"/>
  <c r="N171" i="1" s="1"/>
  <c r="L159" i="1"/>
  <c r="L197" i="1"/>
  <c r="M189" i="1"/>
  <c r="N189" i="1" s="1"/>
  <c r="M177" i="1"/>
  <c r="N177" i="1" s="1"/>
  <c r="M167" i="1"/>
  <c r="N167" i="1" s="1"/>
  <c r="M165" i="1"/>
  <c r="N165" i="1" s="1"/>
  <c r="M205" i="1"/>
  <c r="N205" i="1" s="1"/>
  <c r="L201" i="1"/>
  <c r="M199" i="1"/>
  <c r="N199" i="1" s="1"/>
  <c r="M187" i="1"/>
  <c r="N187" i="1" s="1"/>
  <c r="M163" i="1"/>
  <c r="N163" i="1" s="1"/>
  <c r="M203" i="1"/>
  <c r="N203" i="1" s="1"/>
  <c r="M193" i="1"/>
  <c r="N193" i="1" s="1"/>
  <c r="M185" i="1"/>
  <c r="N185" i="1" s="1"/>
  <c r="M175" i="1"/>
  <c r="N175" i="1" s="1"/>
  <c r="M161" i="1"/>
  <c r="N161" i="1" s="1"/>
  <c r="M208" i="1"/>
  <c r="N208" i="1" s="1"/>
  <c r="M212" i="1"/>
  <c r="N212" i="1" s="1"/>
  <c r="M211" i="1"/>
  <c r="N211" i="1" s="1"/>
  <c r="M210" i="1"/>
  <c r="N210" i="1" s="1"/>
  <c r="L207" i="1"/>
  <c r="M184" i="1"/>
  <c r="N184" i="1" s="1"/>
  <c r="M183" i="1"/>
  <c r="N183" i="1" s="1"/>
  <c r="M182" i="1"/>
  <c r="N182" i="1" s="1"/>
  <c r="B157" i="1"/>
  <c r="C157" i="1"/>
  <c r="D157" i="1"/>
  <c r="B158" i="1"/>
  <c r="C158" i="1"/>
  <c r="D158" i="1"/>
  <c r="B159" i="1"/>
  <c r="C159" i="1"/>
  <c r="D159" i="1"/>
  <c r="B160" i="1"/>
  <c r="C160" i="1"/>
  <c r="D160" i="1"/>
  <c r="B161" i="1"/>
  <c r="C161" i="1"/>
  <c r="D161" i="1"/>
  <c r="B162" i="1"/>
  <c r="C162" i="1"/>
  <c r="D162" i="1"/>
  <c r="B163" i="1"/>
  <c r="C163" i="1"/>
  <c r="D163" i="1"/>
  <c r="B164" i="1"/>
  <c r="C164" i="1"/>
  <c r="D164" i="1"/>
  <c r="B165" i="1"/>
  <c r="C165" i="1"/>
  <c r="D165" i="1"/>
  <c r="B166" i="1"/>
  <c r="C166" i="1"/>
  <c r="D166" i="1"/>
  <c r="B167" i="1"/>
  <c r="C167" i="1"/>
  <c r="D167" i="1"/>
  <c r="B168" i="1"/>
  <c r="C168" i="1"/>
  <c r="D168" i="1"/>
  <c r="B169" i="1"/>
  <c r="C169" i="1"/>
  <c r="D169" i="1"/>
  <c r="B170" i="1"/>
  <c r="C170" i="1"/>
  <c r="D170" i="1"/>
  <c r="B171" i="1"/>
  <c r="C171" i="1"/>
  <c r="D171" i="1"/>
  <c r="B172" i="1"/>
  <c r="C172" i="1"/>
  <c r="D172" i="1"/>
  <c r="B173" i="1"/>
  <c r="C173" i="1"/>
  <c r="D173" i="1"/>
  <c r="B174" i="1"/>
  <c r="C174" i="1"/>
  <c r="D174" i="1"/>
  <c r="B175" i="1"/>
  <c r="C175" i="1"/>
  <c r="D175" i="1"/>
  <c r="B176" i="1"/>
  <c r="C176" i="1"/>
  <c r="D176" i="1"/>
  <c r="B177" i="1"/>
  <c r="C177" i="1"/>
  <c r="D177" i="1"/>
  <c r="B178" i="1"/>
  <c r="C178" i="1"/>
  <c r="D178" i="1"/>
  <c r="B179" i="1"/>
  <c r="C179" i="1"/>
  <c r="D179" i="1"/>
  <c r="B180" i="1"/>
  <c r="C180" i="1"/>
  <c r="D180" i="1"/>
  <c r="B181" i="1"/>
  <c r="C181" i="1"/>
  <c r="D181" i="1"/>
  <c r="J132" i="1" l="1"/>
  <c r="L132" i="1" s="1"/>
  <c r="J133" i="1"/>
  <c r="L133" i="1" s="1"/>
  <c r="J134" i="1"/>
  <c r="L134" i="1" s="1"/>
  <c r="J135" i="1"/>
  <c r="L135" i="1" s="1"/>
  <c r="J136" i="1"/>
  <c r="L136" i="1" s="1"/>
  <c r="J137" i="1"/>
  <c r="M137" i="1" s="1"/>
  <c r="N137" i="1" s="1"/>
  <c r="J138" i="1"/>
  <c r="L138" i="1" s="1"/>
  <c r="J139" i="1"/>
  <c r="L139" i="1" s="1"/>
  <c r="J140" i="1"/>
  <c r="M140" i="1" s="1"/>
  <c r="N140" i="1" s="1"/>
  <c r="J141" i="1"/>
  <c r="L141" i="1" s="1"/>
  <c r="J142" i="1"/>
  <c r="L142" i="1" s="1"/>
  <c r="J143" i="1"/>
  <c r="L143" i="1" s="1"/>
  <c r="J144" i="1"/>
  <c r="L144" i="1" s="1"/>
  <c r="J145" i="1"/>
  <c r="M145" i="1" s="1"/>
  <c r="N145" i="1" s="1"/>
  <c r="J146" i="1"/>
  <c r="L146" i="1" s="1"/>
  <c r="J147" i="1"/>
  <c r="L147" i="1" s="1"/>
  <c r="J148" i="1"/>
  <c r="M148" i="1" s="1"/>
  <c r="N148" i="1" s="1"/>
  <c r="J149" i="1"/>
  <c r="L149" i="1" s="1"/>
  <c r="J150" i="1"/>
  <c r="L150" i="1" s="1"/>
  <c r="J151" i="1"/>
  <c r="L151" i="1" s="1"/>
  <c r="J152" i="1"/>
  <c r="L152" i="1" s="1"/>
  <c r="J153" i="1"/>
  <c r="M153" i="1" s="1"/>
  <c r="N153" i="1" s="1"/>
  <c r="J154" i="1"/>
  <c r="L154" i="1" s="1"/>
  <c r="J155" i="1"/>
  <c r="L155" i="1" s="1"/>
  <c r="J156" i="1"/>
  <c r="M156" i="1" s="1"/>
  <c r="N156" i="1" s="1"/>
  <c r="B132" i="1"/>
  <c r="C132" i="1"/>
  <c r="D132" i="1"/>
  <c r="B133" i="1"/>
  <c r="C133" i="1"/>
  <c r="D133" i="1"/>
  <c r="B134" i="1"/>
  <c r="C134" i="1"/>
  <c r="D134" i="1"/>
  <c r="B135" i="1"/>
  <c r="C135" i="1"/>
  <c r="D135" i="1"/>
  <c r="B136" i="1"/>
  <c r="C136" i="1"/>
  <c r="D136" i="1"/>
  <c r="B137" i="1"/>
  <c r="C137" i="1"/>
  <c r="D137" i="1"/>
  <c r="B138" i="1"/>
  <c r="C138" i="1"/>
  <c r="D138" i="1"/>
  <c r="B139" i="1"/>
  <c r="C139" i="1"/>
  <c r="D139" i="1"/>
  <c r="B140" i="1"/>
  <c r="C140" i="1"/>
  <c r="D140" i="1"/>
  <c r="B141" i="1"/>
  <c r="C141" i="1"/>
  <c r="D141" i="1"/>
  <c r="B142" i="1"/>
  <c r="C142" i="1"/>
  <c r="D142" i="1"/>
  <c r="B143" i="1"/>
  <c r="C143" i="1"/>
  <c r="D143" i="1"/>
  <c r="B144" i="1"/>
  <c r="C144" i="1"/>
  <c r="D144" i="1"/>
  <c r="B145" i="1"/>
  <c r="C145" i="1"/>
  <c r="D145" i="1"/>
  <c r="B146" i="1"/>
  <c r="C146" i="1"/>
  <c r="D146" i="1"/>
  <c r="B147" i="1"/>
  <c r="C147" i="1"/>
  <c r="D147" i="1"/>
  <c r="B148" i="1"/>
  <c r="C148" i="1"/>
  <c r="D148" i="1"/>
  <c r="B149" i="1"/>
  <c r="C149" i="1"/>
  <c r="D149" i="1"/>
  <c r="B150" i="1"/>
  <c r="C150" i="1"/>
  <c r="D150" i="1"/>
  <c r="B151" i="1"/>
  <c r="C151" i="1"/>
  <c r="D151" i="1"/>
  <c r="B152" i="1"/>
  <c r="C152" i="1"/>
  <c r="D152" i="1"/>
  <c r="B153" i="1"/>
  <c r="C153" i="1"/>
  <c r="D153" i="1"/>
  <c r="B154" i="1"/>
  <c r="C154" i="1"/>
  <c r="D154" i="1"/>
  <c r="B155" i="1"/>
  <c r="C155" i="1"/>
  <c r="D155" i="1"/>
  <c r="B156" i="1"/>
  <c r="C156" i="1"/>
  <c r="D156" i="1"/>
  <c r="J109" i="1"/>
  <c r="L109" i="1" s="1"/>
  <c r="J110" i="1"/>
  <c r="L110" i="1" s="1"/>
  <c r="J111" i="1"/>
  <c r="L111" i="1" s="1"/>
  <c r="J112" i="1"/>
  <c r="L112" i="1" s="1"/>
  <c r="J113" i="1"/>
  <c r="M113" i="1" s="1"/>
  <c r="N113" i="1" s="1"/>
  <c r="J114" i="1"/>
  <c r="L114" i="1" s="1"/>
  <c r="J115" i="1"/>
  <c r="L115" i="1" s="1"/>
  <c r="J116" i="1"/>
  <c r="L116" i="1" s="1"/>
  <c r="J117" i="1"/>
  <c r="L117" i="1" s="1"/>
  <c r="J118" i="1"/>
  <c r="L118" i="1" s="1"/>
  <c r="J119" i="1"/>
  <c r="L119" i="1" s="1"/>
  <c r="J120" i="1"/>
  <c r="L120" i="1" s="1"/>
  <c r="J121" i="1"/>
  <c r="M121" i="1" s="1"/>
  <c r="N121" i="1" s="1"/>
  <c r="J122" i="1"/>
  <c r="L122" i="1" s="1"/>
  <c r="J123" i="1"/>
  <c r="L123" i="1" s="1"/>
  <c r="J124" i="1"/>
  <c r="L124" i="1" s="1"/>
  <c r="J125" i="1"/>
  <c r="L125" i="1" s="1"/>
  <c r="J126" i="1"/>
  <c r="L126" i="1" s="1"/>
  <c r="J127" i="1"/>
  <c r="M127" i="1" s="1"/>
  <c r="N127" i="1" s="1"/>
  <c r="J128" i="1"/>
  <c r="L128" i="1" s="1"/>
  <c r="J129" i="1"/>
  <c r="L129" i="1" s="1"/>
  <c r="J130" i="1"/>
  <c r="M130" i="1" s="1"/>
  <c r="N130" i="1" s="1"/>
  <c r="J131" i="1"/>
  <c r="L131" i="1" s="1"/>
  <c r="J108" i="1"/>
  <c r="L108" i="1" s="1"/>
  <c r="J107" i="1"/>
  <c r="L107" i="1" s="1"/>
  <c r="B108" i="1"/>
  <c r="C108" i="1"/>
  <c r="D108" i="1"/>
  <c r="B109" i="1"/>
  <c r="C109" i="1"/>
  <c r="D109" i="1"/>
  <c r="B110" i="1"/>
  <c r="C110" i="1"/>
  <c r="D110" i="1"/>
  <c r="B111" i="1"/>
  <c r="C111" i="1"/>
  <c r="D111" i="1"/>
  <c r="B112" i="1"/>
  <c r="C112" i="1"/>
  <c r="D112" i="1"/>
  <c r="B113" i="1"/>
  <c r="C113" i="1"/>
  <c r="D113" i="1"/>
  <c r="B114" i="1"/>
  <c r="C114" i="1"/>
  <c r="D114" i="1"/>
  <c r="B115" i="1"/>
  <c r="C115" i="1"/>
  <c r="D115" i="1"/>
  <c r="B116" i="1"/>
  <c r="C116" i="1"/>
  <c r="D116" i="1"/>
  <c r="B117" i="1"/>
  <c r="C117" i="1"/>
  <c r="D117" i="1"/>
  <c r="B118" i="1"/>
  <c r="C118" i="1"/>
  <c r="D118" i="1"/>
  <c r="B119" i="1"/>
  <c r="C119" i="1"/>
  <c r="D119" i="1"/>
  <c r="B120" i="1"/>
  <c r="C120" i="1"/>
  <c r="D120" i="1"/>
  <c r="B121" i="1"/>
  <c r="C121" i="1"/>
  <c r="D121" i="1"/>
  <c r="B122" i="1"/>
  <c r="C122" i="1"/>
  <c r="D122" i="1"/>
  <c r="B123" i="1"/>
  <c r="C123" i="1"/>
  <c r="D123" i="1"/>
  <c r="B124" i="1"/>
  <c r="C124" i="1"/>
  <c r="D124" i="1"/>
  <c r="B125" i="1"/>
  <c r="C125" i="1"/>
  <c r="D125" i="1"/>
  <c r="B126" i="1"/>
  <c r="C126" i="1"/>
  <c r="D126" i="1"/>
  <c r="B127" i="1"/>
  <c r="C127" i="1"/>
  <c r="D127" i="1"/>
  <c r="B128" i="1"/>
  <c r="C128" i="1"/>
  <c r="D128" i="1"/>
  <c r="B129" i="1"/>
  <c r="C129" i="1"/>
  <c r="D129" i="1"/>
  <c r="B130" i="1"/>
  <c r="C130" i="1"/>
  <c r="D130" i="1"/>
  <c r="B131" i="1"/>
  <c r="C131" i="1"/>
  <c r="D131" i="1"/>
  <c r="B107" i="1"/>
  <c r="C107" i="1"/>
  <c r="D107" i="1"/>
  <c r="J81" i="1"/>
  <c r="M81" i="1" s="1"/>
  <c r="N81" i="1" s="1"/>
  <c r="J82" i="1"/>
  <c r="L82" i="1" s="1"/>
  <c r="J83" i="1"/>
  <c r="L83" i="1" s="1"/>
  <c r="J84" i="1"/>
  <c r="L84" i="1" s="1"/>
  <c r="J85" i="1"/>
  <c r="L85" i="1" s="1"/>
  <c r="J86" i="1"/>
  <c r="L86" i="1" s="1"/>
  <c r="J87" i="1"/>
  <c r="M87" i="1" s="1"/>
  <c r="N87" i="1" s="1"/>
  <c r="J88" i="1"/>
  <c r="L88" i="1" s="1"/>
  <c r="J89" i="1"/>
  <c r="M89" i="1" s="1"/>
  <c r="N89" i="1" s="1"/>
  <c r="J90" i="1"/>
  <c r="L90" i="1" s="1"/>
  <c r="J91" i="1"/>
  <c r="L91" i="1" s="1"/>
  <c r="J92" i="1"/>
  <c r="M92" i="1" s="1"/>
  <c r="N92" i="1" s="1"/>
  <c r="J93" i="1"/>
  <c r="L93" i="1" s="1"/>
  <c r="J94" i="1"/>
  <c r="L94" i="1" s="1"/>
  <c r="J95" i="1"/>
  <c r="L95" i="1" s="1"/>
  <c r="J96" i="1"/>
  <c r="L96" i="1" s="1"/>
  <c r="J97" i="1"/>
  <c r="L97" i="1" s="1"/>
  <c r="J98" i="1"/>
  <c r="L98" i="1" s="1"/>
  <c r="J99" i="1"/>
  <c r="M99" i="1" s="1"/>
  <c r="N99" i="1" s="1"/>
  <c r="J100" i="1"/>
  <c r="L100" i="1" s="1"/>
  <c r="J101" i="1"/>
  <c r="L101" i="1" s="1"/>
  <c r="J102" i="1"/>
  <c r="M102" i="1" s="1"/>
  <c r="N102" i="1" s="1"/>
  <c r="J103" i="1"/>
  <c r="M103" i="1" s="1"/>
  <c r="N103" i="1" s="1"/>
  <c r="J104" i="1"/>
  <c r="L104" i="1" s="1"/>
  <c r="J105" i="1"/>
  <c r="M105" i="1" s="1"/>
  <c r="N105" i="1" s="1"/>
  <c r="J106" i="1"/>
  <c r="L106" i="1" s="1"/>
  <c r="J80" i="1"/>
  <c r="L80" i="1" s="1"/>
  <c r="J79" i="1"/>
  <c r="L79" i="1" s="1"/>
  <c r="J78" i="1"/>
  <c r="L78" i="1" s="1"/>
  <c r="B79" i="1"/>
  <c r="C79" i="1"/>
  <c r="D79" i="1"/>
  <c r="B80" i="1"/>
  <c r="C80" i="1"/>
  <c r="D80" i="1"/>
  <c r="B81" i="1"/>
  <c r="C81" i="1"/>
  <c r="D81" i="1"/>
  <c r="B82" i="1"/>
  <c r="C82" i="1"/>
  <c r="D82" i="1"/>
  <c r="B83" i="1"/>
  <c r="C83" i="1"/>
  <c r="D83" i="1"/>
  <c r="B84" i="1"/>
  <c r="C84" i="1"/>
  <c r="D84" i="1"/>
  <c r="B85" i="1"/>
  <c r="C85" i="1"/>
  <c r="D85" i="1"/>
  <c r="B86" i="1"/>
  <c r="C86" i="1"/>
  <c r="D86" i="1"/>
  <c r="B87" i="1"/>
  <c r="C87" i="1"/>
  <c r="D87" i="1"/>
  <c r="B88" i="1"/>
  <c r="C88" i="1"/>
  <c r="D88" i="1"/>
  <c r="B89" i="1"/>
  <c r="C89" i="1"/>
  <c r="D89" i="1"/>
  <c r="B90" i="1"/>
  <c r="C90" i="1"/>
  <c r="D90" i="1"/>
  <c r="B91" i="1"/>
  <c r="C91" i="1"/>
  <c r="D91" i="1"/>
  <c r="B92" i="1"/>
  <c r="C92" i="1"/>
  <c r="D92" i="1"/>
  <c r="B93" i="1"/>
  <c r="C93" i="1"/>
  <c r="D93" i="1"/>
  <c r="B94" i="1"/>
  <c r="C94" i="1"/>
  <c r="D94" i="1"/>
  <c r="B95" i="1"/>
  <c r="C95" i="1"/>
  <c r="D95" i="1"/>
  <c r="B96" i="1"/>
  <c r="C96" i="1"/>
  <c r="D96" i="1"/>
  <c r="B97" i="1"/>
  <c r="C97" i="1"/>
  <c r="D97" i="1"/>
  <c r="B98" i="1"/>
  <c r="C98" i="1"/>
  <c r="D98" i="1"/>
  <c r="B99" i="1"/>
  <c r="C99" i="1"/>
  <c r="D99" i="1"/>
  <c r="B100" i="1"/>
  <c r="C100" i="1"/>
  <c r="D100" i="1"/>
  <c r="B101" i="1"/>
  <c r="C101" i="1"/>
  <c r="D101" i="1"/>
  <c r="B102" i="1"/>
  <c r="C102" i="1"/>
  <c r="D102" i="1"/>
  <c r="B103" i="1"/>
  <c r="C103" i="1"/>
  <c r="D103" i="1"/>
  <c r="B104" i="1"/>
  <c r="C104" i="1"/>
  <c r="D104" i="1"/>
  <c r="B105" i="1"/>
  <c r="C105" i="1"/>
  <c r="D105" i="1"/>
  <c r="B106" i="1"/>
  <c r="C106" i="1"/>
  <c r="D106" i="1"/>
  <c r="B78" i="1"/>
  <c r="C78" i="1"/>
  <c r="D78" i="1"/>
  <c r="J52" i="1"/>
  <c r="L52" i="1" s="1"/>
  <c r="J53" i="1"/>
  <c r="M53" i="1" s="1"/>
  <c r="N53" i="1" s="1"/>
  <c r="J54" i="1"/>
  <c r="L54" i="1" s="1"/>
  <c r="J55" i="1"/>
  <c r="M55" i="1" s="1"/>
  <c r="N55" i="1" s="1"/>
  <c r="J56" i="1"/>
  <c r="L56" i="1" s="1"/>
  <c r="J57" i="1"/>
  <c r="L57" i="1" s="1"/>
  <c r="J58" i="1"/>
  <c r="M58" i="1" s="1"/>
  <c r="N58" i="1" s="1"/>
  <c r="J59" i="1"/>
  <c r="L59" i="1" s="1"/>
  <c r="J60" i="1"/>
  <c r="L60" i="1" s="1"/>
  <c r="J61" i="1"/>
  <c r="M61" i="1" s="1"/>
  <c r="N61" i="1" s="1"/>
  <c r="J62" i="1"/>
  <c r="L62" i="1" s="1"/>
  <c r="J63" i="1"/>
  <c r="M63" i="1" s="1"/>
  <c r="N63" i="1" s="1"/>
  <c r="J64" i="1"/>
  <c r="L64" i="1" s="1"/>
  <c r="J65" i="1"/>
  <c r="L65" i="1" s="1"/>
  <c r="J66" i="1"/>
  <c r="M66" i="1" s="1"/>
  <c r="N66" i="1" s="1"/>
  <c r="J67" i="1"/>
  <c r="L67" i="1" s="1"/>
  <c r="J68" i="1"/>
  <c r="L68" i="1" s="1"/>
  <c r="J69" i="1"/>
  <c r="L69" i="1" s="1"/>
  <c r="J70" i="1"/>
  <c r="M70" i="1" s="1"/>
  <c r="N70" i="1" s="1"/>
  <c r="J71" i="1"/>
  <c r="L71" i="1" s="1"/>
  <c r="J72" i="1"/>
  <c r="L72" i="1" s="1"/>
  <c r="J73" i="1"/>
  <c r="M73" i="1" s="1"/>
  <c r="N73" i="1" s="1"/>
  <c r="J74" i="1"/>
  <c r="M74" i="1" s="1"/>
  <c r="N74" i="1" s="1"/>
  <c r="J75" i="1"/>
  <c r="L75" i="1" s="1"/>
  <c r="J76" i="1"/>
  <c r="M76" i="1" s="1"/>
  <c r="N76" i="1" s="1"/>
  <c r="J77" i="1"/>
  <c r="L77" i="1" s="1"/>
  <c r="B52" i="1"/>
  <c r="C52" i="1"/>
  <c r="D52" i="1"/>
  <c r="B53" i="1"/>
  <c r="C53" i="1"/>
  <c r="D53" i="1"/>
  <c r="B54" i="1"/>
  <c r="C54" i="1"/>
  <c r="D54" i="1"/>
  <c r="B55" i="1"/>
  <c r="C55" i="1"/>
  <c r="D55" i="1"/>
  <c r="B56" i="1"/>
  <c r="C56" i="1"/>
  <c r="D56" i="1"/>
  <c r="B57" i="1"/>
  <c r="C57" i="1"/>
  <c r="D57" i="1"/>
  <c r="B58" i="1"/>
  <c r="C58" i="1"/>
  <c r="D58" i="1"/>
  <c r="B59" i="1"/>
  <c r="C59" i="1"/>
  <c r="D59" i="1"/>
  <c r="B60" i="1"/>
  <c r="C60" i="1"/>
  <c r="D60" i="1"/>
  <c r="B61" i="1"/>
  <c r="C61" i="1"/>
  <c r="D61" i="1"/>
  <c r="B62" i="1"/>
  <c r="C62" i="1"/>
  <c r="D62" i="1"/>
  <c r="B63" i="1"/>
  <c r="C63" i="1"/>
  <c r="D63" i="1"/>
  <c r="B64" i="1"/>
  <c r="C64" i="1"/>
  <c r="D64" i="1"/>
  <c r="B65" i="1"/>
  <c r="C65" i="1"/>
  <c r="D65" i="1"/>
  <c r="B66" i="1"/>
  <c r="C66" i="1"/>
  <c r="D66" i="1"/>
  <c r="B67" i="1"/>
  <c r="C67" i="1"/>
  <c r="D67" i="1"/>
  <c r="B68" i="1"/>
  <c r="C68" i="1"/>
  <c r="D68" i="1"/>
  <c r="B69" i="1"/>
  <c r="C69" i="1"/>
  <c r="D69" i="1"/>
  <c r="B70" i="1"/>
  <c r="C70" i="1"/>
  <c r="D70" i="1"/>
  <c r="B71" i="1"/>
  <c r="C71" i="1"/>
  <c r="D71" i="1"/>
  <c r="B72" i="1"/>
  <c r="C72" i="1"/>
  <c r="D72" i="1"/>
  <c r="B73" i="1"/>
  <c r="C73" i="1"/>
  <c r="D73" i="1"/>
  <c r="B74" i="1"/>
  <c r="C74" i="1"/>
  <c r="D74" i="1"/>
  <c r="B75" i="1"/>
  <c r="C75" i="1"/>
  <c r="D75" i="1"/>
  <c r="B76" i="1"/>
  <c r="C76" i="1"/>
  <c r="D76" i="1"/>
  <c r="B77" i="1"/>
  <c r="C77" i="1"/>
  <c r="D77" i="1"/>
  <c r="J31" i="1"/>
  <c r="L31" i="1" s="1"/>
  <c r="J32" i="1"/>
  <c r="L32" i="1" s="1"/>
  <c r="J33" i="1"/>
  <c r="L33" i="1" s="1"/>
  <c r="J34" i="1"/>
  <c r="L34" i="1" s="1"/>
  <c r="J35" i="1"/>
  <c r="M35" i="1" s="1"/>
  <c r="N35" i="1" s="1"/>
  <c r="J36" i="1"/>
  <c r="L36" i="1" s="1"/>
  <c r="J37" i="1"/>
  <c r="L37" i="1" s="1"/>
  <c r="J38" i="1"/>
  <c r="M38" i="1" s="1"/>
  <c r="N38" i="1" s="1"/>
  <c r="J39" i="1"/>
  <c r="L39" i="1" s="1"/>
  <c r="J40" i="1"/>
  <c r="L40" i="1" s="1"/>
  <c r="J41" i="1"/>
  <c r="L41" i="1" s="1"/>
  <c r="J42" i="1"/>
  <c r="L42" i="1" s="1"/>
  <c r="J43" i="1"/>
  <c r="L43" i="1" s="1"/>
  <c r="J44" i="1"/>
  <c r="L44" i="1" s="1"/>
  <c r="J45" i="1"/>
  <c r="M45" i="1" s="1"/>
  <c r="N45" i="1" s="1"/>
  <c r="J46" i="1"/>
  <c r="L46" i="1" s="1"/>
  <c r="J47" i="1"/>
  <c r="L47" i="1" s="1"/>
  <c r="J48" i="1"/>
  <c r="M48" i="1" s="1"/>
  <c r="N48" i="1" s="1"/>
  <c r="J49" i="1"/>
  <c r="L49" i="1" s="1"/>
  <c r="J50" i="1"/>
  <c r="L50" i="1" s="1"/>
  <c r="J51" i="1"/>
  <c r="M51" i="1" s="1"/>
  <c r="N51" i="1" s="1"/>
  <c r="J30" i="1"/>
  <c r="M30" i="1" s="1"/>
  <c r="N30" i="1" s="1"/>
  <c r="B31" i="1"/>
  <c r="C31" i="1"/>
  <c r="D31" i="1"/>
  <c r="B32" i="1"/>
  <c r="C32" i="1"/>
  <c r="D32" i="1"/>
  <c r="B33" i="1"/>
  <c r="C33" i="1"/>
  <c r="D33" i="1"/>
  <c r="B34" i="1"/>
  <c r="C34" i="1"/>
  <c r="D34" i="1"/>
  <c r="B35" i="1"/>
  <c r="C35" i="1"/>
  <c r="D35" i="1"/>
  <c r="B36" i="1"/>
  <c r="C36" i="1"/>
  <c r="D36" i="1"/>
  <c r="B37" i="1"/>
  <c r="C37" i="1"/>
  <c r="D37" i="1"/>
  <c r="B38" i="1"/>
  <c r="C38" i="1"/>
  <c r="D38" i="1"/>
  <c r="B39" i="1"/>
  <c r="C39" i="1"/>
  <c r="D39" i="1"/>
  <c r="B40" i="1"/>
  <c r="C40" i="1"/>
  <c r="D40" i="1"/>
  <c r="B41" i="1"/>
  <c r="C41" i="1"/>
  <c r="D41" i="1"/>
  <c r="B42" i="1"/>
  <c r="C42" i="1"/>
  <c r="D42" i="1"/>
  <c r="B43" i="1"/>
  <c r="C43" i="1"/>
  <c r="D43" i="1"/>
  <c r="B44" i="1"/>
  <c r="C44" i="1"/>
  <c r="D44" i="1"/>
  <c r="B45" i="1"/>
  <c r="C45" i="1"/>
  <c r="D45" i="1"/>
  <c r="B46" i="1"/>
  <c r="C46" i="1"/>
  <c r="D46" i="1"/>
  <c r="B47" i="1"/>
  <c r="C47" i="1"/>
  <c r="D47" i="1"/>
  <c r="B48" i="1"/>
  <c r="C48" i="1"/>
  <c r="D48" i="1"/>
  <c r="B49" i="1"/>
  <c r="C49" i="1"/>
  <c r="D49" i="1"/>
  <c r="B50" i="1"/>
  <c r="C50" i="1"/>
  <c r="D50" i="1"/>
  <c r="B51" i="1"/>
  <c r="C51" i="1"/>
  <c r="D51" i="1"/>
  <c r="B30" i="1"/>
  <c r="C30" i="1"/>
  <c r="D30" i="1"/>
  <c r="J3" i="1"/>
  <c r="M3" i="1" s="1"/>
  <c r="N3" i="1" s="1"/>
  <c r="J4" i="1"/>
  <c r="M4" i="1" s="1"/>
  <c r="N4" i="1" s="1"/>
  <c r="J5" i="1"/>
  <c r="M5" i="1" s="1"/>
  <c r="N5" i="1" s="1"/>
  <c r="J6" i="1"/>
  <c r="M6" i="1" s="1"/>
  <c r="N6" i="1" s="1"/>
  <c r="J7" i="1"/>
  <c r="M7" i="1" s="1"/>
  <c r="N7" i="1" s="1"/>
  <c r="J8" i="1"/>
  <c r="M8" i="1" s="1"/>
  <c r="N8" i="1" s="1"/>
  <c r="J9" i="1"/>
  <c r="M9" i="1" s="1"/>
  <c r="N9" i="1" s="1"/>
  <c r="J10" i="1"/>
  <c r="M10" i="1" s="1"/>
  <c r="N10" i="1" s="1"/>
  <c r="J11" i="1"/>
  <c r="M11" i="1" s="1"/>
  <c r="N11" i="1" s="1"/>
  <c r="J12" i="1"/>
  <c r="M12" i="1" s="1"/>
  <c r="N12" i="1" s="1"/>
  <c r="J13" i="1"/>
  <c r="M13" i="1" s="1"/>
  <c r="N13" i="1" s="1"/>
  <c r="J14" i="1"/>
  <c r="M14" i="1" s="1"/>
  <c r="N14" i="1" s="1"/>
  <c r="J15" i="1"/>
  <c r="M15" i="1" s="1"/>
  <c r="N15" i="1" s="1"/>
  <c r="J16" i="1"/>
  <c r="M16" i="1" s="1"/>
  <c r="N16" i="1" s="1"/>
  <c r="J17" i="1"/>
  <c r="M17" i="1" s="1"/>
  <c r="N17" i="1" s="1"/>
  <c r="J18" i="1"/>
  <c r="M18" i="1" s="1"/>
  <c r="N18" i="1" s="1"/>
  <c r="J19" i="1"/>
  <c r="M19" i="1" s="1"/>
  <c r="N19" i="1" s="1"/>
  <c r="J20" i="1"/>
  <c r="M20" i="1" s="1"/>
  <c r="N20" i="1" s="1"/>
  <c r="J21" i="1"/>
  <c r="M21" i="1" s="1"/>
  <c r="N21" i="1" s="1"/>
  <c r="J22" i="1"/>
  <c r="M22" i="1" s="1"/>
  <c r="N22" i="1" s="1"/>
  <c r="J23" i="1"/>
  <c r="M23" i="1" s="1"/>
  <c r="N23" i="1" s="1"/>
  <c r="J24" i="1"/>
  <c r="M24" i="1" s="1"/>
  <c r="N24" i="1" s="1"/>
  <c r="J25" i="1"/>
  <c r="M25" i="1" s="1"/>
  <c r="N25" i="1" s="1"/>
  <c r="J26" i="1"/>
  <c r="M26" i="1" s="1"/>
  <c r="N26" i="1" s="1"/>
  <c r="J27" i="1"/>
  <c r="M27" i="1" s="1"/>
  <c r="N27" i="1" s="1"/>
  <c r="J28" i="1"/>
  <c r="M28" i="1" s="1"/>
  <c r="N28" i="1" s="1"/>
  <c r="J29" i="1"/>
  <c r="M29" i="1" s="1"/>
  <c r="N29" i="1" s="1"/>
  <c r="J2" i="1"/>
  <c r="M2" i="1" s="1"/>
  <c r="N2" i="1" s="1"/>
  <c r="B29" i="1"/>
  <c r="C29" i="1"/>
  <c r="D29" i="1"/>
  <c r="B3" i="1"/>
  <c r="C3" i="1"/>
  <c r="D3" i="1"/>
  <c r="B4" i="1"/>
  <c r="C4" i="1"/>
  <c r="D4" i="1"/>
  <c r="B5" i="1"/>
  <c r="C5" i="1"/>
  <c r="D5" i="1"/>
  <c r="B6" i="1"/>
  <c r="C6" i="1"/>
  <c r="D6" i="1"/>
  <c r="B7" i="1"/>
  <c r="C7" i="1"/>
  <c r="D7" i="1"/>
  <c r="B8" i="1"/>
  <c r="C8" i="1"/>
  <c r="D8" i="1"/>
  <c r="B9" i="1"/>
  <c r="C9" i="1"/>
  <c r="D9" i="1"/>
  <c r="B10" i="1"/>
  <c r="C10" i="1"/>
  <c r="D10" i="1"/>
  <c r="B11" i="1"/>
  <c r="C11" i="1"/>
  <c r="D11" i="1"/>
  <c r="B12" i="1"/>
  <c r="C12" i="1"/>
  <c r="D12" i="1"/>
  <c r="B13" i="1"/>
  <c r="C13" i="1"/>
  <c r="D13" i="1"/>
  <c r="B14" i="1"/>
  <c r="C14" i="1"/>
  <c r="D14" i="1"/>
  <c r="B15" i="1"/>
  <c r="C15" i="1"/>
  <c r="D15" i="1"/>
  <c r="B16" i="1"/>
  <c r="C16" i="1"/>
  <c r="D16" i="1"/>
  <c r="B17" i="1"/>
  <c r="C17" i="1"/>
  <c r="D17" i="1"/>
  <c r="B18" i="1"/>
  <c r="C18" i="1"/>
  <c r="D18" i="1"/>
  <c r="B19" i="1"/>
  <c r="C19" i="1"/>
  <c r="D19" i="1"/>
  <c r="B20" i="1"/>
  <c r="C20" i="1"/>
  <c r="D20" i="1"/>
  <c r="B21" i="1"/>
  <c r="C21" i="1"/>
  <c r="D21" i="1"/>
  <c r="B22" i="1"/>
  <c r="C22" i="1"/>
  <c r="D22" i="1"/>
  <c r="B23" i="1"/>
  <c r="C23" i="1"/>
  <c r="D23" i="1"/>
  <c r="B24" i="1"/>
  <c r="C24" i="1"/>
  <c r="D24" i="1"/>
  <c r="B25" i="1"/>
  <c r="C25" i="1"/>
  <c r="D25" i="1"/>
  <c r="B26" i="1"/>
  <c r="C26" i="1"/>
  <c r="D26" i="1"/>
  <c r="B27" i="1"/>
  <c r="C27" i="1"/>
  <c r="D27" i="1"/>
  <c r="B28" i="1"/>
  <c r="C28" i="1"/>
  <c r="D28" i="1"/>
  <c r="D2" i="1"/>
  <c r="C2" i="1"/>
  <c r="B2" i="1"/>
  <c r="L30" i="1" l="1"/>
  <c r="L29" i="1"/>
  <c r="L25" i="1"/>
  <c r="L21" i="1"/>
  <c r="L17" i="1"/>
  <c r="L13" i="1"/>
  <c r="L9" i="1"/>
  <c r="L5" i="1"/>
  <c r="L51" i="1"/>
  <c r="M49" i="1"/>
  <c r="N49" i="1" s="1"/>
  <c r="L48" i="1"/>
  <c r="L45" i="1"/>
  <c r="M42" i="1"/>
  <c r="N42" i="1" s="1"/>
  <c r="M39" i="1"/>
  <c r="N39" i="1" s="1"/>
  <c r="L38" i="1"/>
  <c r="M36" i="1"/>
  <c r="N36" i="1" s="1"/>
  <c r="L35" i="1"/>
  <c r="M33" i="1"/>
  <c r="N33" i="1" s="1"/>
  <c r="L66" i="1"/>
  <c r="M64" i="1"/>
  <c r="N64" i="1" s="1"/>
  <c r="L63" i="1"/>
  <c r="L61" i="1"/>
  <c r="L58" i="1"/>
  <c r="M56" i="1"/>
  <c r="N56" i="1" s="1"/>
  <c r="L55" i="1"/>
  <c r="L53" i="1"/>
  <c r="M131" i="1"/>
  <c r="N131" i="1" s="1"/>
  <c r="L130" i="1"/>
  <c r="L127" i="1"/>
  <c r="M124" i="1"/>
  <c r="N124" i="1" s="1"/>
  <c r="M122" i="1"/>
  <c r="N122" i="1" s="1"/>
  <c r="L121" i="1"/>
  <c r="M119" i="1"/>
  <c r="N119" i="1" s="1"/>
  <c r="M116" i="1"/>
  <c r="N116" i="1" s="1"/>
  <c r="M114" i="1"/>
  <c r="N114" i="1" s="1"/>
  <c r="L113" i="1"/>
  <c r="M111" i="1"/>
  <c r="N111" i="1" s="1"/>
  <c r="L156" i="1"/>
  <c r="M154" i="1"/>
  <c r="N154" i="1" s="1"/>
  <c r="L153" i="1"/>
  <c r="M151" i="1"/>
  <c r="N151" i="1" s="1"/>
  <c r="L148" i="1"/>
  <c r="M146" i="1"/>
  <c r="N146" i="1" s="1"/>
  <c r="L145" i="1"/>
  <c r="M143" i="1"/>
  <c r="N143" i="1" s="1"/>
  <c r="L140" i="1"/>
  <c r="M138" i="1"/>
  <c r="N138" i="1" s="1"/>
  <c r="L137" i="1"/>
  <c r="M135" i="1"/>
  <c r="N135" i="1" s="1"/>
  <c r="M133" i="1"/>
  <c r="N133" i="1" s="1"/>
  <c r="L28" i="1"/>
  <c r="L24" i="1"/>
  <c r="L20" i="1"/>
  <c r="L16" i="1"/>
  <c r="L12" i="1"/>
  <c r="L8" i="1"/>
  <c r="L4" i="1"/>
  <c r="M46" i="1"/>
  <c r="N46" i="1" s="1"/>
  <c r="M43" i="1"/>
  <c r="N43" i="1" s="1"/>
  <c r="M40" i="1"/>
  <c r="N40" i="1" s="1"/>
  <c r="M37" i="1"/>
  <c r="N37" i="1" s="1"/>
  <c r="M31" i="1"/>
  <c r="N31" i="1" s="1"/>
  <c r="M65" i="1"/>
  <c r="N65" i="1" s="1"/>
  <c r="M62" i="1"/>
  <c r="N62" i="1" s="1"/>
  <c r="M59" i="1"/>
  <c r="N59" i="1" s="1"/>
  <c r="M57" i="1"/>
  <c r="N57" i="1" s="1"/>
  <c r="M54" i="1"/>
  <c r="N54" i="1" s="1"/>
  <c r="M128" i="1"/>
  <c r="N128" i="1" s="1"/>
  <c r="M125" i="1"/>
  <c r="N125" i="1" s="1"/>
  <c r="M117" i="1"/>
  <c r="N117" i="1" s="1"/>
  <c r="M109" i="1"/>
  <c r="N109" i="1" s="1"/>
  <c r="M152" i="1"/>
  <c r="N152" i="1" s="1"/>
  <c r="M149" i="1"/>
  <c r="N149" i="1" s="1"/>
  <c r="M144" i="1"/>
  <c r="N144" i="1" s="1"/>
  <c r="M141" i="1"/>
  <c r="N141" i="1" s="1"/>
  <c r="M136" i="1"/>
  <c r="N136" i="1" s="1"/>
  <c r="L27" i="1"/>
  <c r="L23" i="1"/>
  <c r="L19" i="1"/>
  <c r="L15" i="1"/>
  <c r="L11" i="1"/>
  <c r="L7" i="1"/>
  <c r="L3" i="1"/>
  <c r="M50" i="1"/>
  <c r="N50" i="1" s="1"/>
  <c r="M47" i="1"/>
  <c r="N47" i="1" s="1"/>
  <c r="M44" i="1"/>
  <c r="N44" i="1" s="1"/>
  <c r="M41" i="1"/>
  <c r="N41" i="1" s="1"/>
  <c r="M34" i="1"/>
  <c r="N34" i="1" s="1"/>
  <c r="M32" i="1"/>
  <c r="N32" i="1" s="1"/>
  <c r="M60" i="1"/>
  <c r="N60" i="1" s="1"/>
  <c r="M52" i="1"/>
  <c r="N52" i="1" s="1"/>
  <c r="M129" i="1"/>
  <c r="N129" i="1" s="1"/>
  <c r="M126" i="1"/>
  <c r="N126" i="1" s="1"/>
  <c r="M123" i="1"/>
  <c r="N123" i="1" s="1"/>
  <c r="M120" i="1"/>
  <c r="N120" i="1" s="1"/>
  <c r="M118" i="1"/>
  <c r="N118" i="1" s="1"/>
  <c r="M115" i="1"/>
  <c r="N115" i="1" s="1"/>
  <c r="M112" i="1"/>
  <c r="N112" i="1" s="1"/>
  <c r="M110" i="1"/>
  <c r="N110" i="1" s="1"/>
  <c r="M155" i="1"/>
  <c r="N155" i="1" s="1"/>
  <c r="M150" i="1"/>
  <c r="N150" i="1" s="1"/>
  <c r="M147" i="1"/>
  <c r="N147" i="1" s="1"/>
  <c r="M142" i="1"/>
  <c r="N142" i="1" s="1"/>
  <c r="M139" i="1"/>
  <c r="N139" i="1" s="1"/>
  <c r="M134" i="1"/>
  <c r="N134" i="1" s="1"/>
  <c r="M132" i="1"/>
  <c r="N132" i="1" s="1"/>
  <c r="L2" i="1"/>
  <c r="L26" i="1"/>
  <c r="L22" i="1"/>
  <c r="L18" i="1"/>
  <c r="L14" i="1"/>
  <c r="L10" i="1"/>
  <c r="L6" i="1"/>
  <c r="M67" i="1"/>
  <c r="N67" i="1" s="1"/>
  <c r="M96" i="1"/>
  <c r="N96" i="1" s="1"/>
  <c r="L73" i="1"/>
  <c r="L92" i="1"/>
  <c r="L89" i="1"/>
  <c r="M77" i="1"/>
  <c r="N77" i="1" s="1"/>
  <c r="M69" i="1"/>
  <c r="N69" i="1" s="1"/>
  <c r="M106" i="1"/>
  <c r="N106" i="1" s="1"/>
  <c r="M93" i="1"/>
  <c r="N93" i="1" s="1"/>
  <c r="M84" i="1"/>
  <c r="N84" i="1" s="1"/>
  <c r="L76" i="1"/>
  <c r="L105" i="1"/>
  <c r="M82" i="1"/>
  <c r="N82" i="1" s="1"/>
  <c r="L102" i="1"/>
  <c r="M90" i="1"/>
  <c r="N90" i="1" s="1"/>
  <c r="L81" i="1"/>
  <c r="L74" i="1"/>
  <c r="M71" i="1"/>
  <c r="N71" i="1" s="1"/>
  <c r="M68" i="1"/>
  <c r="N68" i="1" s="1"/>
  <c r="L103" i="1"/>
  <c r="M100" i="1"/>
  <c r="N100" i="1" s="1"/>
  <c r="M97" i="1"/>
  <c r="N97" i="1" s="1"/>
  <c r="M94" i="1"/>
  <c r="N94" i="1" s="1"/>
  <c r="M91" i="1"/>
  <c r="N91" i="1" s="1"/>
  <c r="L87" i="1"/>
  <c r="M85" i="1"/>
  <c r="N85" i="1" s="1"/>
  <c r="M107" i="1"/>
  <c r="N107" i="1" s="1"/>
  <c r="L99" i="1"/>
  <c r="M75" i="1"/>
  <c r="N75" i="1" s="1"/>
  <c r="M72" i="1"/>
  <c r="N72" i="1" s="1"/>
  <c r="M104" i="1"/>
  <c r="N104" i="1" s="1"/>
  <c r="M101" i="1"/>
  <c r="N101" i="1" s="1"/>
  <c r="M98" i="1"/>
  <c r="N98" i="1" s="1"/>
  <c r="M95" i="1"/>
  <c r="N95" i="1" s="1"/>
  <c r="M88" i="1"/>
  <c r="N88" i="1" s="1"/>
  <c r="M86" i="1"/>
  <c r="N86" i="1" s="1"/>
  <c r="M83" i="1"/>
  <c r="N83" i="1" s="1"/>
  <c r="L70" i="1"/>
  <c r="M108" i="1"/>
  <c r="N108" i="1" s="1"/>
  <c r="M80" i="1"/>
  <c r="N80" i="1" s="1"/>
  <c r="M79" i="1"/>
  <c r="N79" i="1" s="1"/>
  <c r="M78" i="1"/>
  <c r="N78" i="1" s="1"/>
</calcChain>
</file>

<file path=xl/sharedStrings.xml><?xml version="1.0" encoding="utf-8"?>
<sst xmlns="http://schemas.openxmlformats.org/spreadsheetml/2006/main" count="765" uniqueCount="47">
  <si>
    <t>Date</t>
  </si>
  <si>
    <t>Day</t>
  </si>
  <si>
    <t>Month</t>
  </si>
  <si>
    <t>Year</t>
  </si>
  <si>
    <t>Total_Count</t>
  </si>
  <si>
    <t>Issues</t>
  </si>
  <si>
    <t>ISSUE</t>
  </si>
  <si>
    <t>Percentage</t>
  </si>
  <si>
    <t>Percentage_Verdict</t>
  </si>
  <si>
    <t>Files_Verdict</t>
  </si>
  <si>
    <t>AADT</t>
  </si>
  <si>
    <t>Days_Present</t>
  </si>
  <si>
    <t>Days_Absent</t>
  </si>
  <si>
    <t>Req_Count</t>
  </si>
  <si>
    <t>Actual_Count</t>
  </si>
  <si>
    <t>OG_Verdict</t>
  </si>
  <si>
    <t>Issue_Count</t>
  </si>
  <si>
    <t>Percentage_Of_Total</t>
  </si>
  <si>
    <t>NO ISSUE</t>
  </si>
  <si>
    <t>Kanaj Kumar</t>
  </si>
  <si>
    <t>Sajath Kumar</t>
  </si>
  <si>
    <t>Cherun SP</t>
  </si>
  <si>
    <t>Nagendra Prasad</t>
  </si>
  <si>
    <t>Hruthviraj</t>
  </si>
  <si>
    <t>Hiranth KV</t>
  </si>
  <si>
    <t>Sharath Kumar</t>
  </si>
  <si>
    <t>Yaseen Sheikh</t>
  </si>
  <si>
    <t>Abhishek</t>
  </si>
  <si>
    <t>Arun D</t>
  </si>
  <si>
    <t>Naeem Pasha</t>
  </si>
  <si>
    <t>Shashank Jois</t>
  </si>
  <si>
    <t>Praveen KM</t>
  </si>
  <si>
    <t>Theja</t>
  </si>
  <si>
    <t>Pavan Singh</t>
  </si>
  <si>
    <t>Arul Prasad</t>
  </si>
  <si>
    <t>AAFDT</t>
  </si>
  <si>
    <t>CA</t>
  </si>
  <si>
    <t>CB</t>
  </si>
  <si>
    <t>CA_Max</t>
  </si>
  <si>
    <t>CB_Max</t>
  </si>
  <si>
    <t>CA_Perc</t>
  </si>
  <si>
    <t>CB_Perc</t>
  </si>
  <si>
    <t>CA_V</t>
  </si>
  <si>
    <t>CB_V</t>
  </si>
  <si>
    <t>Runner Name</t>
  </si>
  <si>
    <t>Morning_Arrival_Time</t>
  </si>
  <si>
    <t>Afternoon_Arrival_Time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</si>
</sst>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h:mm:ss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21" fontId="0" fillId="0" borderId="0" xfId="0" applyNumberFormat="1"/>
    <xf numFmtId="0" fontId="2" fillId="2" borderId="0" xfId="0" applyFont="1" applyFill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2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9" fontId="0" fillId="0" borderId="0" xfId="1" applyFont="1" applyAlignment="1">
      <alignment horizontal="center" vertical="center"/>
    </xf>
    <xf numFmtId="21" fontId="3" fillId="0" borderId="0" xfId="0" applyNumberFormat="1" applyFont="1" applyAlignment="1">
      <alignment horizontal="center" vertical="center"/>
    </xf>
    <xf numFmtId="9" fontId="0" fillId="0" borderId="0" xfId="1" applyNumberFormat="1" applyFont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46" fontId="3" fillId="0" borderId="0" xfId="0" applyNumberFormat="1" applyFont="1" applyBorder="1" applyAlignment="1">
      <alignment horizontal="center" vertical="center" wrapText="1"/>
    </xf>
    <xf numFmtId="164" fontId="3" fillId="0" borderId="0" xfId="0" applyNumberFormat="1" applyFont="1" applyBorder="1" applyAlignment="1">
      <alignment horizontal="center" vertical="center" wrapText="1"/>
    </xf>
    <xf numFmtId="10" fontId="0" fillId="0" borderId="0" xfId="1" applyNumberFormat="1" applyFont="1" applyAlignment="1">
      <alignment horizontal="center" vertical="center"/>
    </xf>
    <xf numFmtId="46" fontId="0" fillId="0" borderId="0" xfId="0" applyNumberFormat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9"/>
  <sheetViews>
    <sheetView tabSelected="1" topLeftCell="D1" workbookViewId="0">
      <selection activeCell="O1" sqref="O1"/>
    </sheetView>
  </sheetViews>
  <sheetFormatPr defaultRowHeight="15" x14ac:dyDescent="0.25"/>
  <cols>
    <col min="1" max="1" width="15.42578125" style="5" customWidth="1"/>
    <col min="2" max="4" width="8.85546875" style="5"/>
    <col min="5" max="5" width="18.7109375" style="5" customWidth="1"/>
    <col min="6" max="6" width="27" style="5" customWidth="1"/>
    <col min="7" max="7" width="25.7109375" style="5" customWidth="1"/>
    <col min="8" max="9" width="8.85546875" style="5"/>
    <col min="10" max="10" width="12.7109375" style="5" customWidth="1"/>
    <col min="11" max="11" width="20.42578125" style="5" customWidth="1"/>
    <col min="12" max="12" width="12.5703125" style="5" customWidth="1"/>
    <col min="13" max="13" width="10.7109375" style="5" customWidth="1"/>
    <col min="14" max="14" width="21.85546875" style="5" customWidth="1"/>
  </cols>
  <sheetData>
    <row r="1" spans="1:1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44</v>
      </c>
      <c r="F1" s="2" t="s">
        <v>45</v>
      </c>
      <c r="G1" s="2" t="s">
        <v>46</v>
      </c>
      <c r="H1" s="2" t="s">
        <v>36</v>
      </c>
      <c r="I1" s="2" t="s">
        <v>37</v>
      </c>
      <c r="J1" s="2" t="s">
        <v>4</v>
      </c>
      <c r="K1" s="2" t="s">
        <v>5</v>
      </c>
      <c r="L1" s="2" t="s">
        <v>9</v>
      </c>
      <c r="M1" s="2" t="s">
        <v>7</v>
      </c>
      <c r="N1" s="2" t="s">
        <v>8</v>
      </c>
    </row>
    <row r="2" spans="1:15" x14ac:dyDescent="0.25">
      <c r="A2" s="3">
        <v>45474</v>
      </c>
      <c r="B2" s="5">
        <f t="shared" ref="B2:B15" si="0">DAY(A2)</f>
        <v>1</v>
      </c>
      <c r="C2" s="5">
        <f t="shared" ref="C2:C15" si="1">MONTH(A2)</f>
        <v>7</v>
      </c>
      <c r="D2" s="5">
        <f t="shared" ref="D2:D15" si="2">YEAR(A2)</f>
        <v>2024</v>
      </c>
      <c r="E2" s="5" t="s">
        <v>19</v>
      </c>
      <c r="F2" s="7">
        <v>0.34652777777777777</v>
      </c>
      <c r="G2" s="7">
        <v>0.56666666666666665</v>
      </c>
      <c r="H2" s="5">
        <v>9</v>
      </c>
      <c r="I2" s="5">
        <v>7</v>
      </c>
      <c r="J2" s="5">
        <f>SUM(H2:I2)</f>
        <v>16</v>
      </c>
      <c r="K2" s="5" t="s">
        <v>18</v>
      </c>
      <c r="L2" s="5" t="str">
        <f>IF(J2&gt;=16,"Good","Bad")</f>
        <v>Good</v>
      </c>
      <c r="M2" s="6">
        <f>J2/16</f>
        <v>1</v>
      </c>
      <c r="N2" s="5" t="str">
        <f>IF(M2&gt;89%,"Good","Bad")</f>
        <v>Good</v>
      </c>
      <c r="O2" s="1"/>
    </row>
    <row r="3" spans="1:15" x14ac:dyDescent="0.25">
      <c r="A3" s="3">
        <v>45476</v>
      </c>
      <c r="B3" s="5">
        <f t="shared" si="0"/>
        <v>3</v>
      </c>
      <c r="C3" s="5">
        <f t="shared" si="1"/>
        <v>7</v>
      </c>
      <c r="D3" s="5">
        <f t="shared" si="2"/>
        <v>2024</v>
      </c>
      <c r="E3" s="5" t="s">
        <v>19</v>
      </c>
      <c r="F3" s="7">
        <v>0.36527777777777781</v>
      </c>
      <c r="G3" s="7">
        <v>0.61944444444444446</v>
      </c>
      <c r="H3" s="5">
        <v>10</v>
      </c>
      <c r="I3" s="5">
        <v>13</v>
      </c>
      <c r="J3" s="5">
        <f t="shared" ref="J3:J66" si="3">SUM(H3:I3)</f>
        <v>23</v>
      </c>
      <c r="K3" s="5" t="s">
        <v>18</v>
      </c>
      <c r="L3" s="5" t="str">
        <f t="shared" ref="L3:L30" si="4">IF(J3&gt;=16,"Good","Bad")</f>
        <v>Good</v>
      </c>
      <c r="M3" s="6">
        <f t="shared" ref="M3:M30" si="5">J3/16</f>
        <v>1.4375</v>
      </c>
      <c r="N3" s="5" t="str">
        <f t="shared" ref="N3:N66" si="6">IF(M3&gt;89%,"Good","Bad")</f>
        <v>Good</v>
      </c>
    </row>
    <row r="4" spans="1:15" x14ac:dyDescent="0.25">
      <c r="A4" s="3">
        <v>45477</v>
      </c>
      <c r="B4" s="5">
        <f t="shared" si="0"/>
        <v>4</v>
      </c>
      <c r="C4" s="5">
        <f t="shared" si="1"/>
        <v>7</v>
      </c>
      <c r="D4" s="5">
        <f t="shared" si="2"/>
        <v>2024</v>
      </c>
      <c r="E4" s="5" t="s">
        <v>19</v>
      </c>
      <c r="F4" s="7">
        <v>0.34375</v>
      </c>
      <c r="G4" s="7">
        <v>0.57708333333333328</v>
      </c>
      <c r="H4" s="5">
        <v>9</v>
      </c>
      <c r="I4" s="5">
        <v>9</v>
      </c>
      <c r="J4" s="5">
        <f t="shared" si="3"/>
        <v>18</v>
      </c>
      <c r="K4" s="5" t="s">
        <v>18</v>
      </c>
      <c r="L4" s="5" t="str">
        <f t="shared" si="4"/>
        <v>Good</v>
      </c>
      <c r="M4" s="6">
        <f t="shared" si="5"/>
        <v>1.125</v>
      </c>
      <c r="N4" s="5" t="str">
        <f t="shared" si="6"/>
        <v>Good</v>
      </c>
    </row>
    <row r="5" spans="1:15" x14ac:dyDescent="0.25">
      <c r="A5" s="3">
        <v>45478</v>
      </c>
      <c r="B5" s="5">
        <f t="shared" si="0"/>
        <v>5</v>
      </c>
      <c r="C5" s="5">
        <f t="shared" si="1"/>
        <v>7</v>
      </c>
      <c r="D5" s="5">
        <f t="shared" si="2"/>
        <v>2024</v>
      </c>
      <c r="E5" s="5" t="s">
        <v>19</v>
      </c>
      <c r="F5" s="7">
        <v>0.36041666666666666</v>
      </c>
      <c r="G5" s="7">
        <v>0.56319444444444444</v>
      </c>
      <c r="H5" s="5">
        <v>10</v>
      </c>
      <c r="I5" s="5">
        <v>12</v>
      </c>
      <c r="J5" s="5">
        <f t="shared" si="3"/>
        <v>22</v>
      </c>
      <c r="K5" s="5" t="s">
        <v>18</v>
      </c>
      <c r="L5" s="5" t="str">
        <f t="shared" si="4"/>
        <v>Good</v>
      </c>
      <c r="M5" s="6">
        <f t="shared" si="5"/>
        <v>1.375</v>
      </c>
      <c r="N5" s="5" t="str">
        <f t="shared" si="6"/>
        <v>Good</v>
      </c>
    </row>
    <row r="6" spans="1:15" x14ac:dyDescent="0.25">
      <c r="A6" s="3">
        <v>45479</v>
      </c>
      <c r="B6" s="5">
        <f t="shared" si="0"/>
        <v>6</v>
      </c>
      <c r="C6" s="5">
        <f t="shared" si="1"/>
        <v>7</v>
      </c>
      <c r="D6" s="5">
        <f t="shared" si="2"/>
        <v>2024</v>
      </c>
      <c r="E6" s="5" t="s">
        <v>19</v>
      </c>
      <c r="F6" s="7">
        <v>0.37291666666666662</v>
      </c>
      <c r="G6" s="7">
        <v>0.6069444444444444</v>
      </c>
      <c r="H6" s="5">
        <v>4</v>
      </c>
      <c r="I6" s="5">
        <v>12</v>
      </c>
      <c r="J6" s="5">
        <f t="shared" si="3"/>
        <v>16</v>
      </c>
      <c r="K6" s="5" t="s">
        <v>18</v>
      </c>
      <c r="L6" s="5" t="str">
        <f t="shared" si="4"/>
        <v>Good</v>
      </c>
      <c r="M6" s="6">
        <f t="shared" si="5"/>
        <v>1</v>
      </c>
      <c r="N6" s="5" t="str">
        <f t="shared" si="6"/>
        <v>Good</v>
      </c>
    </row>
    <row r="7" spans="1:15" x14ac:dyDescent="0.25">
      <c r="A7" s="3">
        <v>45480</v>
      </c>
      <c r="B7" s="5">
        <f t="shared" si="0"/>
        <v>7</v>
      </c>
      <c r="C7" s="5">
        <f t="shared" si="1"/>
        <v>7</v>
      </c>
      <c r="D7" s="5">
        <f t="shared" si="2"/>
        <v>2024</v>
      </c>
      <c r="E7" s="5" t="s">
        <v>19</v>
      </c>
      <c r="F7" s="7">
        <v>0.40277777777777773</v>
      </c>
      <c r="G7" s="7">
        <v>0.61388888888888882</v>
      </c>
      <c r="H7" s="5">
        <v>10</v>
      </c>
      <c r="I7" s="5">
        <v>11</v>
      </c>
      <c r="J7" s="5">
        <f t="shared" si="3"/>
        <v>21</v>
      </c>
      <c r="K7" s="5" t="s">
        <v>18</v>
      </c>
      <c r="L7" s="5" t="str">
        <f t="shared" si="4"/>
        <v>Good</v>
      </c>
      <c r="M7" s="6">
        <f t="shared" si="5"/>
        <v>1.3125</v>
      </c>
      <c r="N7" s="5" t="str">
        <f t="shared" si="6"/>
        <v>Good</v>
      </c>
    </row>
    <row r="8" spans="1:15" x14ac:dyDescent="0.25">
      <c r="A8" s="3">
        <v>45481</v>
      </c>
      <c r="B8" s="5">
        <f t="shared" si="0"/>
        <v>8</v>
      </c>
      <c r="C8" s="5">
        <f t="shared" si="1"/>
        <v>7</v>
      </c>
      <c r="D8" s="5">
        <f t="shared" si="2"/>
        <v>2024</v>
      </c>
      <c r="E8" s="5" t="s">
        <v>19</v>
      </c>
      <c r="F8" s="7">
        <v>0.4152777777777778</v>
      </c>
      <c r="G8" s="7">
        <v>0.61249999999999993</v>
      </c>
      <c r="H8" s="5">
        <v>11</v>
      </c>
      <c r="I8" s="5">
        <v>10</v>
      </c>
      <c r="J8" s="5">
        <f t="shared" si="3"/>
        <v>21</v>
      </c>
      <c r="K8" s="5" t="s">
        <v>18</v>
      </c>
      <c r="L8" s="5" t="str">
        <f t="shared" si="4"/>
        <v>Good</v>
      </c>
      <c r="M8" s="6">
        <f t="shared" si="5"/>
        <v>1.3125</v>
      </c>
      <c r="N8" s="5" t="str">
        <f t="shared" si="6"/>
        <v>Good</v>
      </c>
    </row>
    <row r="9" spans="1:15" x14ac:dyDescent="0.25">
      <c r="A9" s="3">
        <v>45482</v>
      </c>
      <c r="B9" s="5">
        <f t="shared" si="0"/>
        <v>9</v>
      </c>
      <c r="C9" s="5">
        <f t="shared" si="1"/>
        <v>7</v>
      </c>
      <c r="D9" s="5">
        <f t="shared" si="2"/>
        <v>2024</v>
      </c>
      <c r="E9" s="5" t="s">
        <v>19</v>
      </c>
      <c r="F9" s="7">
        <v>0.41597222222222219</v>
      </c>
      <c r="G9" s="7">
        <v>0.60625000000000007</v>
      </c>
      <c r="H9" s="5">
        <v>9</v>
      </c>
      <c r="I9" s="5">
        <v>10</v>
      </c>
      <c r="J9" s="5">
        <f t="shared" si="3"/>
        <v>19</v>
      </c>
      <c r="K9" s="5" t="s">
        <v>18</v>
      </c>
      <c r="L9" s="5" t="str">
        <f t="shared" si="4"/>
        <v>Good</v>
      </c>
      <c r="M9" s="6">
        <f t="shared" si="5"/>
        <v>1.1875</v>
      </c>
      <c r="N9" s="5" t="str">
        <f t="shared" si="6"/>
        <v>Good</v>
      </c>
    </row>
    <row r="10" spans="1:15" x14ac:dyDescent="0.25">
      <c r="A10" s="3">
        <v>45483</v>
      </c>
      <c r="B10" s="5">
        <f t="shared" si="0"/>
        <v>10</v>
      </c>
      <c r="C10" s="5">
        <f t="shared" si="1"/>
        <v>7</v>
      </c>
      <c r="D10" s="5">
        <f t="shared" si="2"/>
        <v>2024</v>
      </c>
      <c r="E10" s="5" t="s">
        <v>19</v>
      </c>
      <c r="F10" s="7">
        <v>0.38819444444444445</v>
      </c>
      <c r="G10" s="7">
        <v>0.59027777777777779</v>
      </c>
      <c r="H10" s="5">
        <v>10</v>
      </c>
      <c r="I10" s="5">
        <v>12</v>
      </c>
      <c r="J10" s="5">
        <f t="shared" si="3"/>
        <v>22</v>
      </c>
      <c r="K10" s="5" t="s">
        <v>18</v>
      </c>
      <c r="L10" s="5" t="str">
        <f t="shared" si="4"/>
        <v>Good</v>
      </c>
      <c r="M10" s="6">
        <f t="shared" si="5"/>
        <v>1.375</v>
      </c>
      <c r="N10" s="5" t="str">
        <f t="shared" si="6"/>
        <v>Good</v>
      </c>
    </row>
    <row r="11" spans="1:15" x14ac:dyDescent="0.25">
      <c r="A11" s="3">
        <v>45485</v>
      </c>
      <c r="B11" s="5">
        <f t="shared" si="0"/>
        <v>12</v>
      </c>
      <c r="C11" s="5">
        <f t="shared" si="1"/>
        <v>7</v>
      </c>
      <c r="D11" s="5">
        <f t="shared" si="2"/>
        <v>2024</v>
      </c>
      <c r="E11" s="5" t="s">
        <v>19</v>
      </c>
      <c r="F11" s="7">
        <v>0.4152777777777778</v>
      </c>
      <c r="G11" s="7">
        <v>0.5541666666666667</v>
      </c>
      <c r="H11" s="5">
        <v>8</v>
      </c>
      <c r="I11" s="5">
        <v>10</v>
      </c>
      <c r="J11" s="5">
        <f t="shared" si="3"/>
        <v>18</v>
      </c>
      <c r="K11" s="5" t="s">
        <v>18</v>
      </c>
      <c r="L11" s="5" t="str">
        <f t="shared" si="4"/>
        <v>Good</v>
      </c>
      <c r="M11" s="6">
        <f t="shared" si="5"/>
        <v>1.125</v>
      </c>
      <c r="N11" s="5" t="str">
        <f t="shared" si="6"/>
        <v>Good</v>
      </c>
    </row>
    <row r="12" spans="1:15" x14ac:dyDescent="0.25">
      <c r="A12" s="3">
        <v>45486</v>
      </c>
      <c r="B12" s="5">
        <f t="shared" si="0"/>
        <v>13</v>
      </c>
      <c r="C12" s="5">
        <f t="shared" si="1"/>
        <v>7</v>
      </c>
      <c r="D12" s="5">
        <f t="shared" si="2"/>
        <v>2024</v>
      </c>
      <c r="E12" s="5" t="s">
        <v>19</v>
      </c>
      <c r="F12" s="7">
        <v>0.40069444444444446</v>
      </c>
      <c r="G12" s="7">
        <v>0.5756944444444444</v>
      </c>
      <c r="H12" s="5">
        <v>8</v>
      </c>
      <c r="I12" s="5">
        <v>10</v>
      </c>
      <c r="J12" s="5">
        <f t="shared" si="3"/>
        <v>18</v>
      </c>
      <c r="K12" s="5" t="s">
        <v>18</v>
      </c>
      <c r="L12" s="5" t="str">
        <f t="shared" si="4"/>
        <v>Good</v>
      </c>
      <c r="M12" s="6">
        <f t="shared" si="5"/>
        <v>1.125</v>
      </c>
      <c r="N12" s="5" t="str">
        <f t="shared" si="6"/>
        <v>Good</v>
      </c>
    </row>
    <row r="13" spans="1:15" x14ac:dyDescent="0.25">
      <c r="A13" s="3">
        <v>45487</v>
      </c>
      <c r="B13" s="5">
        <f t="shared" si="0"/>
        <v>14</v>
      </c>
      <c r="C13" s="5">
        <f t="shared" si="1"/>
        <v>7</v>
      </c>
      <c r="D13" s="5">
        <f t="shared" si="2"/>
        <v>2024</v>
      </c>
      <c r="E13" s="5" t="s">
        <v>19</v>
      </c>
      <c r="F13" s="7">
        <v>0.39861111111111108</v>
      </c>
      <c r="G13" s="7">
        <v>0.61111111111111105</v>
      </c>
      <c r="H13" s="5">
        <v>11</v>
      </c>
      <c r="I13" s="5">
        <v>10</v>
      </c>
      <c r="J13" s="5">
        <f t="shared" si="3"/>
        <v>21</v>
      </c>
      <c r="K13" s="5" t="s">
        <v>18</v>
      </c>
      <c r="L13" s="5" t="str">
        <f t="shared" si="4"/>
        <v>Good</v>
      </c>
      <c r="M13" s="6">
        <f t="shared" si="5"/>
        <v>1.3125</v>
      </c>
      <c r="N13" s="5" t="str">
        <f t="shared" si="6"/>
        <v>Good</v>
      </c>
    </row>
    <row r="14" spans="1:15" x14ac:dyDescent="0.25">
      <c r="A14" s="3">
        <v>45488</v>
      </c>
      <c r="B14" s="5">
        <f t="shared" si="0"/>
        <v>15</v>
      </c>
      <c r="C14" s="5">
        <f t="shared" si="1"/>
        <v>7</v>
      </c>
      <c r="D14" s="5">
        <f t="shared" si="2"/>
        <v>2024</v>
      </c>
      <c r="E14" s="5" t="s">
        <v>19</v>
      </c>
      <c r="F14" s="7">
        <v>0.4284722222222222</v>
      </c>
      <c r="G14" s="7">
        <v>0.62152777777777779</v>
      </c>
      <c r="H14" s="5">
        <v>10</v>
      </c>
      <c r="I14" s="5">
        <v>8</v>
      </c>
      <c r="J14" s="5">
        <f t="shared" si="3"/>
        <v>18</v>
      </c>
      <c r="K14" s="5" t="s">
        <v>18</v>
      </c>
      <c r="L14" s="5" t="str">
        <f t="shared" si="4"/>
        <v>Good</v>
      </c>
      <c r="M14" s="6">
        <f t="shared" si="5"/>
        <v>1.125</v>
      </c>
      <c r="N14" s="5" t="str">
        <f t="shared" si="6"/>
        <v>Good</v>
      </c>
    </row>
    <row r="15" spans="1:15" x14ac:dyDescent="0.25">
      <c r="A15" s="3">
        <v>45489</v>
      </c>
      <c r="B15" s="5">
        <f t="shared" si="0"/>
        <v>16</v>
      </c>
      <c r="C15" s="5">
        <f t="shared" si="1"/>
        <v>7</v>
      </c>
      <c r="D15" s="5">
        <f t="shared" si="2"/>
        <v>2024</v>
      </c>
      <c r="E15" s="5" t="s">
        <v>19</v>
      </c>
      <c r="F15" s="7">
        <v>0.40347222222222223</v>
      </c>
      <c r="G15" s="7">
        <v>0.59861111111111109</v>
      </c>
      <c r="H15" s="5">
        <v>6</v>
      </c>
      <c r="I15" s="5">
        <v>9</v>
      </c>
      <c r="J15" s="5">
        <f t="shared" si="3"/>
        <v>15</v>
      </c>
      <c r="K15" s="5" t="s">
        <v>6</v>
      </c>
      <c r="L15" s="5" t="str">
        <f t="shared" si="4"/>
        <v>Bad</v>
      </c>
      <c r="M15" s="6">
        <f t="shared" si="5"/>
        <v>0.9375</v>
      </c>
      <c r="N15" s="5" t="str">
        <f t="shared" si="6"/>
        <v>Good</v>
      </c>
    </row>
    <row r="16" spans="1:15" x14ac:dyDescent="0.25">
      <c r="A16" s="3">
        <v>45491</v>
      </c>
      <c r="B16" s="5">
        <f t="shared" ref="B16:B28" si="7">DAY(A16)</f>
        <v>18</v>
      </c>
      <c r="C16" s="5">
        <f t="shared" ref="C16:C28" si="8">MONTH(A16)</f>
        <v>7</v>
      </c>
      <c r="D16" s="5">
        <f t="shared" ref="D16:D28" si="9">YEAR(A16)</f>
        <v>2024</v>
      </c>
      <c r="E16" s="5" t="s">
        <v>19</v>
      </c>
      <c r="F16" s="7">
        <v>0.39861111111111108</v>
      </c>
      <c r="G16" s="7">
        <v>0.60972222222222217</v>
      </c>
      <c r="H16" s="5">
        <v>11</v>
      </c>
      <c r="I16" s="5">
        <v>11</v>
      </c>
      <c r="J16" s="5">
        <f t="shared" si="3"/>
        <v>22</v>
      </c>
      <c r="K16" s="5" t="s">
        <v>18</v>
      </c>
      <c r="L16" s="5" t="str">
        <f t="shared" si="4"/>
        <v>Good</v>
      </c>
      <c r="M16" s="6">
        <f t="shared" si="5"/>
        <v>1.375</v>
      </c>
      <c r="N16" s="5" t="str">
        <f t="shared" si="6"/>
        <v>Good</v>
      </c>
    </row>
    <row r="17" spans="1:14" x14ac:dyDescent="0.25">
      <c r="A17" s="3">
        <v>45492</v>
      </c>
      <c r="B17" s="5">
        <f t="shared" si="7"/>
        <v>19</v>
      </c>
      <c r="C17" s="5">
        <f t="shared" si="8"/>
        <v>7</v>
      </c>
      <c r="D17" s="5">
        <f t="shared" si="9"/>
        <v>2024</v>
      </c>
      <c r="E17" s="5" t="s">
        <v>19</v>
      </c>
      <c r="F17" s="7">
        <v>0.42569444444444443</v>
      </c>
      <c r="G17" s="7">
        <v>0.60069444444444442</v>
      </c>
      <c r="H17" s="5">
        <v>9</v>
      </c>
      <c r="I17" s="5">
        <v>10</v>
      </c>
      <c r="J17" s="5">
        <f t="shared" si="3"/>
        <v>19</v>
      </c>
      <c r="K17" s="5" t="s">
        <v>18</v>
      </c>
      <c r="L17" s="5" t="str">
        <f t="shared" si="4"/>
        <v>Good</v>
      </c>
      <c r="M17" s="6">
        <f t="shared" si="5"/>
        <v>1.1875</v>
      </c>
      <c r="N17" s="5" t="str">
        <f t="shared" si="6"/>
        <v>Good</v>
      </c>
    </row>
    <row r="18" spans="1:14" x14ac:dyDescent="0.25">
      <c r="A18" s="3">
        <v>45493</v>
      </c>
      <c r="B18" s="5">
        <f t="shared" si="7"/>
        <v>20</v>
      </c>
      <c r="C18" s="5">
        <f t="shared" si="8"/>
        <v>7</v>
      </c>
      <c r="D18" s="5">
        <f t="shared" si="9"/>
        <v>2024</v>
      </c>
      <c r="E18" s="5" t="s">
        <v>19</v>
      </c>
      <c r="F18" s="7">
        <v>0.41666666666666669</v>
      </c>
      <c r="G18" s="7">
        <v>0.6118055555555556</v>
      </c>
      <c r="H18" s="5">
        <v>10</v>
      </c>
      <c r="I18" s="5">
        <v>10</v>
      </c>
      <c r="J18" s="5">
        <f t="shared" si="3"/>
        <v>20</v>
      </c>
      <c r="K18" s="5" t="s">
        <v>18</v>
      </c>
      <c r="L18" s="5" t="str">
        <f t="shared" si="4"/>
        <v>Good</v>
      </c>
      <c r="M18" s="6">
        <f t="shared" si="5"/>
        <v>1.25</v>
      </c>
      <c r="N18" s="5" t="str">
        <f t="shared" si="6"/>
        <v>Good</v>
      </c>
    </row>
    <row r="19" spans="1:14" x14ac:dyDescent="0.25">
      <c r="A19" s="3">
        <v>45494</v>
      </c>
      <c r="B19" s="5">
        <f t="shared" si="7"/>
        <v>21</v>
      </c>
      <c r="C19" s="5">
        <f t="shared" si="8"/>
        <v>7</v>
      </c>
      <c r="D19" s="5">
        <f t="shared" si="9"/>
        <v>2024</v>
      </c>
      <c r="E19" s="5" t="s">
        <v>19</v>
      </c>
      <c r="F19" s="7">
        <v>0.42777777777777781</v>
      </c>
      <c r="G19" s="7">
        <v>0.6</v>
      </c>
      <c r="H19" s="5">
        <v>2</v>
      </c>
      <c r="I19" s="5">
        <v>10</v>
      </c>
      <c r="J19" s="5">
        <f t="shared" si="3"/>
        <v>12</v>
      </c>
      <c r="K19" s="5" t="s">
        <v>6</v>
      </c>
      <c r="L19" s="5" t="str">
        <f t="shared" si="4"/>
        <v>Bad</v>
      </c>
      <c r="M19" s="6">
        <f t="shared" si="5"/>
        <v>0.75</v>
      </c>
      <c r="N19" s="5" t="str">
        <f t="shared" si="6"/>
        <v>Bad</v>
      </c>
    </row>
    <row r="20" spans="1:14" x14ac:dyDescent="0.25">
      <c r="A20" s="3">
        <v>45495</v>
      </c>
      <c r="B20" s="5">
        <f t="shared" si="7"/>
        <v>22</v>
      </c>
      <c r="C20" s="5">
        <f t="shared" si="8"/>
        <v>7</v>
      </c>
      <c r="D20" s="5">
        <f t="shared" si="9"/>
        <v>2024</v>
      </c>
      <c r="E20" s="5" t="s">
        <v>19</v>
      </c>
      <c r="F20" s="7">
        <v>0.40763888888888888</v>
      </c>
      <c r="G20" s="7">
        <v>0.56111111111111112</v>
      </c>
      <c r="H20" s="5">
        <v>8</v>
      </c>
      <c r="I20" s="5">
        <v>8</v>
      </c>
      <c r="J20" s="5">
        <f t="shared" si="3"/>
        <v>16</v>
      </c>
      <c r="K20" s="5" t="s">
        <v>18</v>
      </c>
      <c r="L20" s="5" t="str">
        <f t="shared" si="4"/>
        <v>Good</v>
      </c>
      <c r="M20" s="6">
        <f t="shared" si="5"/>
        <v>1</v>
      </c>
      <c r="N20" s="5" t="str">
        <f t="shared" si="6"/>
        <v>Good</v>
      </c>
    </row>
    <row r="21" spans="1:14" x14ac:dyDescent="0.25">
      <c r="A21" s="3">
        <v>45496</v>
      </c>
      <c r="B21" s="5">
        <f t="shared" si="7"/>
        <v>23</v>
      </c>
      <c r="C21" s="5">
        <f t="shared" si="8"/>
        <v>7</v>
      </c>
      <c r="D21" s="5">
        <f t="shared" si="9"/>
        <v>2024</v>
      </c>
      <c r="E21" s="5" t="s">
        <v>19</v>
      </c>
      <c r="F21" s="7">
        <v>0.40486111111111112</v>
      </c>
      <c r="G21" s="7">
        <v>0.61111111111111105</v>
      </c>
      <c r="H21" s="5">
        <v>11</v>
      </c>
      <c r="I21" s="5">
        <v>10</v>
      </c>
      <c r="J21" s="5">
        <f t="shared" si="3"/>
        <v>21</v>
      </c>
      <c r="K21" s="5" t="s">
        <v>18</v>
      </c>
      <c r="L21" s="5" t="str">
        <f t="shared" si="4"/>
        <v>Good</v>
      </c>
      <c r="M21" s="6">
        <f t="shared" si="5"/>
        <v>1.3125</v>
      </c>
      <c r="N21" s="5" t="str">
        <f t="shared" si="6"/>
        <v>Good</v>
      </c>
    </row>
    <row r="22" spans="1:14" x14ac:dyDescent="0.25">
      <c r="A22" s="3">
        <v>45497</v>
      </c>
      <c r="B22" s="5">
        <f t="shared" si="7"/>
        <v>24</v>
      </c>
      <c r="C22" s="5">
        <f t="shared" si="8"/>
        <v>7</v>
      </c>
      <c r="D22" s="5">
        <f t="shared" si="9"/>
        <v>2024</v>
      </c>
      <c r="E22" s="5" t="s">
        <v>19</v>
      </c>
      <c r="F22" s="7">
        <v>0.42430555555555555</v>
      </c>
      <c r="G22" s="7">
        <v>0.59305555555555556</v>
      </c>
      <c r="H22" s="5">
        <v>8</v>
      </c>
      <c r="I22" s="5">
        <v>10</v>
      </c>
      <c r="J22" s="5">
        <f t="shared" si="3"/>
        <v>18</v>
      </c>
      <c r="K22" s="5" t="s">
        <v>18</v>
      </c>
      <c r="L22" s="5" t="str">
        <f t="shared" si="4"/>
        <v>Good</v>
      </c>
      <c r="M22" s="6">
        <f t="shared" si="5"/>
        <v>1.125</v>
      </c>
      <c r="N22" s="5" t="str">
        <f t="shared" si="6"/>
        <v>Good</v>
      </c>
    </row>
    <row r="23" spans="1:14" x14ac:dyDescent="0.25">
      <c r="A23" s="3">
        <v>45498</v>
      </c>
      <c r="B23" s="5">
        <f t="shared" si="7"/>
        <v>25</v>
      </c>
      <c r="C23" s="5">
        <f t="shared" si="8"/>
        <v>7</v>
      </c>
      <c r="D23" s="5">
        <f t="shared" si="9"/>
        <v>2024</v>
      </c>
      <c r="E23" s="5" t="s">
        <v>19</v>
      </c>
      <c r="F23" s="7">
        <v>0.42569444444444443</v>
      </c>
      <c r="G23" s="7">
        <v>0.61111111111111105</v>
      </c>
      <c r="H23" s="5">
        <v>9</v>
      </c>
      <c r="I23" s="5">
        <v>10</v>
      </c>
      <c r="J23" s="5">
        <f t="shared" si="3"/>
        <v>19</v>
      </c>
      <c r="K23" s="5" t="s">
        <v>18</v>
      </c>
      <c r="L23" s="5" t="str">
        <f t="shared" si="4"/>
        <v>Good</v>
      </c>
      <c r="M23" s="6">
        <f t="shared" si="5"/>
        <v>1.1875</v>
      </c>
      <c r="N23" s="5" t="str">
        <f t="shared" si="6"/>
        <v>Good</v>
      </c>
    </row>
    <row r="24" spans="1:14" x14ac:dyDescent="0.25">
      <c r="A24" s="3">
        <v>45499</v>
      </c>
      <c r="B24" s="5">
        <f t="shared" si="7"/>
        <v>26</v>
      </c>
      <c r="C24" s="5">
        <f t="shared" si="8"/>
        <v>7</v>
      </c>
      <c r="D24" s="5">
        <f t="shared" si="9"/>
        <v>2024</v>
      </c>
      <c r="E24" s="5" t="s">
        <v>19</v>
      </c>
      <c r="F24" s="7">
        <v>0.4069444444444445</v>
      </c>
      <c r="G24" s="7">
        <v>0.60972222222222217</v>
      </c>
      <c r="H24" s="5">
        <v>10</v>
      </c>
      <c r="I24" s="5">
        <v>10</v>
      </c>
      <c r="J24" s="5">
        <f t="shared" si="3"/>
        <v>20</v>
      </c>
      <c r="K24" s="5" t="s">
        <v>18</v>
      </c>
      <c r="L24" s="5" t="str">
        <f t="shared" si="4"/>
        <v>Good</v>
      </c>
      <c r="M24" s="6">
        <f t="shared" si="5"/>
        <v>1.25</v>
      </c>
      <c r="N24" s="5" t="str">
        <f t="shared" si="6"/>
        <v>Good</v>
      </c>
    </row>
    <row r="25" spans="1:14" x14ac:dyDescent="0.25">
      <c r="A25" s="3">
        <v>45500</v>
      </c>
      <c r="B25" s="5">
        <f t="shared" si="7"/>
        <v>27</v>
      </c>
      <c r="C25" s="5">
        <f t="shared" si="8"/>
        <v>7</v>
      </c>
      <c r="D25" s="5">
        <f t="shared" si="9"/>
        <v>2024</v>
      </c>
      <c r="E25" s="5" t="s">
        <v>19</v>
      </c>
      <c r="F25" s="7">
        <v>0.43541666666666662</v>
      </c>
      <c r="G25" s="7">
        <v>0.60972222222222217</v>
      </c>
      <c r="H25" s="5">
        <v>9</v>
      </c>
      <c r="I25" s="5">
        <v>10</v>
      </c>
      <c r="J25" s="5">
        <f t="shared" si="3"/>
        <v>19</v>
      </c>
      <c r="K25" s="5" t="s">
        <v>18</v>
      </c>
      <c r="L25" s="5" t="str">
        <f t="shared" si="4"/>
        <v>Good</v>
      </c>
      <c r="M25" s="6">
        <f t="shared" si="5"/>
        <v>1.1875</v>
      </c>
      <c r="N25" s="5" t="str">
        <f t="shared" si="6"/>
        <v>Good</v>
      </c>
    </row>
    <row r="26" spans="1:14" x14ac:dyDescent="0.25">
      <c r="A26" s="3">
        <v>45501</v>
      </c>
      <c r="B26" s="5">
        <f t="shared" si="7"/>
        <v>28</v>
      </c>
      <c r="C26" s="5">
        <f t="shared" si="8"/>
        <v>7</v>
      </c>
      <c r="D26" s="5">
        <f t="shared" si="9"/>
        <v>2024</v>
      </c>
      <c r="E26" s="5" t="s">
        <v>19</v>
      </c>
      <c r="F26" s="7">
        <v>0.4201388888888889</v>
      </c>
      <c r="G26" s="7">
        <v>0.5708333333333333</v>
      </c>
      <c r="H26" s="5">
        <v>1</v>
      </c>
      <c r="I26" s="5">
        <v>11</v>
      </c>
      <c r="J26" s="5">
        <f t="shared" si="3"/>
        <v>12</v>
      </c>
      <c r="K26" s="5" t="s">
        <v>6</v>
      </c>
      <c r="L26" s="5" t="str">
        <f t="shared" si="4"/>
        <v>Bad</v>
      </c>
      <c r="M26" s="6">
        <f t="shared" si="5"/>
        <v>0.75</v>
      </c>
      <c r="N26" s="5" t="str">
        <f t="shared" si="6"/>
        <v>Bad</v>
      </c>
    </row>
    <row r="27" spans="1:14" x14ac:dyDescent="0.25">
      <c r="A27" s="3">
        <v>45502</v>
      </c>
      <c r="B27" s="5">
        <f t="shared" si="7"/>
        <v>29</v>
      </c>
      <c r="C27" s="5">
        <f t="shared" si="8"/>
        <v>7</v>
      </c>
      <c r="D27" s="5">
        <f t="shared" si="9"/>
        <v>2024</v>
      </c>
      <c r="E27" s="5" t="s">
        <v>19</v>
      </c>
      <c r="F27" s="7">
        <v>0.4201388888888889</v>
      </c>
      <c r="G27" s="7">
        <v>0.59236111111111112</v>
      </c>
      <c r="H27" s="5">
        <v>9</v>
      </c>
      <c r="I27" s="5">
        <v>10</v>
      </c>
      <c r="J27" s="5">
        <f t="shared" si="3"/>
        <v>19</v>
      </c>
      <c r="K27" s="5" t="s">
        <v>18</v>
      </c>
      <c r="L27" s="5" t="str">
        <f t="shared" si="4"/>
        <v>Good</v>
      </c>
      <c r="M27" s="6">
        <f t="shared" si="5"/>
        <v>1.1875</v>
      </c>
      <c r="N27" s="5" t="str">
        <f t="shared" si="6"/>
        <v>Good</v>
      </c>
    </row>
    <row r="28" spans="1:14" x14ac:dyDescent="0.25">
      <c r="A28" s="3">
        <v>45503</v>
      </c>
      <c r="B28" s="5">
        <f t="shared" si="7"/>
        <v>30</v>
      </c>
      <c r="C28" s="5">
        <f t="shared" si="8"/>
        <v>7</v>
      </c>
      <c r="D28" s="5">
        <f t="shared" si="9"/>
        <v>2024</v>
      </c>
      <c r="E28" s="5" t="s">
        <v>19</v>
      </c>
      <c r="F28" s="7">
        <v>0.39583333333333331</v>
      </c>
      <c r="G28" s="7">
        <v>0.61527777777777781</v>
      </c>
      <c r="H28" s="5">
        <v>11</v>
      </c>
      <c r="I28" s="5">
        <v>10</v>
      </c>
      <c r="J28" s="5">
        <f t="shared" si="3"/>
        <v>21</v>
      </c>
      <c r="K28" s="5" t="s">
        <v>18</v>
      </c>
      <c r="L28" s="5" t="str">
        <f t="shared" si="4"/>
        <v>Good</v>
      </c>
      <c r="M28" s="6">
        <f t="shared" si="5"/>
        <v>1.3125</v>
      </c>
      <c r="N28" s="5" t="str">
        <f t="shared" si="6"/>
        <v>Good</v>
      </c>
    </row>
    <row r="29" spans="1:14" x14ac:dyDescent="0.25">
      <c r="A29" s="3">
        <v>45504</v>
      </c>
      <c r="B29" s="5">
        <f t="shared" ref="B29:B60" si="10">DAY(A29)</f>
        <v>31</v>
      </c>
      <c r="C29" s="5">
        <f t="shared" ref="C29:C60" si="11">MONTH(A29)</f>
        <v>7</v>
      </c>
      <c r="D29" s="5">
        <f t="shared" ref="D29:D60" si="12">YEAR(A29)</f>
        <v>2024</v>
      </c>
      <c r="E29" s="5" t="s">
        <v>19</v>
      </c>
      <c r="F29" s="7">
        <v>0.3743055555555555</v>
      </c>
      <c r="G29" s="7">
        <v>0.61875000000000002</v>
      </c>
      <c r="H29" s="5">
        <v>11</v>
      </c>
      <c r="I29" s="5">
        <v>10</v>
      </c>
      <c r="J29" s="5">
        <f t="shared" si="3"/>
        <v>21</v>
      </c>
      <c r="K29" s="5" t="s">
        <v>18</v>
      </c>
      <c r="L29" s="5" t="str">
        <f t="shared" si="4"/>
        <v>Good</v>
      </c>
      <c r="M29" s="6">
        <f t="shared" si="5"/>
        <v>1.3125</v>
      </c>
      <c r="N29" s="5" t="str">
        <f t="shared" si="6"/>
        <v>Good</v>
      </c>
    </row>
    <row r="30" spans="1:14" x14ac:dyDescent="0.25">
      <c r="A30" s="3">
        <v>45474</v>
      </c>
      <c r="B30" s="5">
        <f t="shared" si="10"/>
        <v>1</v>
      </c>
      <c r="C30" s="5">
        <f t="shared" si="11"/>
        <v>7</v>
      </c>
      <c r="D30" s="5">
        <f t="shared" si="12"/>
        <v>2024</v>
      </c>
      <c r="E30" s="5" t="s">
        <v>20</v>
      </c>
      <c r="F30" s="7">
        <v>0.4291666666666667</v>
      </c>
      <c r="G30" s="7">
        <v>0.57847222222222217</v>
      </c>
      <c r="H30" s="5">
        <v>8</v>
      </c>
      <c r="I30" s="5">
        <v>9</v>
      </c>
      <c r="J30" s="5">
        <f t="shared" si="3"/>
        <v>17</v>
      </c>
      <c r="K30" s="5" t="s">
        <v>18</v>
      </c>
      <c r="L30" s="5" t="str">
        <f t="shared" si="4"/>
        <v>Good</v>
      </c>
      <c r="M30" s="6">
        <f t="shared" si="5"/>
        <v>1.0625</v>
      </c>
      <c r="N30" s="5" t="str">
        <f t="shared" si="6"/>
        <v>Good</v>
      </c>
    </row>
    <row r="31" spans="1:14" x14ac:dyDescent="0.25">
      <c r="A31" s="3">
        <v>45476</v>
      </c>
      <c r="B31" s="5">
        <f t="shared" si="10"/>
        <v>3</v>
      </c>
      <c r="C31" s="5">
        <f t="shared" si="11"/>
        <v>7</v>
      </c>
      <c r="D31" s="5">
        <f t="shared" si="12"/>
        <v>2024</v>
      </c>
      <c r="E31" s="5" t="s">
        <v>20</v>
      </c>
      <c r="F31" s="7">
        <v>0.40972222222222227</v>
      </c>
      <c r="G31" s="7">
        <v>0.62847222222222221</v>
      </c>
      <c r="H31" s="5">
        <v>10</v>
      </c>
      <c r="I31" s="5">
        <v>9</v>
      </c>
      <c r="J31" s="5">
        <f t="shared" si="3"/>
        <v>19</v>
      </c>
      <c r="K31" s="5" t="s">
        <v>18</v>
      </c>
      <c r="L31" s="5" t="str">
        <f t="shared" ref="L31:L51" si="13">IF(J31&gt;=16,"Good","Bad")</f>
        <v>Good</v>
      </c>
      <c r="M31" s="6">
        <f t="shared" ref="M31:M51" si="14">J31/16</f>
        <v>1.1875</v>
      </c>
      <c r="N31" s="5" t="str">
        <f t="shared" si="6"/>
        <v>Good</v>
      </c>
    </row>
    <row r="32" spans="1:14" x14ac:dyDescent="0.25">
      <c r="A32" s="3">
        <v>45477</v>
      </c>
      <c r="B32" s="5">
        <f t="shared" si="10"/>
        <v>4</v>
      </c>
      <c r="C32" s="5">
        <f t="shared" si="11"/>
        <v>7</v>
      </c>
      <c r="D32" s="5">
        <f t="shared" si="12"/>
        <v>2024</v>
      </c>
      <c r="E32" s="5" t="s">
        <v>20</v>
      </c>
      <c r="F32" s="7">
        <v>0.42708333333333331</v>
      </c>
      <c r="G32" s="7">
        <v>0.60763888888888895</v>
      </c>
      <c r="H32" s="5">
        <v>9</v>
      </c>
      <c r="I32" s="5">
        <v>9</v>
      </c>
      <c r="J32" s="5">
        <f t="shared" si="3"/>
        <v>18</v>
      </c>
      <c r="K32" s="5" t="s">
        <v>18</v>
      </c>
      <c r="L32" s="5" t="str">
        <f t="shared" si="13"/>
        <v>Good</v>
      </c>
      <c r="M32" s="6">
        <f t="shared" si="14"/>
        <v>1.125</v>
      </c>
      <c r="N32" s="5" t="str">
        <f t="shared" si="6"/>
        <v>Good</v>
      </c>
    </row>
    <row r="33" spans="1:14" x14ac:dyDescent="0.25">
      <c r="A33" s="3">
        <v>45478</v>
      </c>
      <c r="B33" s="5">
        <f t="shared" si="10"/>
        <v>5</v>
      </c>
      <c r="C33" s="5">
        <f t="shared" si="11"/>
        <v>7</v>
      </c>
      <c r="D33" s="5">
        <f t="shared" si="12"/>
        <v>2024</v>
      </c>
      <c r="E33" s="5" t="s">
        <v>20</v>
      </c>
      <c r="F33" s="7">
        <v>0.40625</v>
      </c>
      <c r="G33" s="7">
        <v>0.56458333333333333</v>
      </c>
      <c r="H33" s="5">
        <v>8</v>
      </c>
      <c r="I33" s="5">
        <v>4</v>
      </c>
      <c r="J33" s="5">
        <f t="shared" si="3"/>
        <v>12</v>
      </c>
      <c r="K33" s="5" t="s">
        <v>18</v>
      </c>
      <c r="L33" s="5" t="str">
        <f t="shared" si="13"/>
        <v>Bad</v>
      </c>
      <c r="M33" s="6">
        <f t="shared" si="14"/>
        <v>0.75</v>
      </c>
      <c r="N33" s="5" t="str">
        <f t="shared" si="6"/>
        <v>Bad</v>
      </c>
    </row>
    <row r="34" spans="1:14" x14ac:dyDescent="0.25">
      <c r="A34" s="3">
        <v>45479</v>
      </c>
      <c r="B34" s="5">
        <f t="shared" si="10"/>
        <v>6</v>
      </c>
      <c r="C34" s="5">
        <f t="shared" si="11"/>
        <v>7</v>
      </c>
      <c r="D34" s="5">
        <f t="shared" si="12"/>
        <v>2024</v>
      </c>
      <c r="E34" s="5" t="s">
        <v>20</v>
      </c>
      <c r="F34" s="7">
        <v>0.37847222222222227</v>
      </c>
      <c r="G34" s="7">
        <v>0.56458333333333333</v>
      </c>
      <c r="H34" s="5">
        <v>9</v>
      </c>
      <c r="I34" s="5">
        <v>9</v>
      </c>
      <c r="J34" s="5">
        <f t="shared" si="3"/>
        <v>18</v>
      </c>
      <c r="K34" s="5" t="s">
        <v>18</v>
      </c>
      <c r="L34" s="5" t="str">
        <f t="shared" si="13"/>
        <v>Good</v>
      </c>
      <c r="M34" s="6">
        <f t="shared" si="14"/>
        <v>1.125</v>
      </c>
      <c r="N34" s="5" t="str">
        <f t="shared" si="6"/>
        <v>Good</v>
      </c>
    </row>
    <row r="35" spans="1:14" x14ac:dyDescent="0.25">
      <c r="A35" s="3">
        <v>45480</v>
      </c>
      <c r="B35" s="5">
        <f t="shared" si="10"/>
        <v>7</v>
      </c>
      <c r="C35" s="5">
        <f t="shared" si="11"/>
        <v>7</v>
      </c>
      <c r="D35" s="5">
        <f t="shared" si="12"/>
        <v>2024</v>
      </c>
      <c r="E35" s="5" t="s">
        <v>20</v>
      </c>
      <c r="F35" s="7">
        <v>0.4236111111111111</v>
      </c>
      <c r="G35" s="7">
        <v>0.61527777777777781</v>
      </c>
      <c r="H35" s="5">
        <v>10</v>
      </c>
      <c r="I35" s="5">
        <v>8</v>
      </c>
      <c r="J35" s="5">
        <f t="shared" si="3"/>
        <v>18</v>
      </c>
      <c r="K35" s="5" t="s">
        <v>18</v>
      </c>
      <c r="L35" s="5" t="str">
        <f t="shared" si="13"/>
        <v>Good</v>
      </c>
      <c r="M35" s="6">
        <f t="shared" si="14"/>
        <v>1.125</v>
      </c>
      <c r="N35" s="5" t="str">
        <f t="shared" si="6"/>
        <v>Good</v>
      </c>
    </row>
    <row r="36" spans="1:14" x14ac:dyDescent="0.25">
      <c r="A36" s="3">
        <v>45481</v>
      </c>
      <c r="B36" s="5">
        <f t="shared" si="10"/>
        <v>8</v>
      </c>
      <c r="C36" s="5">
        <f t="shared" si="11"/>
        <v>7</v>
      </c>
      <c r="D36" s="5">
        <f t="shared" si="12"/>
        <v>2024</v>
      </c>
      <c r="E36" s="5" t="s">
        <v>20</v>
      </c>
      <c r="F36" s="7">
        <v>0.41875000000000001</v>
      </c>
      <c r="G36" s="7">
        <v>0.58888888888888891</v>
      </c>
      <c r="H36" s="5">
        <v>9</v>
      </c>
      <c r="I36" s="5">
        <v>9</v>
      </c>
      <c r="J36" s="5">
        <f t="shared" si="3"/>
        <v>18</v>
      </c>
      <c r="K36" s="5" t="s">
        <v>18</v>
      </c>
      <c r="L36" s="5" t="str">
        <f t="shared" si="13"/>
        <v>Good</v>
      </c>
      <c r="M36" s="6">
        <f t="shared" si="14"/>
        <v>1.125</v>
      </c>
      <c r="N36" s="5" t="str">
        <f t="shared" si="6"/>
        <v>Good</v>
      </c>
    </row>
    <row r="37" spans="1:14" x14ac:dyDescent="0.25">
      <c r="A37" s="3">
        <v>45483</v>
      </c>
      <c r="B37" s="5">
        <f t="shared" si="10"/>
        <v>10</v>
      </c>
      <c r="C37" s="5">
        <f t="shared" si="11"/>
        <v>7</v>
      </c>
      <c r="D37" s="5">
        <f t="shared" si="12"/>
        <v>2024</v>
      </c>
      <c r="E37" s="5" t="s">
        <v>20</v>
      </c>
      <c r="F37" s="7">
        <v>0.40486111111111112</v>
      </c>
      <c r="G37" s="7">
        <v>0.60555555555555551</v>
      </c>
      <c r="H37" s="5">
        <v>10</v>
      </c>
      <c r="I37" s="5">
        <v>8</v>
      </c>
      <c r="J37" s="5">
        <f t="shared" si="3"/>
        <v>18</v>
      </c>
      <c r="K37" s="5" t="s">
        <v>18</v>
      </c>
      <c r="L37" s="5" t="str">
        <f t="shared" si="13"/>
        <v>Good</v>
      </c>
      <c r="M37" s="6">
        <f t="shared" si="14"/>
        <v>1.125</v>
      </c>
      <c r="N37" s="5" t="str">
        <f t="shared" si="6"/>
        <v>Good</v>
      </c>
    </row>
    <row r="38" spans="1:14" x14ac:dyDescent="0.25">
      <c r="A38" s="3">
        <v>45484</v>
      </c>
      <c r="B38" s="5">
        <f t="shared" si="10"/>
        <v>11</v>
      </c>
      <c r="C38" s="5">
        <f t="shared" si="11"/>
        <v>7</v>
      </c>
      <c r="D38" s="5">
        <f t="shared" si="12"/>
        <v>2024</v>
      </c>
      <c r="E38" s="5" t="s">
        <v>20</v>
      </c>
      <c r="F38" s="7">
        <v>0.41180555555555554</v>
      </c>
      <c r="G38" s="7">
        <v>0.57152777777777775</v>
      </c>
      <c r="H38" s="5">
        <v>8</v>
      </c>
      <c r="I38" s="5">
        <v>10</v>
      </c>
      <c r="J38" s="5">
        <f t="shared" si="3"/>
        <v>18</v>
      </c>
      <c r="K38" s="5" t="s">
        <v>18</v>
      </c>
      <c r="L38" s="5" t="str">
        <f t="shared" si="13"/>
        <v>Good</v>
      </c>
      <c r="M38" s="6">
        <f t="shared" si="14"/>
        <v>1.125</v>
      </c>
      <c r="N38" s="5" t="str">
        <f t="shared" si="6"/>
        <v>Good</v>
      </c>
    </row>
    <row r="39" spans="1:14" x14ac:dyDescent="0.25">
      <c r="A39" s="3">
        <v>45485</v>
      </c>
      <c r="B39" s="5">
        <f t="shared" si="10"/>
        <v>12</v>
      </c>
      <c r="C39" s="5">
        <f t="shared" si="11"/>
        <v>7</v>
      </c>
      <c r="D39" s="5">
        <f t="shared" si="12"/>
        <v>2024</v>
      </c>
      <c r="E39" s="5" t="s">
        <v>20</v>
      </c>
      <c r="F39" s="7">
        <v>0.43194444444444446</v>
      </c>
      <c r="G39" s="7">
        <v>0.60347222222222219</v>
      </c>
      <c r="H39" s="5">
        <v>9</v>
      </c>
      <c r="I39" s="5">
        <v>10</v>
      </c>
      <c r="J39" s="5">
        <f t="shared" si="3"/>
        <v>19</v>
      </c>
      <c r="K39" s="5" t="s">
        <v>18</v>
      </c>
      <c r="L39" s="5" t="str">
        <f t="shared" si="13"/>
        <v>Good</v>
      </c>
      <c r="M39" s="6">
        <f t="shared" si="14"/>
        <v>1.1875</v>
      </c>
      <c r="N39" s="5" t="str">
        <f t="shared" si="6"/>
        <v>Good</v>
      </c>
    </row>
    <row r="40" spans="1:14" x14ac:dyDescent="0.25">
      <c r="A40" s="3">
        <v>45486</v>
      </c>
      <c r="B40" s="5">
        <f t="shared" si="10"/>
        <v>13</v>
      </c>
      <c r="C40" s="5">
        <f t="shared" si="11"/>
        <v>7</v>
      </c>
      <c r="D40" s="5">
        <f t="shared" si="12"/>
        <v>2024</v>
      </c>
      <c r="E40" s="5" t="s">
        <v>20</v>
      </c>
      <c r="F40" s="7">
        <v>0.40138888888888885</v>
      </c>
      <c r="G40" s="7">
        <v>0.56597222222222221</v>
      </c>
      <c r="H40" s="5">
        <v>0</v>
      </c>
      <c r="I40" s="5">
        <v>10</v>
      </c>
      <c r="J40" s="5">
        <f t="shared" si="3"/>
        <v>10</v>
      </c>
      <c r="K40" s="5" t="s">
        <v>6</v>
      </c>
      <c r="L40" s="5" t="str">
        <f t="shared" si="13"/>
        <v>Bad</v>
      </c>
      <c r="M40" s="6">
        <f t="shared" si="14"/>
        <v>0.625</v>
      </c>
      <c r="N40" s="5" t="str">
        <f t="shared" si="6"/>
        <v>Bad</v>
      </c>
    </row>
    <row r="41" spans="1:14" x14ac:dyDescent="0.25">
      <c r="A41" s="3">
        <v>45494</v>
      </c>
      <c r="B41" s="5">
        <f t="shared" si="10"/>
        <v>21</v>
      </c>
      <c r="C41" s="5">
        <f t="shared" si="11"/>
        <v>7</v>
      </c>
      <c r="D41" s="5">
        <f t="shared" si="12"/>
        <v>2024</v>
      </c>
      <c r="E41" s="5" t="s">
        <v>20</v>
      </c>
      <c r="F41" s="7">
        <v>0.42638888888888887</v>
      </c>
      <c r="G41" s="7">
        <v>0.59722222222222221</v>
      </c>
      <c r="H41" s="5">
        <v>3</v>
      </c>
      <c r="I41" s="5">
        <v>10</v>
      </c>
      <c r="J41" s="5">
        <f t="shared" si="3"/>
        <v>13</v>
      </c>
      <c r="K41" s="5" t="s">
        <v>6</v>
      </c>
      <c r="L41" s="5" t="str">
        <f t="shared" si="13"/>
        <v>Bad</v>
      </c>
      <c r="M41" s="6">
        <f t="shared" si="14"/>
        <v>0.8125</v>
      </c>
      <c r="N41" s="5" t="str">
        <f t="shared" si="6"/>
        <v>Bad</v>
      </c>
    </row>
    <row r="42" spans="1:14" x14ac:dyDescent="0.25">
      <c r="A42" s="3">
        <v>45495</v>
      </c>
      <c r="B42" s="5">
        <f t="shared" si="10"/>
        <v>22</v>
      </c>
      <c r="C42" s="5">
        <f t="shared" si="11"/>
        <v>7</v>
      </c>
      <c r="D42" s="5">
        <f t="shared" si="12"/>
        <v>2024</v>
      </c>
      <c r="E42" s="5" t="s">
        <v>20</v>
      </c>
      <c r="F42" s="7">
        <v>0.43541666666666662</v>
      </c>
      <c r="G42" s="7">
        <v>0.56111111111111112</v>
      </c>
      <c r="H42" s="5">
        <v>6</v>
      </c>
      <c r="I42" s="5">
        <v>10</v>
      </c>
      <c r="J42" s="5">
        <f t="shared" si="3"/>
        <v>16</v>
      </c>
      <c r="K42" s="5" t="s">
        <v>18</v>
      </c>
      <c r="L42" s="5" t="str">
        <f t="shared" si="13"/>
        <v>Good</v>
      </c>
      <c r="M42" s="6">
        <f t="shared" si="14"/>
        <v>1</v>
      </c>
      <c r="N42" s="5" t="str">
        <f t="shared" si="6"/>
        <v>Good</v>
      </c>
    </row>
    <row r="43" spans="1:14" x14ac:dyDescent="0.25">
      <c r="A43" s="3">
        <v>45496</v>
      </c>
      <c r="B43" s="5">
        <f t="shared" si="10"/>
        <v>23</v>
      </c>
      <c r="C43" s="5">
        <f t="shared" si="11"/>
        <v>7</v>
      </c>
      <c r="D43" s="5">
        <f t="shared" si="12"/>
        <v>2024</v>
      </c>
      <c r="E43" s="5" t="s">
        <v>20</v>
      </c>
      <c r="F43" s="7">
        <v>0.44305555555555554</v>
      </c>
      <c r="G43" s="7">
        <v>0.58750000000000002</v>
      </c>
      <c r="H43" s="5">
        <v>8</v>
      </c>
      <c r="I43" s="5">
        <v>11</v>
      </c>
      <c r="J43" s="5">
        <f t="shared" si="3"/>
        <v>19</v>
      </c>
      <c r="K43" s="5" t="s">
        <v>18</v>
      </c>
      <c r="L43" s="5" t="str">
        <f t="shared" si="13"/>
        <v>Good</v>
      </c>
      <c r="M43" s="6">
        <f t="shared" si="14"/>
        <v>1.1875</v>
      </c>
      <c r="N43" s="5" t="str">
        <f t="shared" si="6"/>
        <v>Good</v>
      </c>
    </row>
    <row r="44" spans="1:14" x14ac:dyDescent="0.25">
      <c r="A44" s="3">
        <v>45497</v>
      </c>
      <c r="B44" s="5">
        <f t="shared" si="10"/>
        <v>24</v>
      </c>
      <c r="C44" s="5">
        <f t="shared" si="11"/>
        <v>7</v>
      </c>
      <c r="D44" s="5">
        <f t="shared" si="12"/>
        <v>2024</v>
      </c>
      <c r="E44" s="5" t="s">
        <v>20</v>
      </c>
      <c r="F44" s="7">
        <v>0.43541666666666662</v>
      </c>
      <c r="G44" s="7">
        <v>0.60902777777777783</v>
      </c>
      <c r="H44" s="5">
        <v>9</v>
      </c>
      <c r="I44" s="5">
        <v>10</v>
      </c>
      <c r="J44" s="5">
        <f t="shared" si="3"/>
        <v>19</v>
      </c>
      <c r="K44" s="5" t="s">
        <v>18</v>
      </c>
      <c r="L44" s="5" t="str">
        <f t="shared" si="13"/>
        <v>Good</v>
      </c>
      <c r="M44" s="6">
        <f t="shared" si="14"/>
        <v>1.1875</v>
      </c>
      <c r="N44" s="5" t="str">
        <f t="shared" si="6"/>
        <v>Good</v>
      </c>
    </row>
    <row r="45" spans="1:14" x14ac:dyDescent="0.25">
      <c r="A45" s="3">
        <v>45498</v>
      </c>
      <c r="B45" s="5">
        <f t="shared" si="10"/>
        <v>25</v>
      </c>
      <c r="C45" s="5">
        <f t="shared" si="11"/>
        <v>7</v>
      </c>
      <c r="D45" s="5">
        <f t="shared" si="12"/>
        <v>2024</v>
      </c>
      <c r="E45" s="5" t="s">
        <v>20</v>
      </c>
      <c r="F45" s="7">
        <v>0.43402777777777773</v>
      </c>
      <c r="G45" s="7">
        <v>0.60486111111111118</v>
      </c>
      <c r="H45" s="5">
        <v>8</v>
      </c>
      <c r="I45" s="5">
        <v>10</v>
      </c>
      <c r="J45" s="5">
        <f t="shared" si="3"/>
        <v>18</v>
      </c>
      <c r="K45" s="5" t="s">
        <v>18</v>
      </c>
      <c r="L45" s="5" t="str">
        <f t="shared" si="13"/>
        <v>Good</v>
      </c>
      <c r="M45" s="6">
        <f t="shared" si="14"/>
        <v>1.125</v>
      </c>
      <c r="N45" s="5" t="str">
        <f t="shared" si="6"/>
        <v>Good</v>
      </c>
    </row>
    <row r="46" spans="1:14" x14ac:dyDescent="0.25">
      <c r="A46" s="3">
        <v>45499</v>
      </c>
      <c r="B46" s="5">
        <f t="shared" si="10"/>
        <v>26</v>
      </c>
      <c r="C46" s="5">
        <f t="shared" si="11"/>
        <v>7</v>
      </c>
      <c r="D46" s="5">
        <f t="shared" si="12"/>
        <v>2024</v>
      </c>
      <c r="E46" s="5" t="s">
        <v>20</v>
      </c>
      <c r="F46" s="7">
        <v>0.43194444444444446</v>
      </c>
      <c r="G46" s="7">
        <v>0.61736111111111114</v>
      </c>
      <c r="H46" s="5">
        <v>10</v>
      </c>
      <c r="I46" s="5">
        <v>9</v>
      </c>
      <c r="J46" s="5">
        <f t="shared" si="3"/>
        <v>19</v>
      </c>
      <c r="K46" s="5" t="s">
        <v>18</v>
      </c>
      <c r="L46" s="5" t="str">
        <f t="shared" si="13"/>
        <v>Good</v>
      </c>
      <c r="M46" s="6">
        <f t="shared" si="14"/>
        <v>1.1875</v>
      </c>
      <c r="N46" s="5" t="str">
        <f t="shared" si="6"/>
        <v>Good</v>
      </c>
    </row>
    <row r="47" spans="1:14" x14ac:dyDescent="0.25">
      <c r="A47" s="3">
        <v>45500</v>
      </c>
      <c r="B47" s="5">
        <f t="shared" si="10"/>
        <v>27</v>
      </c>
      <c r="C47" s="5">
        <f t="shared" si="11"/>
        <v>7</v>
      </c>
      <c r="D47" s="5">
        <f t="shared" si="12"/>
        <v>2024</v>
      </c>
      <c r="E47" s="5" t="s">
        <v>20</v>
      </c>
      <c r="F47" s="7">
        <v>0.4368055555555555</v>
      </c>
      <c r="G47" s="7">
        <v>0.61041666666666672</v>
      </c>
      <c r="H47" s="5">
        <v>9</v>
      </c>
      <c r="I47" s="5">
        <v>10</v>
      </c>
      <c r="J47" s="5">
        <f t="shared" si="3"/>
        <v>19</v>
      </c>
      <c r="K47" s="5" t="s">
        <v>18</v>
      </c>
      <c r="L47" s="5" t="str">
        <f t="shared" si="13"/>
        <v>Good</v>
      </c>
      <c r="M47" s="6">
        <f t="shared" si="14"/>
        <v>1.1875</v>
      </c>
      <c r="N47" s="5" t="str">
        <f t="shared" si="6"/>
        <v>Good</v>
      </c>
    </row>
    <row r="48" spans="1:14" x14ac:dyDescent="0.25">
      <c r="A48" s="3">
        <v>45501</v>
      </c>
      <c r="B48" s="5">
        <f t="shared" si="10"/>
        <v>28</v>
      </c>
      <c r="C48" s="5">
        <f t="shared" si="11"/>
        <v>7</v>
      </c>
      <c r="D48" s="5">
        <f t="shared" si="12"/>
        <v>2024</v>
      </c>
      <c r="E48" s="5" t="s">
        <v>20</v>
      </c>
      <c r="F48" s="7">
        <v>0.43541666666666662</v>
      </c>
      <c r="G48" s="7">
        <v>0.61458333333333337</v>
      </c>
      <c r="H48" s="5">
        <v>9</v>
      </c>
      <c r="I48" s="5">
        <v>10</v>
      </c>
      <c r="J48" s="5">
        <f t="shared" si="3"/>
        <v>19</v>
      </c>
      <c r="K48" s="5" t="s">
        <v>18</v>
      </c>
      <c r="L48" s="5" t="str">
        <f t="shared" si="13"/>
        <v>Good</v>
      </c>
      <c r="M48" s="6">
        <f t="shared" si="14"/>
        <v>1.1875</v>
      </c>
      <c r="N48" s="5" t="str">
        <f t="shared" si="6"/>
        <v>Good</v>
      </c>
    </row>
    <row r="49" spans="1:14" x14ac:dyDescent="0.25">
      <c r="A49" s="3">
        <v>45502</v>
      </c>
      <c r="B49" s="5">
        <f t="shared" si="10"/>
        <v>29</v>
      </c>
      <c r="C49" s="5">
        <f t="shared" si="11"/>
        <v>7</v>
      </c>
      <c r="D49" s="5">
        <f t="shared" si="12"/>
        <v>2024</v>
      </c>
      <c r="E49" s="5" t="s">
        <v>20</v>
      </c>
      <c r="F49" s="7">
        <v>0.42569444444444443</v>
      </c>
      <c r="G49" s="7">
        <v>0.58888888888888891</v>
      </c>
      <c r="H49" s="5">
        <v>7</v>
      </c>
      <c r="I49" s="5">
        <v>10</v>
      </c>
      <c r="J49" s="5">
        <f t="shared" si="3"/>
        <v>17</v>
      </c>
      <c r="K49" s="5" t="s">
        <v>18</v>
      </c>
      <c r="L49" s="5" t="str">
        <f t="shared" si="13"/>
        <v>Good</v>
      </c>
      <c r="M49" s="6">
        <f t="shared" si="14"/>
        <v>1.0625</v>
      </c>
      <c r="N49" s="5" t="str">
        <f t="shared" si="6"/>
        <v>Good</v>
      </c>
    </row>
    <row r="50" spans="1:14" x14ac:dyDescent="0.25">
      <c r="A50" s="3">
        <v>45503</v>
      </c>
      <c r="B50" s="5">
        <f t="shared" si="10"/>
        <v>30</v>
      </c>
      <c r="C50" s="5">
        <f t="shared" si="11"/>
        <v>7</v>
      </c>
      <c r="D50" s="5">
        <f t="shared" si="12"/>
        <v>2024</v>
      </c>
      <c r="E50" s="5" t="s">
        <v>20</v>
      </c>
      <c r="F50" s="7">
        <v>0.42638888888888887</v>
      </c>
      <c r="G50" s="7">
        <v>0.62152777777777779</v>
      </c>
      <c r="H50" s="5">
        <v>8</v>
      </c>
      <c r="I50" s="5">
        <v>7</v>
      </c>
      <c r="J50" s="5">
        <f t="shared" si="3"/>
        <v>15</v>
      </c>
      <c r="K50" s="5" t="s">
        <v>18</v>
      </c>
      <c r="L50" s="5" t="str">
        <f t="shared" si="13"/>
        <v>Bad</v>
      </c>
      <c r="M50" s="6">
        <f t="shared" si="14"/>
        <v>0.9375</v>
      </c>
      <c r="N50" s="5" t="str">
        <f t="shared" si="6"/>
        <v>Good</v>
      </c>
    </row>
    <row r="51" spans="1:14" x14ac:dyDescent="0.25">
      <c r="A51" s="3">
        <v>45504</v>
      </c>
      <c r="B51" s="5">
        <f t="shared" si="10"/>
        <v>31</v>
      </c>
      <c r="C51" s="5">
        <f t="shared" si="11"/>
        <v>7</v>
      </c>
      <c r="D51" s="5">
        <f t="shared" si="12"/>
        <v>2024</v>
      </c>
      <c r="E51" s="5" t="s">
        <v>20</v>
      </c>
      <c r="F51" s="7">
        <v>0.41666666666666669</v>
      </c>
      <c r="G51" s="7">
        <v>0.57361111111111118</v>
      </c>
      <c r="H51" s="5">
        <v>9</v>
      </c>
      <c r="I51" s="5">
        <v>10</v>
      </c>
      <c r="J51" s="5">
        <f t="shared" si="3"/>
        <v>19</v>
      </c>
      <c r="K51" s="5" t="s">
        <v>18</v>
      </c>
      <c r="L51" s="5" t="str">
        <f t="shared" si="13"/>
        <v>Good</v>
      </c>
      <c r="M51" s="6">
        <f t="shared" si="14"/>
        <v>1.1875</v>
      </c>
      <c r="N51" s="5" t="str">
        <f t="shared" si="6"/>
        <v>Good</v>
      </c>
    </row>
    <row r="52" spans="1:14" x14ac:dyDescent="0.25">
      <c r="A52" s="3">
        <v>45475</v>
      </c>
      <c r="B52" s="5">
        <f t="shared" si="10"/>
        <v>2</v>
      </c>
      <c r="C52" s="5">
        <f t="shared" si="11"/>
        <v>7</v>
      </c>
      <c r="D52" s="5">
        <f t="shared" si="12"/>
        <v>2024</v>
      </c>
      <c r="E52" s="5" t="s">
        <v>21</v>
      </c>
      <c r="F52" s="10">
        <v>0.4201388888888889</v>
      </c>
      <c r="G52" s="11">
        <v>0.61041666666666661</v>
      </c>
      <c r="H52" s="5">
        <v>9</v>
      </c>
      <c r="I52" s="5">
        <v>10</v>
      </c>
      <c r="J52" s="5">
        <f t="shared" si="3"/>
        <v>19</v>
      </c>
      <c r="K52" s="5" t="s">
        <v>18</v>
      </c>
      <c r="L52" s="5" t="str">
        <f t="shared" ref="L52:L80" si="15">IF(J52&gt;=16,"Good","Bad")</f>
        <v>Good</v>
      </c>
      <c r="M52" s="6">
        <f t="shared" ref="M52:M80" si="16">J52/16</f>
        <v>1.1875</v>
      </c>
      <c r="N52" s="5" t="str">
        <f t="shared" si="6"/>
        <v>Good</v>
      </c>
    </row>
    <row r="53" spans="1:14" x14ac:dyDescent="0.25">
      <c r="A53" s="3">
        <v>45476</v>
      </c>
      <c r="B53" s="5">
        <f t="shared" si="10"/>
        <v>3</v>
      </c>
      <c r="C53" s="5">
        <f t="shared" si="11"/>
        <v>7</v>
      </c>
      <c r="D53" s="5">
        <f t="shared" si="12"/>
        <v>2024</v>
      </c>
      <c r="E53" s="5" t="s">
        <v>21</v>
      </c>
      <c r="F53" s="10">
        <v>0.41180555555555554</v>
      </c>
      <c r="G53" s="11">
        <v>0.62083333333333335</v>
      </c>
      <c r="H53" s="9">
        <v>10</v>
      </c>
      <c r="I53" s="5">
        <v>9</v>
      </c>
      <c r="J53" s="5">
        <f t="shared" si="3"/>
        <v>19</v>
      </c>
      <c r="K53" s="5" t="s">
        <v>18</v>
      </c>
      <c r="L53" s="5" t="str">
        <f t="shared" si="15"/>
        <v>Good</v>
      </c>
      <c r="M53" s="6">
        <f t="shared" si="16"/>
        <v>1.1875</v>
      </c>
      <c r="N53" s="5" t="str">
        <f t="shared" si="6"/>
        <v>Good</v>
      </c>
    </row>
    <row r="54" spans="1:14" x14ac:dyDescent="0.25">
      <c r="A54" s="3">
        <v>45477</v>
      </c>
      <c r="B54" s="5">
        <f t="shared" si="10"/>
        <v>4</v>
      </c>
      <c r="C54" s="5">
        <f t="shared" si="11"/>
        <v>7</v>
      </c>
      <c r="D54" s="5">
        <f t="shared" si="12"/>
        <v>2024</v>
      </c>
      <c r="E54" s="5" t="s">
        <v>21</v>
      </c>
      <c r="F54" s="10">
        <v>0.42569444444444443</v>
      </c>
      <c r="G54" s="10">
        <v>0.61458333333333337</v>
      </c>
      <c r="H54" s="9">
        <v>8</v>
      </c>
      <c r="I54" s="5">
        <v>9</v>
      </c>
      <c r="J54" s="5">
        <f t="shared" si="3"/>
        <v>17</v>
      </c>
      <c r="K54" s="5" t="s">
        <v>18</v>
      </c>
      <c r="L54" s="5" t="str">
        <f t="shared" si="15"/>
        <v>Good</v>
      </c>
      <c r="M54" s="6">
        <f t="shared" si="16"/>
        <v>1.0625</v>
      </c>
      <c r="N54" s="5" t="str">
        <f t="shared" si="6"/>
        <v>Good</v>
      </c>
    </row>
    <row r="55" spans="1:14" x14ac:dyDescent="0.25">
      <c r="A55" s="3">
        <v>45478</v>
      </c>
      <c r="B55" s="5">
        <f t="shared" si="10"/>
        <v>5</v>
      </c>
      <c r="C55" s="5">
        <f t="shared" si="11"/>
        <v>7</v>
      </c>
      <c r="D55" s="5">
        <f t="shared" si="12"/>
        <v>2024</v>
      </c>
      <c r="E55" s="5" t="s">
        <v>21</v>
      </c>
      <c r="F55" s="10">
        <v>0.40972222222222221</v>
      </c>
      <c r="G55" s="11">
        <v>0.57291666666666663</v>
      </c>
      <c r="H55" s="9">
        <v>8</v>
      </c>
      <c r="I55" s="5">
        <v>10</v>
      </c>
      <c r="J55" s="5">
        <f t="shared" si="3"/>
        <v>18</v>
      </c>
      <c r="K55" s="5" t="s">
        <v>18</v>
      </c>
      <c r="L55" s="5" t="str">
        <f t="shared" si="15"/>
        <v>Good</v>
      </c>
      <c r="M55" s="6">
        <f t="shared" si="16"/>
        <v>1.125</v>
      </c>
      <c r="N55" s="5" t="str">
        <f t="shared" si="6"/>
        <v>Good</v>
      </c>
    </row>
    <row r="56" spans="1:14" x14ac:dyDescent="0.25">
      <c r="A56" s="3">
        <v>45479</v>
      </c>
      <c r="B56" s="5">
        <f t="shared" si="10"/>
        <v>6</v>
      </c>
      <c r="C56" s="5">
        <f t="shared" si="11"/>
        <v>7</v>
      </c>
      <c r="D56" s="5">
        <f t="shared" si="12"/>
        <v>2024</v>
      </c>
      <c r="E56" s="5" t="s">
        <v>21</v>
      </c>
      <c r="F56" s="10">
        <v>0.37847222222222221</v>
      </c>
      <c r="G56" s="10">
        <v>0.60833333333333339</v>
      </c>
      <c r="H56" s="9">
        <v>4</v>
      </c>
      <c r="I56" s="5">
        <v>10</v>
      </c>
      <c r="J56" s="5">
        <f t="shared" si="3"/>
        <v>14</v>
      </c>
      <c r="K56" s="5" t="s">
        <v>6</v>
      </c>
      <c r="L56" s="5" t="str">
        <f t="shared" si="15"/>
        <v>Bad</v>
      </c>
      <c r="M56" s="6">
        <f t="shared" si="16"/>
        <v>0.875</v>
      </c>
      <c r="N56" s="5" t="str">
        <f t="shared" si="6"/>
        <v>Bad</v>
      </c>
    </row>
    <row r="57" spans="1:14" x14ac:dyDescent="0.25">
      <c r="A57" s="3">
        <v>45480</v>
      </c>
      <c r="B57" s="5">
        <f t="shared" si="10"/>
        <v>7</v>
      </c>
      <c r="C57" s="5">
        <f t="shared" si="11"/>
        <v>7</v>
      </c>
      <c r="D57" s="5">
        <f t="shared" si="12"/>
        <v>2024</v>
      </c>
      <c r="E57" s="5" t="s">
        <v>21</v>
      </c>
      <c r="F57" s="10">
        <v>0.40138888888888891</v>
      </c>
      <c r="G57" s="11">
        <v>0.61944444444444446</v>
      </c>
      <c r="H57" s="9">
        <v>9</v>
      </c>
      <c r="I57" s="5">
        <v>10</v>
      </c>
      <c r="J57" s="5">
        <f t="shared" si="3"/>
        <v>19</v>
      </c>
      <c r="K57" s="5" t="s">
        <v>18</v>
      </c>
      <c r="L57" s="5" t="str">
        <f t="shared" si="15"/>
        <v>Good</v>
      </c>
      <c r="M57" s="6">
        <f t="shared" si="16"/>
        <v>1.1875</v>
      </c>
      <c r="N57" s="5" t="str">
        <f t="shared" si="6"/>
        <v>Good</v>
      </c>
    </row>
    <row r="58" spans="1:14" x14ac:dyDescent="0.25">
      <c r="A58" s="3">
        <v>45482</v>
      </c>
      <c r="B58" s="5">
        <f t="shared" si="10"/>
        <v>9</v>
      </c>
      <c r="C58" s="5">
        <f t="shared" si="11"/>
        <v>7</v>
      </c>
      <c r="D58" s="5">
        <f t="shared" si="12"/>
        <v>2024</v>
      </c>
      <c r="E58" s="5" t="s">
        <v>21</v>
      </c>
      <c r="F58" s="10">
        <v>0.41180555555555554</v>
      </c>
      <c r="G58" s="11">
        <v>0.60833333333333339</v>
      </c>
      <c r="H58" s="9">
        <v>10</v>
      </c>
      <c r="I58" s="5">
        <v>11</v>
      </c>
      <c r="J58" s="5">
        <f t="shared" si="3"/>
        <v>21</v>
      </c>
      <c r="K58" s="5" t="s">
        <v>18</v>
      </c>
      <c r="L58" s="5" t="str">
        <f t="shared" si="15"/>
        <v>Good</v>
      </c>
      <c r="M58" s="6">
        <f t="shared" si="16"/>
        <v>1.3125</v>
      </c>
      <c r="N58" s="5" t="str">
        <f t="shared" si="6"/>
        <v>Good</v>
      </c>
    </row>
    <row r="59" spans="1:14" x14ac:dyDescent="0.25">
      <c r="A59" s="3">
        <v>45483</v>
      </c>
      <c r="B59" s="5">
        <f t="shared" si="10"/>
        <v>10</v>
      </c>
      <c r="C59" s="5">
        <f t="shared" si="11"/>
        <v>7</v>
      </c>
      <c r="D59" s="5">
        <f t="shared" si="12"/>
        <v>2024</v>
      </c>
      <c r="E59" s="5" t="s">
        <v>21</v>
      </c>
      <c r="F59" s="10">
        <v>0.40555555555555556</v>
      </c>
      <c r="G59" s="10">
        <v>0.61458333333333337</v>
      </c>
      <c r="H59" s="5">
        <v>10</v>
      </c>
      <c r="I59" s="5">
        <v>10</v>
      </c>
      <c r="J59" s="5">
        <f t="shared" si="3"/>
        <v>20</v>
      </c>
      <c r="K59" s="5" t="s">
        <v>18</v>
      </c>
      <c r="L59" s="5" t="str">
        <f t="shared" si="15"/>
        <v>Good</v>
      </c>
      <c r="M59" s="6">
        <f t="shared" si="16"/>
        <v>1.25</v>
      </c>
      <c r="N59" s="5" t="str">
        <f t="shared" si="6"/>
        <v>Good</v>
      </c>
    </row>
    <row r="60" spans="1:14" x14ac:dyDescent="0.25">
      <c r="A60" s="3">
        <v>45484</v>
      </c>
      <c r="B60" s="5">
        <f t="shared" si="10"/>
        <v>11</v>
      </c>
      <c r="C60" s="5">
        <f t="shared" si="11"/>
        <v>7</v>
      </c>
      <c r="D60" s="5">
        <f t="shared" si="12"/>
        <v>2024</v>
      </c>
      <c r="E60" s="5" t="s">
        <v>21</v>
      </c>
      <c r="F60" s="10">
        <v>0.41111111111111109</v>
      </c>
      <c r="G60" s="11">
        <v>0.61527777777777781</v>
      </c>
      <c r="H60" s="5">
        <v>10</v>
      </c>
      <c r="I60" s="5">
        <v>10</v>
      </c>
      <c r="J60" s="5">
        <f t="shared" si="3"/>
        <v>20</v>
      </c>
      <c r="K60" s="5" t="s">
        <v>18</v>
      </c>
      <c r="L60" s="5" t="str">
        <f t="shared" si="15"/>
        <v>Good</v>
      </c>
      <c r="M60" s="6">
        <f t="shared" si="16"/>
        <v>1.25</v>
      </c>
      <c r="N60" s="5" t="str">
        <f t="shared" si="6"/>
        <v>Good</v>
      </c>
    </row>
    <row r="61" spans="1:14" x14ac:dyDescent="0.25">
      <c r="A61" s="3">
        <v>45485</v>
      </c>
      <c r="B61" s="5">
        <f t="shared" ref="B61:B78" si="17">DAY(A61)</f>
        <v>12</v>
      </c>
      <c r="C61" s="5">
        <f t="shared" ref="C61:C78" si="18">MONTH(A61)</f>
        <v>7</v>
      </c>
      <c r="D61" s="5">
        <f t="shared" ref="D61:D78" si="19">YEAR(A61)</f>
        <v>2024</v>
      </c>
      <c r="E61" s="5" t="s">
        <v>21</v>
      </c>
      <c r="F61" s="10">
        <v>0.40277777777777779</v>
      </c>
      <c r="G61" s="11">
        <v>0.625</v>
      </c>
      <c r="H61" s="5">
        <v>10</v>
      </c>
      <c r="I61" s="5">
        <v>9</v>
      </c>
      <c r="J61" s="5">
        <f t="shared" si="3"/>
        <v>19</v>
      </c>
      <c r="K61" s="5" t="s">
        <v>18</v>
      </c>
      <c r="L61" s="5" t="str">
        <f t="shared" si="15"/>
        <v>Good</v>
      </c>
      <c r="M61" s="6">
        <f t="shared" si="16"/>
        <v>1.1875</v>
      </c>
      <c r="N61" s="5" t="str">
        <f t="shared" si="6"/>
        <v>Good</v>
      </c>
    </row>
    <row r="62" spans="1:14" x14ac:dyDescent="0.25">
      <c r="A62" s="3">
        <v>45486</v>
      </c>
      <c r="B62" s="5">
        <f t="shared" si="17"/>
        <v>13</v>
      </c>
      <c r="C62" s="5">
        <f t="shared" si="18"/>
        <v>7</v>
      </c>
      <c r="D62" s="5">
        <f t="shared" si="19"/>
        <v>2024</v>
      </c>
      <c r="E62" s="5" t="s">
        <v>21</v>
      </c>
      <c r="F62" s="10">
        <v>0.44166666666666665</v>
      </c>
      <c r="G62" s="11">
        <v>0.60416666666666663</v>
      </c>
      <c r="H62" s="5">
        <v>8</v>
      </c>
      <c r="I62" s="5">
        <v>10</v>
      </c>
      <c r="J62" s="5">
        <f t="shared" si="3"/>
        <v>18</v>
      </c>
      <c r="K62" s="5" t="s">
        <v>18</v>
      </c>
      <c r="L62" s="5" t="str">
        <f t="shared" si="15"/>
        <v>Good</v>
      </c>
      <c r="M62" s="6">
        <f t="shared" si="16"/>
        <v>1.125</v>
      </c>
      <c r="N62" s="5" t="str">
        <f t="shared" si="6"/>
        <v>Good</v>
      </c>
    </row>
    <row r="63" spans="1:14" x14ac:dyDescent="0.25">
      <c r="A63" s="3">
        <v>45487</v>
      </c>
      <c r="B63" s="5">
        <f t="shared" si="17"/>
        <v>14</v>
      </c>
      <c r="C63" s="5">
        <f t="shared" si="18"/>
        <v>7</v>
      </c>
      <c r="D63" s="5">
        <f t="shared" si="19"/>
        <v>2024</v>
      </c>
      <c r="E63" s="5" t="s">
        <v>21</v>
      </c>
      <c r="F63" s="10">
        <v>0.42430555555555555</v>
      </c>
      <c r="G63" s="10">
        <v>0.61388888888888893</v>
      </c>
      <c r="H63" s="5">
        <v>8</v>
      </c>
      <c r="I63" s="5">
        <v>10</v>
      </c>
      <c r="J63" s="5">
        <f t="shared" si="3"/>
        <v>18</v>
      </c>
      <c r="K63" s="5" t="s">
        <v>18</v>
      </c>
      <c r="L63" s="5" t="str">
        <f t="shared" si="15"/>
        <v>Good</v>
      </c>
      <c r="M63" s="6">
        <f t="shared" si="16"/>
        <v>1.125</v>
      </c>
      <c r="N63" s="5" t="str">
        <f t="shared" si="6"/>
        <v>Good</v>
      </c>
    </row>
    <row r="64" spans="1:14" x14ac:dyDescent="0.25">
      <c r="A64" s="3">
        <v>45489</v>
      </c>
      <c r="B64" s="5">
        <f t="shared" si="17"/>
        <v>16</v>
      </c>
      <c r="C64" s="5">
        <f t="shared" si="18"/>
        <v>7</v>
      </c>
      <c r="D64" s="5">
        <f t="shared" si="19"/>
        <v>2024</v>
      </c>
      <c r="E64" s="5" t="s">
        <v>21</v>
      </c>
      <c r="F64" s="10">
        <v>0.44722222222222224</v>
      </c>
      <c r="G64" s="10">
        <v>0.60555555555555551</v>
      </c>
      <c r="H64" s="5">
        <v>6</v>
      </c>
      <c r="I64" s="5">
        <v>8</v>
      </c>
      <c r="J64" s="5">
        <f t="shared" si="3"/>
        <v>14</v>
      </c>
      <c r="K64" s="5" t="s">
        <v>18</v>
      </c>
      <c r="L64" s="5" t="str">
        <f t="shared" si="15"/>
        <v>Bad</v>
      </c>
      <c r="M64" s="6">
        <f t="shared" si="16"/>
        <v>0.875</v>
      </c>
      <c r="N64" s="5" t="str">
        <f t="shared" si="6"/>
        <v>Bad</v>
      </c>
    </row>
    <row r="65" spans="1:14" x14ac:dyDescent="0.25">
      <c r="A65" s="3">
        <v>45490</v>
      </c>
      <c r="B65" s="5">
        <f t="shared" si="17"/>
        <v>17</v>
      </c>
      <c r="C65" s="5">
        <f t="shared" si="18"/>
        <v>7</v>
      </c>
      <c r="D65" s="5">
        <f t="shared" si="19"/>
        <v>2024</v>
      </c>
      <c r="E65" s="5" t="s">
        <v>21</v>
      </c>
      <c r="F65" s="10">
        <v>0.42638888888888887</v>
      </c>
      <c r="G65" s="11">
        <v>0.61944444444444446</v>
      </c>
      <c r="H65" s="5">
        <v>10</v>
      </c>
      <c r="I65" s="5">
        <v>9</v>
      </c>
      <c r="J65" s="5">
        <f t="shared" si="3"/>
        <v>19</v>
      </c>
      <c r="K65" s="5" t="s">
        <v>18</v>
      </c>
      <c r="L65" s="5" t="str">
        <f t="shared" si="15"/>
        <v>Good</v>
      </c>
      <c r="M65" s="6">
        <f t="shared" si="16"/>
        <v>1.1875</v>
      </c>
      <c r="N65" s="5" t="str">
        <f t="shared" si="6"/>
        <v>Good</v>
      </c>
    </row>
    <row r="66" spans="1:14" x14ac:dyDescent="0.25">
      <c r="A66" s="3">
        <v>45491</v>
      </c>
      <c r="B66" s="5">
        <f t="shared" si="17"/>
        <v>18</v>
      </c>
      <c r="C66" s="5">
        <f t="shared" si="18"/>
        <v>7</v>
      </c>
      <c r="D66" s="5">
        <f t="shared" si="19"/>
        <v>2024</v>
      </c>
      <c r="E66" s="5" t="s">
        <v>21</v>
      </c>
      <c r="F66" s="10">
        <v>0.41458333333333336</v>
      </c>
      <c r="G66" s="11">
        <v>0.61111111111111116</v>
      </c>
      <c r="H66" s="5">
        <v>10</v>
      </c>
      <c r="I66" s="5">
        <v>11</v>
      </c>
      <c r="J66" s="5">
        <f t="shared" si="3"/>
        <v>21</v>
      </c>
      <c r="K66" s="5" t="s">
        <v>18</v>
      </c>
      <c r="L66" s="5" t="str">
        <f t="shared" si="15"/>
        <v>Good</v>
      </c>
      <c r="M66" s="6">
        <f t="shared" si="16"/>
        <v>1.3125</v>
      </c>
      <c r="N66" s="5" t="str">
        <f t="shared" si="6"/>
        <v>Good</v>
      </c>
    </row>
    <row r="67" spans="1:14" x14ac:dyDescent="0.25">
      <c r="A67" s="3">
        <v>45492</v>
      </c>
      <c r="B67" s="5">
        <f t="shared" si="17"/>
        <v>19</v>
      </c>
      <c r="C67" s="5">
        <f t="shared" si="18"/>
        <v>7</v>
      </c>
      <c r="D67" s="5">
        <f t="shared" si="19"/>
        <v>2024</v>
      </c>
      <c r="E67" s="5" t="s">
        <v>21</v>
      </c>
      <c r="F67" s="10">
        <v>0.45416666666666666</v>
      </c>
      <c r="G67" s="11">
        <v>0.6166666666666667</v>
      </c>
      <c r="H67" s="5">
        <v>0</v>
      </c>
      <c r="I67" s="5">
        <v>9</v>
      </c>
      <c r="J67" s="5">
        <f t="shared" ref="J67:J108" si="20">SUM(H67:I67)</f>
        <v>9</v>
      </c>
      <c r="K67" s="5" t="s">
        <v>6</v>
      </c>
      <c r="L67" s="5" t="str">
        <f t="shared" si="15"/>
        <v>Bad</v>
      </c>
      <c r="M67" s="6">
        <f t="shared" si="16"/>
        <v>0.5625</v>
      </c>
      <c r="N67" s="5" t="str">
        <f t="shared" ref="N67:N130" si="21">IF(M67&gt;89%,"Good","Bad")</f>
        <v>Bad</v>
      </c>
    </row>
    <row r="68" spans="1:14" x14ac:dyDescent="0.25">
      <c r="A68" s="3">
        <v>45493</v>
      </c>
      <c r="B68" s="5">
        <f t="shared" si="17"/>
        <v>20</v>
      </c>
      <c r="C68" s="5">
        <f t="shared" si="18"/>
        <v>7</v>
      </c>
      <c r="D68" s="5">
        <f t="shared" si="19"/>
        <v>2024</v>
      </c>
      <c r="E68" s="5" t="s">
        <v>21</v>
      </c>
      <c r="F68" s="10">
        <v>0.41944444444444445</v>
      </c>
      <c r="G68" s="11">
        <v>0.61527777777777781</v>
      </c>
      <c r="H68" s="5">
        <v>10</v>
      </c>
      <c r="I68" s="5">
        <v>10</v>
      </c>
      <c r="J68" s="5">
        <f t="shared" si="20"/>
        <v>20</v>
      </c>
      <c r="K68" s="5" t="s">
        <v>18</v>
      </c>
      <c r="L68" s="5" t="str">
        <f t="shared" si="15"/>
        <v>Good</v>
      </c>
      <c r="M68" s="6">
        <f t="shared" si="16"/>
        <v>1.25</v>
      </c>
      <c r="N68" s="5" t="str">
        <f t="shared" si="21"/>
        <v>Good</v>
      </c>
    </row>
    <row r="69" spans="1:14" x14ac:dyDescent="0.25">
      <c r="A69" s="3">
        <v>45494</v>
      </c>
      <c r="B69" s="5">
        <f t="shared" si="17"/>
        <v>21</v>
      </c>
      <c r="C69" s="5">
        <f t="shared" si="18"/>
        <v>7</v>
      </c>
      <c r="D69" s="5">
        <f t="shared" si="19"/>
        <v>2024</v>
      </c>
      <c r="E69" s="5" t="s">
        <v>21</v>
      </c>
      <c r="F69" s="10">
        <v>0.4284722222222222</v>
      </c>
      <c r="G69" s="11">
        <v>0.59236111111111112</v>
      </c>
      <c r="H69" s="5">
        <v>9</v>
      </c>
      <c r="I69" s="5">
        <v>10</v>
      </c>
      <c r="J69" s="5">
        <f t="shared" si="20"/>
        <v>19</v>
      </c>
      <c r="K69" s="5" t="s">
        <v>18</v>
      </c>
      <c r="L69" s="5" t="str">
        <f t="shared" si="15"/>
        <v>Good</v>
      </c>
      <c r="M69" s="6">
        <f t="shared" si="16"/>
        <v>1.1875</v>
      </c>
      <c r="N69" s="5" t="str">
        <f t="shared" si="21"/>
        <v>Good</v>
      </c>
    </row>
    <row r="70" spans="1:14" x14ac:dyDescent="0.25">
      <c r="A70" s="3">
        <v>45496</v>
      </c>
      <c r="B70" s="5">
        <f t="shared" si="17"/>
        <v>23</v>
      </c>
      <c r="C70" s="5">
        <f t="shared" si="18"/>
        <v>7</v>
      </c>
      <c r="D70" s="5">
        <f t="shared" si="19"/>
        <v>2024</v>
      </c>
      <c r="E70" s="5" t="s">
        <v>21</v>
      </c>
      <c r="F70" s="10">
        <v>0.42291666666666666</v>
      </c>
      <c r="G70" s="11">
        <v>0.61388888888888893</v>
      </c>
      <c r="H70" s="5">
        <v>11</v>
      </c>
      <c r="I70" s="5">
        <v>10</v>
      </c>
      <c r="J70" s="5">
        <f t="shared" si="20"/>
        <v>21</v>
      </c>
      <c r="K70" s="5" t="s">
        <v>18</v>
      </c>
      <c r="L70" s="5" t="str">
        <f t="shared" si="15"/>
        <v>Good</v>
      </c>
      <c r="M70" s="6">
        <f t="shared" si="16"/>
        <v>1.3125</v>
      </c>
      <c r="N70" s="5" t="str">
        <f t="shared" si="21"/>
        <v>Good</v>
      </c>
    </row>
    <row r="71" spans="1:14" x14ac:dyDescent="0.25">
      <c r="A71" s="3">
        <v>45497</v>
      </c>
      <c r="B71" s="5">
        <f t="shared" si="17"/>
        <v>24</v>
      </c>
      <c r="C71" s="5">
        <f t="shared" si="18"/>
        <v>7</v>
      </c>
      <c r="D71" s="5">
        <f t="shared" si="19"/>
        <v>2024</v>
      </c>
      <c r="E71" s="5" t="s">
        <v>21</v>
      </c>
      <c r="F71" s="10">
        <v>0.42430555555555555</v>
      </c>
      <c r="G71" s="10">
        <v>0.60347222222222219</v>
      </c>
      <c r="H71" s="5">
        <v>6</v>
      </c>
      <c r="I71" s="5">
        <v>11</v>
      </c>
      <c r="J71" s="5">
        <f t="shared" si="20"/>
        <v>17</v>
      </c>
      <c r="K71" s="5" t="s">
        <v>18</v>
      </c>
      <c r="L71" s="5" t="str">
        <f t="shared" si="15"/>
        <v>Good</v>
      </c>
      <c r="M71" s="6">
        <f t="shared" si="16"/>
        <v>1.0625</v>
      </c>
      <c r="N71" s="5" t="str">
        <f t="shared" si="21"/>
        <v>Good</v>
      </c>
    </row>
    <row r="72" spans="1:14" x14ac:dyDescent="0.25">
      <c r="A72" s="3">
        <v>45498</v>
      </c>
      <c r="B72" s="5">
        <f t="shared" si="17"/>
        <v>25</v>
      </c>
      <c r="C72" s="5">
        <f t="shared" si="18"/>
        <v>7</v>
      </c>
      <c r="D72" s="5">
        <f t="shared" si="19"/>
        <v>2024</v>
      </c>
      <c r="E72" s="5" t="s">
        <v>21</v>
      </c>
      <c r="F72" s="10">
        <v>0.42430555555555555</v>
      </c>
      <c r="G72" s="10">
        <v>0.61319444444444449</v>
      </c>
      <c r="H72" s="5">
        <v>7</v>
      </c>
      <c r="I72" s="5">
        <v>9</v>
      </c>
      <c r="J72" s="5">
        <f t="shared" si="20"/>
        <v>16</v>
      </c>
      <c r="K72" s="5" t="s">
        <v>18</v>
      </c>
      <c r="L72" s="5" t="str">
        <f t="shared" si="15"/>
        <v>Good</v>
      </c>
      <c r="M72" s="6">
        <f t="shared" si="16"/>
        <v>1</v>
      </c>
      <c r="N72" s="5" t="str">
        <f t="shared" si="21"/>
        <v>Good</v>
      </c>
    </row>
    <row r="73" spans="1:14" x14ac:dyDescent="0.25">
      <c r="A73" s="3">
        <v>45499</v>
      </c>
      <c r="B73" s="5">
        <f t="shared" si="17"/>
        <v>26</v>
      </c>
      <c r="C73" s="5">
        <f t="shared" si="18"/>
        <v>7</v>
      </c>
      <c r="D73" s="5">
        <f t="shared" si="19"/>
        <v>2024</v>
      </c>
      <c r="E73" s="5" t="s">
        <v>21</v>
      </c>
      <c r="F73" s="10">
        <v>0.43263888888888891</v>
      </c>
      <c r="G73" s="10">
        <v>0.61736111111111114</v>
      </c>
      <c r="H73" s="5">
        <v>9</v>
      </c>
      <c r="I73" s="5">
        <v>10</v>
      </c>
      <c r="J73" s="5">
        <f t="shared" si="20"/>
        <v>19</v>
      </c>
      <c r="K73" s="5" t="s">
        <v>18</v>
      </c>
      <c r="L73" s="5" t="str">
        <f t="shared" si="15"/>
        <v>Good</v>
      </c>
      <c r="M73" s="6">
        <f t="shared" si="16"/>
        <v>1.1875</v>
      </c>
      <c r="N73" s="5" t="str">
        <f t="shared" si="21"/>
        <v>Good</v>
      </c>
    </row>
    <row r="74" spans="1:14" x14ac:dyDescent="0.25">
      <c r="A74" s="3">
        <v>45500</v>
      </c>
      <c r="B74" s="5">
        <f t="shared" si="17"/>
        <v>27</v>
      </c>
      <c r="C74" s="5">
        <f t="shared" si="18"/>
        <v>7</v>
      </c>
      <c r="D74" s="5">
        <f t="shared" si="19"/>
        <v>2024</v>
      </c>
      <c r="E74" s="5" t="s">
        <v>21</v>
      </c>
      <c r="F74" s="10">
        <v>0.43263888888888891</v>
      </c>
      <c r="G74" s="11">
        <v>0.61944444444444446</v>
      </c>
      <c r="H74" s="5">
        <v>9</v>
      </c>
      <c r="I74" s="5">
        <v>11</v>
      </c>
      <c r="J74" s="5">
        <f t="shared" si="20"/>
        <v>20</v>
      </c>
      <c r="K74" s="5" t="s">
        <v>18</v>
      </c>
      <c r="L74" s="5" t="str">
        <f t="shared" si="15"/>
        <v>Good</v>
      </c>
      <c r="M74" s="6">
        <f t="shared" si="16"/>
        <v>1.25</v>
      </c>
      <c r="N74" s="5" t="str">
        <f t="shared" si="21"/>
        <v>Good</v>
      </c>
    </row>
    <row r="75" spans="1:14" x14ac:dyDescent="0.25">
      <c r="A75" s="3">
        <v>45501</v>
      </c>
      <c r="B75" s="5">
        <f t="shared" si="17"/>
        <v>28</v>
      </c>
      <c r="C75" s="5">
        <f t="shared" si="18"/>
        <v>7</v>
      </c>
      <c r="D75" s="5">
        <f t="shared" si="19"/>
        <v>2024</v>
      </c>
      <c r="E75" s="5" t="s">
        <v>21</v>
      </c>
      <c r="F75" s="10">
        <v>0.43958333333333333</v>
      </c>
      <c r="G75" s="11">
        <v>0.6166666666666667</v>
      </c>
      <c r="H75" s="5">
        <v>9</v>
      </c>
      <c r="I75" s="5">
        <v>10</v>
      </c>
      <c r="J75" s="5">
        <f t="shared" si="20"/>
        <v>19</v>
      </c>
      <c r="K75" s="5" t="s">
        <v>18</v>
      </c>
      <c r="L75" s="5" t="str">
        <f t="shared" si="15"/>
        <v>Good</v>
      </c>
      <c r="M75" s="6">
        <f t="shared" si="16"/>
        <v>1.1875</v>
      </c>
      <c r="N75" s="5" t="str">
        <f t="shared" si="21"/>
        <v>Good</v>
      </c>
    </row>
    <row r="76" spans="1:14" x14ac:dyDescent="0.25">
      <c r="A76" s="3">
        <v>45503</v>
      </c>
      <c r="B76" s="5">
        <f t="shared" si="17"/>
        <v>30</v>
      </c>
      <c r="C76" s="5">
        <f t="shared" si="18"/>
        <v>7</v>
      </c>
      <c r="D76" s="5">
        <f t="shared" si="19"/>
        <v>2024</v>
      </c>
      <c r="E76" s="5" t="s">
        <v>21</v>
      </c>
      <c r="F76" s="10">
        <v>0.42222222222222222</v>
      </c>
      <c r="G76" s="11">
        <v>0.61951388888888892</v>
      </c>
      <c r="H76" s="5">
        <v>11</v>
      </c>
      <c r="I76" s="5">
        <v>11</v>
      </c>
      <c r="J76" s="5">
        <f t="shared" si="20"/>
        <v>22</v>
      </c>
      <c r="K76" s="5" t="s">
        <v>18</v>
      </c>
      <c r="L76" s="5" t="str">
        <f t="shared" si="15"/>
        <v>Good</v>
      </c>
      <c r="M76" s="6">
        <f t="shared" si="16"/>
        <v>1.375</v>
      </c>
      <c r="N76" s="5" t="str">
        <f t="shared" si="21"/>
        <v>Good</v>
      </c>
    </row>
    <row r="77" spans="1:14" x14ac:dyDescent="0.25">
      <c r="A77" s="3">
        <v>45504</v>
      </c>
      <c r="B77" s="5">
        <f t="shared" si="17"/>
        <v>31</v>
      </c>
      <c r="C77" s="5">
        <f t="shared" si="18"/>
        <v>7</v>
      </c>
      <c r="D77" s="5">
        <f t="shared" si="19"/>
        <v>2024</v>
      </c>
      <c r="E77" s="5" t="s">
        <v>21</v>
      </c>
      <c r="F77" s="10">
        <v>0.43888888888888888</v>
      </c>
      <c r="G77" s="11">
        <v>0.61944444444444446</v>
      </c>
      <c r="H77" s="5">
        <v>11</v>
      </c>
      <c r="I77" s="5">
        <v>10</v>
      </c>
      <c r="J77" s="5">
        <f t="shared" si="20"/>
        <v>21</v>
      </c>
      <c r="K77" s="5" t="s">
        <v>18</v>
      </c>
      <c r="L77" s="5" t="str">
        <f t="shared" si="15"/>
        <v>Good</v>
      </c>
      <c r="M77" s="6">
        <f t="shared" si="16"/>
        <v>1.3125</v>
      </c>
      <c r="N77" s="5" t="str">
        <f t="shared" si="21"/>
        <v>Good</v>
      </c>
    </row>
    <row r="78" spans="1:14" x14ac:dyDescent="0.25">
      <c r="A78" s="3">
        <v>45474</v>
      </c>
      <c r="B78" s="5">
        <f t="shared" si="17"/>
        <v>1</v>
      </c>
      <c r="C78" s="5">
        <f t="shared" si="18"/>
        <v>7</v>
      </c>
      <c r="D78" s="5">
        <f t="shared" si="19"/>
        <v>2024</v>
      </c>
      <c r="E78" s="5" t="s">
        <v>22</v>
      </c>
      <c r="F78" s="10">
        <v>0.42777777777777776</v>
      </c>
      <c r="G78" s="11">
        <v>0.62222222222222223</v>
      </c>
      <c r="H78" s="5">
        <v>7</v>
      </c>
      <c r="I78" s="5">
        <v>0</v>
      </c>
      <c r="J78" s="5">
        <f t="shared" si="20"/>
        <v>7</v>
      </c>
      <c r="K78" s="5" t="s">
        <v>6</v>
      </c>
      <c r="L78" s="5" t="str">
        <f t="shared" si="15"/>
        <v>Bad</v>
      </c>
      <c r="M78" s="6">
        <f t="shared" si="16"/>
        <v>0.4375</v>
      </c>
      <c r="N78" s="5" t="str">
        <f t="shared" si="21"/>
        <v>Bad</v>
      </c>
    </row>
    <row r="79" spans="1:14" x14ac:dyDescent="0.25">
      <c r="A79" s="3">
        <v>45475</v>
      </c>
      <c r="B79" s="5">
        <f t="shared" ref="B79:B80" si="22">DAY(A79)</f>
        <v>2</v>
      </c>
      <c r="C79" s="5">
        <f t="shared" ref="C79:C80" si="23">MONTH(A79)</f>
        <v>7</v>
      </c>
      <c r="D79" s="5">
        <f t="shared" ref="D79:D80" si="24">YEAR(A79)</f>
        <v>2024</v>
      </c>
      <c r="E79" s="5" t="s">
        <v>22</v>
      </c>
      <c r="F79" s="10">
        <v>0.41875000000000001</v>
      </c>
      <c r="G79" s="11">
        <v>0.60972222222222228</v>
      </c>
      <c r="H79" s="9">
        <v>9</v>
      </c>
      <c r="I79" s="5">
        <v>11</v>
      </c>
      <c r="J79" s="5">
        <f t="shared" si="20"/>
        <v>20</v>
      </c>
      <c r="K79" s="5" t="s">
        <v>18</v>
      </c>
      <c r="L79" s="5" t="str">
        <f t="shared" si="15"/>
        <v>Good</v>
      </c>
      <c r="M79" s="6">
        <f t="shared" si="16"/>
        <v>1.25</v>
      </c>
      <c r="N79" s="5" t="str">
        <f t="shared" si="21"/>
        <v>Good</v>
      </c>
    </row>
    <row r="80" spans="1:14" x14ac:dyDescent="0.25">
      <c r="A80" s="3">
        <v>45476</v>
      </c>
      <c r="B80" s="5">
        <f t="shared" si="22"/>
        <v>3</v>
      </c>
      <c r="C80" s="5">
        <f t="shared" si="23"/>
        <v>7</v>
      </c>
      <c r="D80" s="5">
        <f t="shared" si="24"/>
        <v>2024</v>
      </c>
      <c r="E80" s="5" t="s">
        <v>22</v>
      </c>
      <c r="F80" s="10">
        <v>0.51597222222222228</v>
      </c>
      <c r="G80" s="11">
        <v>0.62083333333333335</v>
      </c>
      <c r="H80" s="5">
        <v>5</v>
      </c>
      <c r="I80" s="5">
        <v>10</v>
      </c>
      <c r="J80" s="5">
        <f t="shared" si="20"/>
        <v>15</v>
      </c>
      <c r="K80" s="5" t="s">
        <v>18</v>
      </c>
      <c r="L80" s="5" t="str">
        <f t="shared" si="15"/>
        <v>Bad</v>
      </c>
      <c r="M80" s="6">
        <f t="shared" si="16"/>
        <v>0.9375</v>
      </c>
      <c r="N80" s="5" t="str">
        <f t="shared" si="21"/>
        <v>Good</v>
      </c>
    </row>
    <row r="81" spans="1:14" x14ac:dyDescent="0.25">
      <c r="A81" s="3">
        <v>45478</v>
      </c>
      <c r="B81" s="5">
        <f t="shared" ref="B81:B107" si="25">DAY(A81)</f>
        <v>5</v>
      </c>
      <c r="C81" s="5">
        <f t="shared" ref="C81:C107" si="26">MONTH(A81)</f>
        <v>7</v>
      </c>
      <c r="D81" s="5">
        <f t="shared" ref="D81:D107" si="27">YEAR(A81)</f>
        <v>2024</v>
      </c>
      <c r="E81" s="5" t="s">
        <v>22</v>
      </c>
      <c r="F81" s="10">
        <v>0.40694444444444444</v>
      </c>
      <c r="G81" s="11">
        <v>0.57361111111111107</v>
      </c>
      <c r="H81" s="9">
        <v>8</v>
      </c>
      <c r="I81" s="5">
        <v>11</v>
      </c>
      <c r="J81" s="5">
        <f t="shared" si="20"/>
        <v>19</v>
      </c>
      <c r="K81" s="5" t="s">
        <v>18</v>
      </c>
      <c r="L81" s="5" t="str">
        <f t="shared" ref="L81:L108" si="28">IF(J81&gt;=16,"Good","Bad")</f>
        <v>Good</v>
      </c>
      <c r="M81" s="6">
        <f t="shared" ref="M81:M108" si="29">J81/16</f>
        <v>1.1875</v>
      </c>
      <c r="N81" s="5" t="str">
        <f t="shared" si="21"/>
        <v>Good</v>
      </c>
    </row>
    <row r="82" spans="1:14" x14ac:dyDescent="0.25">
      <c r="A82" s="3">
        <v>45479</v>
      </c>
      <c r="B82" s="5">
        <f t="shared" si="25"/>
        <v>6</v>
      </c>
      <c r="C82" s="5">
        <f t="shared" si="26"/>
        <v>7</v>
      </c>
      <c r="D82" s="5">
        <f t="shared" si="27"/>
        <v>2024</v>
      </c>
      <c r="E82" s="5" t="s">
        <v>22</v>
      </c>
      <c r="F82" s="10">
        <v>0.37361111111111112</v>
      </c>
      <c r="G82" s="10">
        <v>0.6069444444444444</v>
      </c>
      <c r="H82" s="5">
        <v>12</v>
      </c>
      <c r="I82" s="5">
        <v>3</v>
      </c>
      <c r="J82" s="5">
        <f t="shared" si="20"/>
        <v>15</v>
      </c>
      <c r="K82" s="5" t="s">
        <v>6</v>
      </c>
      <c r="L82" s="5" t="str">
        <f t="shared" si="28"/>
        <v>Bad</v>
      </c>
      <c r="M82" s="6">
        <f t="shared" si="29"/>
        <v>0.9375</v>
      </c>
      <c r="N82" s="5" t="str">
        <f t="shared" si="21"/>
        <v>Good</v>
      </c>
    </row>
    <row r="83" spans="1:14" x14ac:dyDescent="0.25">
      <c r="A83" s="3">
        <v>45480</v>
      </c>
      <c r="B83" s="5">
        <f t="shared" si="25"/>
        <v>7</v>
      </c>
      <c r="C83" s="5">
        <f t="shared" si="26"/>
        <v>7</v>
      </c>
      <c r="D83" s="5">
        <f t="shared" si="27"/>
        <v>2024</v>
      </c>
      <c r="E83" s="5" t="s">
        <v>22</v>
      </c>
      <c r="F83" s="10">
        <v>0.38750000000000001</v>
      </c>
      <c r="G83" s="11">
        <v>0.59166666666666667</v>
      </c>
      <c r="H83" s="5">
        <v>5</v>
      </c>
      <c r="I83" s="5">
        <v>11</v>
      </c>
      <c r="J83" s="5">
        <f t="shared" si="20"/>
        <v>16</v>
      </c>
      <c r="K83" s="5" t="s">
        <v>6</v>
      </c>
      <c r="L83" s="5" t="str">
        <f t="shared" si="28"/>
        <v>Good</v>
      </c>
      <c r="M83" s="6">
        <f t="shared" si="29"/>
        <v>1</v>
      </c>
      <c r="N83" s="5" t="str">
        <f t="shared" si="21"/>
        <v>Good</v>
      </c>
    </row>
    <row r="84" spans="1:14" x14ac:dyDescent="0.25">
      <c r="A84" s="3">
        <v>45481</v>
      </c>
      <c r="B84" s="5">
        <f t="shared" si="25"/>
        <v>8</v>
      </c>
      <c r="C84" s="5">
        <f t="shared" si="26"/>
        <v>7</v>
      </c>
      <c r="D84" s="5">
        <f t="shared" si="27"/>
        <v>2024</v>
      </c>
      <c r="E84" s="5" t="s">
        <v>22</v>
      </c>
      <c r="F84" s="10">
        <v>0.4152777777777778</v>
      </c>
      <c r="G84" s="11">
        <v>0.61458333333333337</v>
      </c>
      <c r="H84" s="5">
        <v>10</v>
      </c>
      <c r="I84" s="5">
        <v>10</v>
      </c>
      <c r="J84" s="5">
        <f t="shared" si="20"/>
        <v>20</v>
      </c>
      <c r="K84" s="5" t="s">
        <v>18</v>
      </c>
      <c r="L84" s="5" t="str">
        <f t="shared" si="28"/>
        <v>Good</v>
      </c>
      <c r="M84" s="6">
        <f t="shared" si="29"/>
        <v>1.25</v>
      </c>
      <c r="N84" s="5" t="str">
        <f t="shared" si="21"/>
        <v>Good</v>
      </c>
    </row>
    <row r="85" spans="1:14" x14ac:dyDescent="0.25">
      <c r="A85" s="3">
        <v>45482</v>
      </c>
      <c r="B85" s="5">
        <f t="shared" si="25"/>
        <v>9</v>
      </c>
      <c r="C85" s="5">
        <f t="shared" si="26"/>
        <v>7</v>
      </c>
      <c r="D85" s="5">
        <f t="shared" si="27"/>
        <v>2024</v>
      </c>
      <c r="E85" s="5" t="s">
        <v>22</v>
      </c>
      <c r="F85" s="10">
        <v>0.40694444444444444</v>
      </c>
      <c r="G85" s="11">
        <v>0.63611111111111107</v>
      </c>
      <c r="H85" s="5">
        <v>11</v>
      </c>
      <c r="I85" s="5">
        <v>8</v>
      </c>
      <c r="J85" s="5">
        <f t="shared" si="20"/>
        <v>19</v>
      </c>
      <c r="K85" s="5" t="s">
        <v>18</v>
      </c>
      <c r="L85" s="5" t="str">
        <f t="shared" si="28"/>
        <v>Good</v>
      </c>
      <c r="M85" s="6">
        <f t="shared" si="29"/>
        <v>1.1875</v>
      </c>
      <c r="N85" s="5" t="str">
        <f t="shared" si="21"/>
        <v>Good</v>
      </c>
    </row>
    <row r="86" spans="1:14" x14ac:dyDescent="0.25">
      <c r="A86" s="3">
        <v>45483</v>
      </c>
      <c r="B86" s="5">
        <f t="shared" si="25"/>
        <v>10</v>
      </c>
      <c r="C86" s="5">
        <f t="shared" si="26"/>
        <v>7</v>
      </c>
      <c r="D86" s="5">
        <f t="shared" si="27"/>
        <v>2024</v>
      </c>
      <c r="E86" s="5" t="s">
        <v>22</v>
      </c>
      <c r="F86" s="10">
        <v>0.40625</v>
      </c>
      <c r="G86" s="10">
        <v>0.61458333333333337</v>
      </c>
      <c r="H86" s="5">
        <v>10</v>
      </c>
      <c r="I86" s="5">
        <v>5</v>
      </c>
      <c r="J86" s="5">
        <f t="shared" si="20"/>
        <v>15</v>
      </c>
      <c r="K86" s="5" t="s">
        <v>6</v>
      </c>
      <c r="L86" s="5" t="str">
        <f t="shared" si="28"/>
        <v>Bad</v>
      </c>
      <c r="M86" s="6">
        <f t="shared" si="29"/>
        <v>0.9375</v>
      </c>
      <c r="N86" s="5" t="str">
        <f t="shared" si="21"/>
        <v>Good</v>
      </c>
    </row>
    <row r="87" spans="1:14" x14ac:dyDescent="0.25">
      <c r="A87" s="3">
        <v>45484</v>
      </c>
      <c r="B87" s="5">
        <f t="shared" si="25"/>
        <v>11</v>
      </c>
      <c r="C87" s="5">
        <f t="shared" si="26"/>
        <v>7</v>
      </c>
      <c r="D87" s="5">
        <f t="shared" si="27"/>
        <v>2024</v>
      </c>
      <c r="E87" s="5" t="s">
        <v>22</v>
      </c>
      <c r="F87" s="10">
        <v>0.39166666666666666</v>
      </c>
      <c r="G87" s="10">
        <v>0.61597222222222225</v>
      </c>
      <c r="H87" s="5">
        <v>11</v>
      </c>
      <c r="I87" s="5">
        <v>0</v>
      </c>
      <c r="J87" s="5">
        <f t="shared" si="20"/>
        <v>11</v>
      </c>
      <c r="K87" s="5" t="s">
        <v>6</v>
      </c>
      <c r="L87" s="5" t="str">
        <f t="shared" si="28"/>
        <v>Bad</v>
      </c>
      <c r="M87" s="6">
        <f t="shared" si="29"/>
        <v>0.6875</v>
      </c>
      <c r="N87" s="5" t="str">
        <f t="shared" si="21"/>
        <v>Bad</v>
      </c>
    </row>
    <row r="88" spans="1:14" x14ac:dyDescent="0.25">
      <c r="A88" s="3">
        <v>45485</v>
      </c>
      <c r="B88" s="5">
        <f t="shared" si="25"/>
        <v>12</v>
      </c>
      <c r="C88" s="5">
        <f t="shared" si="26"/>
        <v>7</v>
      </c>
      <c r="D88" s="5">
        <f t="shared" si="27"/>
        <v>2024</v>
      </c>
      <c r="E88" s="5" t="s">
        <v>22</v>
      </c>
      <c r="F88" s="10">
        <v>0.41388888888888886</v>
      </c>
      <c r="G88" s="10">
        <v>0.58819444444444446</v>
      </c>
      <c r="H88" s="5">
        <v>9</v>
      </c>
      <c r="I88" s="5">
        <v>11</v>
      </c>
      <c r="J88" s="5">
        <f t="shared" si="20"/>
        <v>20</v>
      </c>
      <c r="K88" s="5" t="s">
        <v>18</v>
      </c>
      <c r="L88" s="5" t="str">
        <f t="shared" si="28"/>
        <v>Good</v>
      </c>
      <c r="M88" s="6">
        <f t="shared" si="29"/>
        <v>1.25</v>
      </c>
      <c r="N88" s="5" t="str">
        <f t="shared" si="21"/>
        <v>Good</v>
      </c>
    </row>
    <row r="89" spans="1:14" x14ac:dyDescent="0.25">
      <c r="A89" s="3">
        <v>45486</v>
      </c>
      <c r="B89" s="5">
        <f t="shared" si="25"/>
        <v>13</v>
      </c>
      <c r="C89" s="5">
        <f t="shared" si="26"/>
        <v>7</v>
      </c>
      <c r="D89" s="5">
        <f t="shared" si="27"/>
        <v>2024</v>
      </c>
      <c r="E89" s="5" t="s">
        <v>22</v>
      </c>
      <c r="F89" s="10">
        <v>0.40416666666666667</v>
      </c>
      <c r="G89" s="11">
        <v>0.59722222222222221</v>
      </c>
      <c r="H89" s="5">
        <v>11</v>
      </c>
      <c r="I89" s="5">
        <v>12</v>
      </c>
      <c r="J89" s="5">
        <f t="shared" si="20"/>
        <v>23</v>
      </c>
      <c r="K89" s="5" t="s">
        <v>18</v>
      </c>
      <c r="L89" s="5" t="str">
        <f t="shared" si="28"/>
        <v>Good</v>
      </c>
      <c r="M89" s="6">
        <f t="shared" si="29"/>
        <v>1.4375</v>
      </c>
      <c r="N89" s="5" t="str">
        <f t="shared" si="21"/>
        <v>Good</v>
      </c>
    </row>
    <row r="90" spans="1:14" x14ac:dyDescent="0.25">
      <c r="A90" s="3">
        <v>45487</v>
      </c>
      <c r="B90" s="5">
        <f t="shared" si="25"/>
        <v>14</v>
      </c>
      <c r="C90" s="5">
        <f t="shared" si="26"/>
        <v>7</v>
      </c>
      <c r="D90" s="5">
        <f t="shared" si="27"/>
        <v>2024</v>
      </c>
      <c r="E90" s="5" t="s">
        <v>22</v>
      </c>
      <c r="F90" s="10">
        <v>0.39027777777777778</v>
      </c>
      <c r="G90" s="11">
        <v>0.6118055555555556</v>
      </c>
      <c r="H90" s="5">
        <v>11</v>
      </c>
      <c r="I90" s="5">
        <v>11</v>
      </c>
      <c r="J90" s="5">
        <f t="shared" si="20"/>
        <v>22</v>
      </c>
      <c r="K90" s="5" t="s">
        <v>18</v>
      </c>
      <c r="L90" s="5" t="str">
        <f t="shared" si="28"/>
        <v>Good</v>
      </c>
      <c r="M90" s="6">
        <f t="shared" si="29"/>
        <v>1.375</v>
      </c>
      <c r="N90" s="5" t="str">
        <f t="shared" si="21"/>
        <v>Good</v>
      </c>
    </row>
    <row r="91" spans="1:14" x14ac:dyDescent="0.25">
      <c r="A91" s="3">
        <v>45488</v>
      </c>
      <c r="B91" s="5">
        <f t="shared" si="25"/>
        <v>15</v>
      </c>
      <c r="C91" s="5">
        <f t="shared" si="26"/>
        <v>7</v>
      </c>
      <c r="D91" s="5">
        <f t="shared" si="27"/>
        <v>2024</v>
      </c>
      <c r="E91" s="5" t="s">
        <v>22</v>
      </c>
      <c r="F91" s="10">
        <v>0.43055555555555558</v>
      </c>
      <c r="G91" s="11">
        <v>0.64305555555555549</v>
      </c>
      <c r="H91" s="5">
        <v>11</v>
      </c>
      <c r="I91" s="5">
        <v>9</v>
      </c>
      <c r="J91" s="5">
        <f t="shared" si="20"/>
        <v>20</v>
      </c>
      <c r="K91" s="5" t="s">
        <v>18</v>
      </c>
      <c r="L91" s="5" t="str">
        <f t="shared" si="28"/>
        <v>Good</v>
      </c>
      <c r="M91" s="6">
        <f t="shared" si="29"/>
        <v>1.25</v>
      </c>
      <c r="N91" s="5" t="str">
        <f t="shared" si="21"/>
        <v>Good</v>
      </c>
    </row>
    <row r="92" spans="1:14" x14ac:dyDescent="0.25">
      <c r="A92" s="3">
        <v>45489</v>
      </c>
      <c r="B92" s="5">
        <f t="shared" si="25"/>
        <v>16</v>
      </c>
      <c r="C92" s="5">
        <f t="shared" si="26"/>
        <v>7</v>
      </c>
      <c r="D92" s="5">
        <f t="shared" si="27"/>
        <v>2024</v>
      </c>
      <c r="E92" s="5" t="s">
        <v>22</v>
      </c>
      <c r="F92" s="10">
        <v>0.43958333333333333</v>
      </c>
      <c r="G92" s="11">
        <v>0.6</v>
      </c>
      <c r="H92" s="5">
        <v>3</v>
      </c>
      <c r="I92" s="5">
        <v>8</v>
      </c>
      <c r="J92" s="5">
        <f t="shared" si="20"/>
        <v>11</v>
      </c>
      <c r="K92" s="5" t="s">
        <v>6</v>
      </c>
      <c r="L92" s="5" t="str">
        <f t="shared" si="28"/>
        <v>Bad</v>
      </c>
      <c r="M92" s="6">
        <f t="shared" si="29"/>
        <v>0.6875</v>
      </c>
      <c r="N92" s="5" t="str">
        <f t="shared" si="21"/>
        <v>Bad</v>
      </c>
    </row>
    <row r="93" spans="1:14" x14ac:dyDescent="0.25">
      <c r="A93" s="3">
        <v>45490</v>
      </c>
      <c r="B93" s="5">
        <f t="shared" si="25"/>
        <v>17</v>
      </c>
      <c r="C93" s="5">
        <f t="shared" si="26"/>
        <v>7</v>
      </c>
      <c r="D93" s="5">
        <f t="shared" si="27"/>
        <v>2024</v>
      </c>
      <c r="E93" s="5" t="s">
        <v>22</v>
      </c>
      <c r="F93" s="10">
        <v>0.42569444444444443</v>
      </c>
      <c r="G93" s="11">
        <v>0.57777777777777772</v>
      </c>
      <c r="H93" s="5">
        <v>8</v>
      </c>
      <c r="I93" s="5">
        <v>14</v>
      </c>
      <c r="J93" s="5">
        <f t="shared" si="20"/>
        <v>22</v>
      </c>
      <c r="K93" s="5" t="s">
        <v>18</v>
      </c>
      <c r="L93" s="5" t="str">
        <f t="shared" si="28"/>
        <v>Good</v>
      </c>
      <c r="M93" s="6">
        <f t="shared" si="29"/>
        <v>1.375</v>
      </c>
      <c r="N93" s="5" t="str">
        <f t="shared" si="21"/>
        <v>Good</v>
      </c>
    </row>
    <row r="94" spans="1:14" x14ac:dyDescent="0.25">
      <c r="A94" s="3">
        <v>45492</v>
      </c>
      <c r="B94" s="5">
        <f t="shared" si="25"/>
        <v>19</v>
      </c>
      <c r="C94" s="5">
        <f t="shared" si="26"/>
        <v>7</v>
      </c>
      <c r="D94" s="5">
        <f t="shared" si="27"/>
        <v>2024</v>
      </c>
      <c r="E94" s="5" t="s">
        <v>22</v>
      </c>
      <c r="F94" s="10">
        <v>0.41944444444444445</v>
      </c>
      <c r="G94" s="11">
        <v>0.61875000000000002</v>
      </c>
      <c r="H94" s="5">
        <v>10</v>
      </c>
      <c r="I94" s="5">
        <v>10</v>
      </c>
      <c r="J94" s="5">
        <f t="shared" si="20"/>
        <v>20</v>
      </c>
      <c r="K94" s="5" t="s">
        <v>18</v>
      </c>
      <c r="L94" s="5" t="str">
        <f t="shared" si="28"/>
        <v>Good</v>
      </c>
      <c r="M94" s="6">
        <f t="shared" si="29"/>
        <v>1.25</v>
      </c>
      <c r="N94" s="5" t="str">
        <f t="shared" si="21"/>
        <v>Good</v>
      </c>
    </row>
    <row r="95" spans="1:14" x14ac:dyDescent="0.25">
      <c r="A95" s="3">
        <v>45493</v>
      </c>
      <c r="B95" s="5">
        <f t="shared" si="25"/>
        <v>20</v>
      </c>
      <c r="C95" s="5">
        <f t="shared" si="26"/>
        <v>7</v>
      </c>
      <c r="D95" s="5">
        <f t="shared" si="27"/>
        <v>2024</v>
      </c>
      <c r="E95" s="5" t="s">
        <v>22</v>
      </c>
      <c r="F95" s="10">
        <v>0.42777777777777776</v>
      </c>
      <c r="G95" s="11">
        <v>0.63958333333333339</v>
      </c>
      <c r="H95" s="5">
        <v>11</v>
      </c>
      <c r="I95" s="5">
        <v>8</v>
      </c>
      <c r="J95" s="5">
        <f t="shared" si="20"/>
        <v>19</v>
      </c>
      <c r="K95" s="5" t="s">
        <v>18</v>
      </c>
      <c r="L95" s="5" t="str">
        <f t="shared" si="28"/>
        <v>Good</v>
      </c>
      <c r="M95" s="6">
        <f t="shared" si="29"/>
        <v>1.1875</v>
      </c>
      <c r="N95" s="5" t="str">
        <f t="shared" si="21"/>
        <v>Good</v>
      </c>
    </row>
    <row r="96" spans="1:14" x14ac:dyDescent="0.25">
      <c r="A96" s="3">
        <v>45494</v>
      </c>
      <c r="B96" s="5">
        <f t="shared" si="25"/>
        <v>21</v>
      </c>
      <c r="C96" s="5">
        <f t="shared" si="26"/>
        <v>7</v>
      </c>
      <c r="D96" s="5">
        <f t="shared" si="27"/>
        <v>2024</v>
      </c>
      <c r="E96" s="5" t="s">
        <v>22</v>
      </c>
      <c r="F96" s="10">
        <v>0.41736111111111113</v>
      </c>
      <c r="G96" s="11">
        <v>0.59166666666666667</v>
      </c>
      <c r="H96" s="5">
        <v>10</v>
      </c>
      <c r="I96" s="5">
        <v>10</v>
      </c>
      <c r="J96" s="5">
        <f t="shared" si="20"/>
        <v>20</v>
      </c>
      <c r="K96" s="5" t="s">
        <v>18</v>
      </c>
      <c r="L96" s="5" t="str">
        <f t="shared" si="28"/>
        <v>Good</v>
      </c>
      <c r="M96" s="6">
        <f t="shared" si="29"/>
        <v>1.25</v>
      </c>
      <c r="N96" s="5" t="str">
        <f t="shared" si="21"/>
        <v>Good</v>
      </c>
    </row>
    <row r="97" spans="1:14" x14ac:dyDescent="0.25">
      <c r="A97" s="3">
        <v>45495</v>
      </c>
      <c r="B97" s="5">
        <f t="shared" si="25"/>
        <v>22</v>
      </c>
      <c r="C97" s="5">
        <f t="shared" si="26"/>
        <v>7</v>
      </c>
      <c r="D97" s="5">
        <f t="shared" si="27"/>
        <v>2024</v>
      </c>
      <c r="E97" s="5" t="s">
        <v>22</v>
      </c>
      <c r="F97" s="10">
        <v>0.44791666666666669</v>
      </c>
      <c r="G97" s="11">
        <v>0.62083333333333335</v>
      </c>
      <c r="H97" s="5">
        <v>9</v>
      </c>
      <c r="I97" s="5">
        <v>9</v>
      </c>
      <c r="J97" s="5">
        <f t="shared" si="20"/>
        <v>18</v>
      </c>
      <c r="K97" s="5" t="s">
        <v>18</v>
      </c>
      <c r="L97" s="5" t="str">
        <f t="shared" si="28"/>
        <v>Good</v>
      </c>
      <c r="M97" s="6">
        <f t="shared" si="29"/>
        <v>1.125</v>
      </c>
      <c r="N97" s="5" t="str">
        <f t="shared" si="21"/>
        <v>Good</v>
      </c>
    </row>
    <row r="98" spans="1:14" x14ac:dyDescent="0.25">
      <c r="A98" s="3">
        <v>45496</v>
      </c>
      <c r="B98" s="5">
        <f t="shared" si="25"/>
        <v>23</v>
      </c>
      <c r="C98" s="5">
        <f t="shared" si="26"/>
        <v>7</v>
      </c>
      <c r="D98" s="5">
        <f t="shared" si="27"/>
        <v>2024</v>
      </c>
      <c r="E98" s="5" t="s">
        <v>22</v>
      </c>
      <c r="F98" s="10">
        <v>0.4201388888888889</v>
      </c>
      <c r="G98" s="11">
        <v>0.6118055555555556</v>
      </c>
      <c r="H98" s="5">
        <v>10</v>
      </c>
      <c r="I98" s="5">
        <v>10</v>
      </c>
      <c r="J98" s="5">
        <f t="shared" si="20"/>
        <v>20</v>
      </c>
      <c r="K98" s="5" t="s">
        <v>18</v>
      </c>
      <c r="L98" s="5" t="str">
        <f t="shared" si="28"/>
        <v>Good</v>
      </c>
      <c r="M98" s="6">
        <f t="shared" si="29"/>
        <v>1.25</v>
      </c>
      <c r="N98" s="5" t="str">
        <f t="shared" si="21"/>
        <v>Good</v>
      </c>
    </row>
    <row r="99" spans="1:14" x14ac:dyDescent="0.25">
      <c r="A99" s="3">
        <v>45497</v>
      </c>
      <c r="B99" s="5">
        <f t="shared" si="25"/>
        <v>24</v>
      </c>
      <c r="C99" s="5">
        <f t="shared" si="26"/>
        <v>7</v>
      </c>
      <c r="D99" s="5">
        <f t="shared" si="27"/>
        <v>2024</v>
      </c>
      <c r="E99" s="5" t="s">
        <v>22</v>
      </c>
      <c r="F99" s="11">
        <v>0.43263888888888891</v>
      </c>
      <c r="G99" s="11">
        <v>0.59305555555555556</v>
      </c>
      <c r="H99" s="5">
        <v>8</v>
      </c>
      <c r="I99" s="5">
        <v>9</v>
      </c>
      <c r="J99" s="5">
        <f t="shared" si="20"/>
        <v>17</v>
      </c>
      <c r="K99" s="5" t="s">
        <v>18</v>
      </c>
      <c r="L99" s="5" t="str">
        <f t="shared" si="28"/>
        <v>Good</v>
      </c>
      <c r="M99" s="6">
        <f t="shared" si="29"/>
        <v>1.0625</v>
      </c>
      <c r="N99" s="5" t="str">
        <f t="shared" si="21"/>
        <v>Good</v>
      </c>
    </row>
    <row r="100" spans="1:14" x14ac:dyDescent="0.25">
      <c r="A100" s="3">
        <v>45498</v>
      </c>
      <c r="B100" s="5">
        <f t="shared" si="25"/>
        <v>25</v>
      </c>
      <c r="C100" s="5">
        <f t="shared" si="26"/>
        <v>7</v>
      </c>
      <c r="D100" s="5">
        <f t="shared" si="27"/>
        <v>2024</v>
      </c>
      <c r="E100" s="5" t="s">
        <v>22</v>
      </c>
      <c r="F100" s="10">
        <v>0.4284722222222222</v>
      </c>
      <c r="G100" s="11">
        <v>0.61041666666666661</v>
      </c>
      <c r="H100" s="5">
        <v>9</v>
      </c>
      <c r="I100" s="5">
        <v>10</v>
      </c>
      <c r="J100" s="5">
        <f t="shared" si="20"/>
        <v>19</v>
      </c>
      <c r="K100" s="5" t="s">
        <v>18</v>
      </c>
      <c r="L100" s="5" t="str">
        <f t="shared" si="28"/>
        <v>Good</v>
      </c>
      <c r="M100" s="6">
        <f t="shared" si="29"/>
        <v>1.1875</v>
      </c>
      <c r="N100" s="5" t="str">
        <f t="shared" si="21"/>
        <v>Good</v>
      </c>
    </row>
    <row r="101" spans="1:14" x14ac:dyDescent="0.25">
      <c r="A101" s="3">
        <v>45499</v>
      </c>
      <c r="B101" s="5">
        <f t="shared" si="25"/>
        <v>26</v>
      </c>
      <c r="C101" s="5">
        <f t="shared" si="26"/>
        <v>7</v>
      </c>
      <c r="D101" s="5">
        <f t="shared" si="27"/>
        <v>2024</v>
      </c>
      <c r="E101" s="5" t="s">
        <v>22</v>
      </c>
      <c r="F101" s="10">
        <v>0.41666666666666669</v>
      </c>
      <c r="G101" s="11">
        <v>0.6166666666666667</v>
      </c>
      <c r="H101" s="5">
        <v>10</v>
      </c>
      <c r="I101" s="5">
        <v>10</v>
      </c>
      <c r="J101" s="5">
        <f t="shared" si="20"/>
        <v>20</v>
      </c>
      <c r="K101" s="5" t="s">
        <v>18</v>
      </c>
      <c r="L101" s="5" t="str">
        <f t="shared" si="28"/>
        <v>Good</v>
      </c>
      <c r="M101" s="6">
        <f t="shared" si="29"/>
        <v>1.25</v>
      </c>
      <c r="N101" s="5" t="str">
        <f t="shared" si="21"/>
        <v>Good</v>
      </c>
    </row>
    <row r="102" spans="1:14" x14ac:dyDescent="0.25">
      <c r="A102" s="3">
        <v>45500</v>
      </c>
      <c r="B102" s="5">
        <f t="shared" si="25"/>
        <v>27</v>
      </c>
      <c r="C102" s="5">
        <f t="shared" si="26"/>
        <v>7</v>
      </c>
      <c r="D102" s="5">
        <f t="shared" si="27"/>
        <v>2024</v>
      </c>
      <c r="E102" s="5" t="s">
        <v>22</v>
      </c>
      <c r="F102" s="10">
        <v>0.40416666666666667</v>
      </c>
      <c r="G102" s="10">
        <v>0.60555555555555551</v>
      </c>
      <c r="H102" s="5">
        <v>9</v>
      </c>
      <c r="I102" s="5">
        <v>11</v>
      </c>
      <c r="J102" s="5">
        <f t="shared" si="20"/>
        <v>20</v>
      </c>
      <c r="K102" s="5" t="s">
        <v>18</v>
      </c>
      <c r="L102" s="5" t="str">
        <f t="shared" si="28"/>
        <v>Good</v>
      </c>
      <c r="M102" s="6">
        <f t="shared" si="29"/>
        <v>1.25</v>
      </c>
      <c r="N102" s="5" t="str">
        <f t="shared" si="21"/>
        <v>Good</v>
      </c>
    </row>
    <row r="103" spans="1:14" x14ac:dyDescent="0.25">
      <c r="A103" s="3">
        <v>45501</v>
      </c>
      <c r="B103" s="5">
        <f t="shared" si="25"/>
        <v>28</v>
      </c>
      <c r="C103" s="5">
        <f t="shared" si="26"/>
        <v>7</v>
      </c>
      <c r="D103" s="5">
        <f t="shared" si="27"/>
        <v>2024</v>
      </c>
      <c r="E103" s="5" t="s">
        <v>22</v>
      </c>
      <c r="F103" s="10">
        <v>0.41944444444444445</v>
      </c>
      <c r="G103" s="11">
        <v>0.61597222222222225</v>
      </c>
      <c r="H103" s="5">
        <v>10</v>
      </c>
      <c r="I103" s="5">
        <v>10</v>
      </c>
      <c r="J103" s="5">
        <f t="shared" si="20"/>
        <v>20</v>
      </c>
      <c r="K103" s="5" t="s">
        <v>18</v>
      </c>
      <c r="L103" s="5" t="str">
        <f t="shared" si="28"/>
        <v>Good</v>
      </c>
      <c r="M103" s="6">
        <f t="shared" si="29"/>
        <v>1.25</v>
      </c>
      <c r="N103" s="5" t="str">
        <f t="shared" si="21"/>
        <v>Good</v>
      </c>
    </row>
    <row r="104" spans="1:14" x14ac:dyDescent="0.25">
      <c r="A104" s="3">
        <v>45502</v>
      </c>
      <c r="B104" s="5">
        <f t="shared" si="25"/>
        <v>29</v>
      </c>
      <c r="C104" s="5">
        <f t="shared" si="26"/>
        <v>7</v>
      </c>
      <c r="D104" s="5">
        <f t="shared" si="27"/>
        <v>2024</v>
      </c>
      <c r="E104" s="5" t="s">
        <v>22</v>
      </c>
      <c r="F104" s="10">
        <v>0.41875000000000001</v>
      </c>
      <c r="G104" s="11">
        <v>0.60833333333333339</v>
      </c>
      <c r="H104" s="5">
        <v>9</v>
      </c>
      <c r="I104" s="5">
        <v>10</v>
      </c>
      <c r="J104" s="5">
        <f t="shared" si="20"/>
        <v>19</v>
      </c>
      <c r="K104" s="5" t="s">
        <v>18</v>
      </c>
      <c r="L104" s="5" t="str">
        <f t="shared" si="28"/>
        <v>Good</v>
      </c>
      <c r="M104" s="6">
        <f t="shared" si="29"/>
        <v>1.1875</v>
      </c>
      <c r="N104" s="5" t="str">
        <f t="shared" si="21"/>
        <v>Good</v>
      </c>
    </row>
    <row r="105" spans="1:14" x14ac:dyDescent="0.25">
      <c r="A105" s="3">
        <v>45503</v>
      </c>
      <c r="B105" s="5">
        <f t="shared" si="25"/>
        <v>30</v>
      </c>
      <c r="C105" s="5">
        <f t="shared" si="26"/>
        <v>7</v>
      </c>
      <c r="D105" s="5">
        <f t="shared" si="27"/>
        <v>2024</v>
      </c>
      <c r="E105" s="5" t="s">
        <v>22</v>
      </c>
      <c r="F105" s="10">
        <v>0.41944444444444445</v>
      </c>
      <c r="G105" s="11">
        <v>0.6209027777777778</v>
      </c>
      <c r="H105" s="5">
        <v>10</v>
      </c>
      <c r="I105" s="5">
        <v>11</v>
      </c>
      <c r="J105" s="5">
        <f t="shared" si="20"/>
        <v>21</v>
      </c>
      <c r="K105" s="5" t="s">
        <v>18</v>
      </c>
      <c r="L105" s="5" t="str">
        <f t="shared" si="28"/>
        <v>Good</v>
      </c>
      <c r="M105" s="6">
        <f t="shared" si="29"/>
        <v>1.3125</v>
      </c>
      <c r="N105" s="5" t="str">
        <f t="shared" si="21"/>
        <v>Good</v>
      </c>
    </row>
    <row r="106" spans="1:14" x14ac:dyDescent="0.25">
      <c r="A106" s="3">
        <v>45504</v>
      </c>
      <c r="B106" s="5">
        <f t="shared" si="25"/>
        <v>31</v>
      </c>
      <c r="C106" s="5">
        <f t="shared" si="26"/>
        <v>7</v>
      </c>
      <c r="D106" s="5">
        <f t="shared" si="27"/>
        <v>2024</v>
      </c>
      <c r="E106" s="5" t="s">
        <v>22</v>
      </c>
      <c r="F106" s="10">
        <v>0.43611111111111112</v>
      </c>
      <c r="G106" s="11">
        <v>0.62013888888888891</v>
      </c>
      <c r="H106" s="5">
        <v>12</v>
      </c>
      <c r="I106" s="5">
        <v>9</v>
      </c>
      <c r="J106" s="5">
        <f t="shared" si="20"/>
        <v>21</v>
      </c>
      <c r="K106" s="5" t="s">
        <v>18</v>
      </c>
      <c r="L106" s="5" t="str">
        <f t="shared" si="28"/>
        <v>Good</v>
      </c>
      <c r="M106" s="6">
        <f t="shared" si="29"/>
        <v>1.3125</v>
      </c>
      <c r="N106" s="5" t="str">
        <f t="shared" si="21"/>
        <v>Good</v>
      </c>
    </row>
    <row r="107" spans="1:14" x14ac:dyDescent="0.25">
      <c r="A107" s="3">
        <v>45474</v>
      </c>
      <c r="B107" s="5">
        <f t="shared" si="25"/>
        <v>1</v>
      </c>
      <c r="C107" s="5">
        <f t="shared" si="26"/>
        <v>7</v>
      </c>
      <c r="D107" s="5">
        <f t="shared" si="27"/>
        <v>2024</v>
      </c>
      <c r="E107" s="5" t="s">
        <v>23</v>
      </c>
      <c r="F107" s="10">
        <v>0.44097222222222221</v>
      </c>
      <c r="G107" s="11">
        <v>0.62152777777777779</v>
      </c>
      <c r="H107" s="5">
        <v>9</v>
      </c>
      <c r="I107" s="5">
        <v>10</v>
      </c>
      <c r="J107" s="5">
        <f t="shared" si="20"/>
        <v>19</v>
      </c>
      <c r="K107" s="5" t="s">
        <v>18</v>
      </c>
      <c r="L107" s="5" t="str">
        <f t="shared" si="28"/>
        <v>Good</v>
      </c>
      <c r="M107" s="6">
        <f t="shared" si="29"/>
        <v>1.1875</v>
      </c>
      <c r="N107" s="5" t="str">
        <f t="shared" si="21"/>
        <v>Good</v>
      </c>
    </row>
    <row r="108" spans="1:14" x14ac:dyDescent="0.25">
      <c r="A108" s="3">
        <v>45475</v>
      </c>
      <c r="B108" s="5">
        <f t="shared" ref="B108" si="30">DAY(A108)</f>
        <v>2</v>
      </c>
      <c r="C108" s="5">
        <f t="shared" ref="C108" si="31">MONTH(A108)</f>
        <v>7</v>
      </c>
      <c r="D108" s="5">
        <f t="shared" ref="D108" si="32">YEAR(A108)</f>
        <v>2024</v>
      </c>
      <c r="E108" s="5" t="s">
        <v>23</v>
      </c>
      <c r="F108" s="10">
        <v>0.4201388888888889</v>
      </c>
      <c r="G108" s="10">
        <v>0.60763888888888884</v>
      </c>
      <c r="H108" s="9">
        <v>8</v>
      </c>
      <c r="I108" s="5">
        <v>10</v>
      </c>
      <c r="J108" s="5">
        <f t="shared" si="20"/>
        <v>18</v>
      </c>
      <c r="K108" s="5" t="s">
        <v>18</v>
      </c>
      <c r="L108" s="5" t="str">
        <f t="shared" si="28"/>
        <v>Good</v>
      </c>
      <c r="M108" s="6">
        <f t="shared" si="29"/>
        <v>1.125</v>
      </c>
      <c r="N108" s="5" t="str">
        <f t="shared" si="21"/>
        <v>Good</v>
      </c>
    </row>
    <row r="109" spans="1:14" x14ac:dyDescent="0.25">
      <c r="A109" s="3">
        <v>45478</v>
      </c>
      <c r="B109" s="5">
        <f t="shared" ref="B109:B156" si="33">DAY(A109)</f>
        <v>5</v>
      </c>
      <c r="C109" s="5">
        <f t="shared" ref="C109:C156" si="34">MONTH(A109)</f>
        <v>7</v>
      </c>
      <c r="D109" s="5">
        <f t="shared" ref="D109:D156" si="35">YEAR(A109)</f>
        <v>2024</v>
      </c>
      <c r="E109" s="5" t="s">
        <v>23</v>
      </c>
      <c r="F109" s="10">
        <v>0.41111111111111109</v>
      </c>
      <c r="G109" s="11">
        <v>0.57291666666666663</v>
      </c>
      <c r="H109" s="5">
        <v>9</v>
      </c>
      <c r="I109" s="5">
        <v>9</v>
      </c>
      <c r="J109" s="5">
        <f t="shared" ref="J109:J131" si="36">SUM(H109:I109)</f>
        <v>18</v>
      </c>
      <c r="K109" s="5" t="s">
        <v>18</v>
      </c>
      <c r="L109" s="5" t="str">
        <f t="shared" ref="L109:L131" si="37">IF(J109&gt;=16,"Good","Bad")</f>
        <v>Good</v>
      </c>
      <c r="M109" s="6">
        <f t="shared" ref="M109:M131" si="38">J109/16</f>
        <v>1.125</v>
      </c>
      <c r="N109" s="5" t="str">
        <f t="shared" si="21"/>
        <v>Good</v>
      </c>
    </row>
    <row r="110" spans="1:14" x14ac:dyDescent="0.25">
      <c r="A110" s="3">
        <v>45479</v>
      </c>
      <c r="B110" s="5">
        <f t="shared" si="33"/>
        <v>6</v>
      </c>
      <c r="C110" s="5">
        <f t="shared" si="34"/>
        <v>7</v>
      </c>
      <c r="D110" s="5">
        <f t="shared" si="35"/>
        <v>2024</v>
      </c>
      <c r="E110" s="5" t="s">
        <v>23</v>
      </c>
      <c r="F110" s="10">
        <v>0.38055555555555554</v>
      </c>
      <c r="G110" s="10">
        <v>0.6118055555555556</v>
      </c>
      <c r="H110" s="5">
        <v>11</v>
      </c>
      <c r="I110" s="5">
        <v>10</v>
      </c>
      <c r="J110" s="5">
        <f t="shared" si="36"/>
        <v>21</v>
      </c>
      <c r="K110" s="5" t="s">
        <v>18</v>
      </c>
      <c r="L110" s="5" t="str">
        <f t="shared" si="37"/>
        <v>Good</v>
      </c>
      <c r="M110" s="6">
        <f t="shared" si="38"/>
        <v>1.3125</v>
      </c>
      <c r="N110" s="5" t="str">
        <f t="shared" si="21"/>
        <v>Good</v>
      </c>
    </row>
    <row r="111" spans="1:14" x14ac:dyDescent="0.25">
      <c r="A111" s="3">
        <v>45480</v>
      </c>
      <c r="B111" s="5">
        <f t="shared" si="33"/>
        <v>7</v>
      </c>
      <c r="C111" s="5">
        <f t="shared" si="34"/>
        <v>7</v>
      </c>
      <c r="D111" s="5">
        <f t="shared" si="35"/>
        <v>2024</v>
      </c>
      <c r="E111" s="5" t="s">
        <v>23</v>
      </c>
      <c r="F111" s="10">
        <v>0.42222222222222222</v>
      </c>
      <c r="G111" s="11">
        <v>0.59722222222222221</v>
      </c>
      <c r="H111" s="5">
        <v>9</v>
      </c>
      <c r="I111" s="5">
        <v>11</v>
      </c>
      <c r="J111" s="5">
        <f t="shared" si="36"/>
        <v>20</v>
      </c>
      <c r="K111" s="5" t="s">
        <v>18</v>
      </c>
      <c r="L111" s="5" t="str">
        <f t="shared" si="37"/>
        <v>Good</v>
      </c>
      <c r="M111" s="6">
        <f t="shared" si="38"/>
        <v>1.25</v>
      </c>
      <c r="N111" s="5" t="str">
        <f t="shared" si="21"/>
        <v>Good</v>
      </c>
    </row>
    <row r="112" spans="1:14" x14ac:dyDescent="0.25">
      <c r="A112" s="3">
        <v>45481</v>
      </c>
      <c r="B112" s="5">
        <f t="shared" si="33"/>
        <v>8</v>
      </c>
      <c r="C112" s="5">
        <f t="shared" si="34"/>
        <v>7</v>
      </c>
      <c r="D112" s="5">
        <f t="shared" si="35"/>
        <v>2024</v>
      </c>
      <c r="E112" s="5" t="s">
        <v>23</v>
      </c>
      <c r="F112" s="10">
        <v>0.41597222222222224</v>
      </c>
      <c r="G112" s="11">
        <v>0.62152777777777779</v>
      </c>
      <c r="H112" s="5">
        <v>10</v>
      </c>
      <c r="I112" s="5">
        <v>9</v>
      </c>
      <c r="J112" s="5">
        <f t="shared" si="36"/>
        <v>19</v>
      </c>
      <c r="K112" s="5" t="s">
        <v>18</v>
      </c>
      <c r="L112" s="5" t="str">
        <f t="shared" si="37"/>
        <v>Good</v>
      </c>
      <c r="M112" s="6">
        <f t="shared" si="38"/>
        <v>1.1875</v>
      </c>
      <c r="N112" s="5" t="str">
        <f t="shared" si="21"/>
        <v>Good</v>
      </c>
    </row>
    <row r="113" spans="1:14" x14ac:dyDescent="0.25">
      <c r="A113" s="3">
        <v>45483</v>
      </c>
      <c r="B113" s="5">
        <f t="shared" si="33"/>
        <v>10</v>
      </c>
      <c r="C113" s="5">
        <f t="shared" si="34"/>
        <v>7</v>
      </c>
      <c r="D113" s="5">
        <f t="shared" si="35"/>
        <v>2024</v>
      </c>
      <c r="E113" s="5" t="s">
        <v>23</v>
      </c>
      <c r="F113" s="10">
        <v>0.40763888888888888</v>
      </c>
      <c r="G113" s="10">
        <v>0.61597222222222225</v>
      </c>
      <c r="H113" s="5">
        <v>1</v>
      </c>
      <c r="I113" s="5">
        <v>4</v>
      </c>
      <c r="J113" s="5">
        <f t="shared" si="36"/>
        <v>5</v>
      </c>
      <c r="K113" s="5" t="s">
        <v>6</v>
      </c>
      <c r="L113" s="5" t="str">
        <f t="shared" si="37"/>
        <v>Bad</v>
      </c>
      <c r="M113" s="6">
        <f t="shared" si="38"/>
        <v>0.3125</v>
      </c>
      <c r="N113" s="5" t="str">
        <f t="shared" si="21"/>
        <v>Bad</v>
      </c>
    </row>
    <row r="114" spans="1:14" x14ac:dyDescent="0.25">
      <c r="A114" s="3">
        <v>45484</v>
      </c>
      <c r="B114" s="5">
        <f t="shared" si="33"/>
        <v>11</v>
      </c>
      <c r="C114" s="5">
        <f t="shared" si="34"/>
        <v>7</v>
      </c>
      <c r="D114" s="5">
        <f t="shared" si="35"/>
        <v>2024</v>
      </c>
      <c r="E114" s="5" t="s">
        <v>23</v>
      </c>
      <c r="F114" s="10">
        <v>0.43888888888888888</v>
      </c>
      <c r="G114" s="11">
        <v>0.63680555555555562</v>
      </c>
      <c r="H114" s="5">
        <v>10</v>
      </c>
      <c r="I114" s="5">
        <v>12</v>
      </c>
      <c r="J114" s="5">
        <f t="shared" si="36"/>
        <v>22</v>
      </c>
      <c r="K114" s="5" t="s">
        <v>18</v>
      </c>
      <c r="L114" s="5" t="str">
        <f t="shared" si="37"/>
        <v>Good</v>
      </c>
      <c r="M114" s="6">
        <f t="shared" si="38"/>
        <v>1.375</v>
      </c>
      <c r="N114" s="5" t="str">
        <f t="shared" si="21"/>
        <v>Good</v>
      </c>
    </row>
    <row r="115" spans="1:14" x14ac:dyDescent="0.25">
      <c r="A115" s="3">
        <v>45485</v>
      </c>
      <c r="B115" s="5">
        <f t="shared" si="33"/>
        <v>12</v>
      </c>
      <c r="C115" s="5">
        <f t="shared" si="34"/>
        <v>7</v>
      </c>
      <c r="D115" s="5">
        <f t="shared" si="35"/>
        <v>2024</v>
      </c>
      <c r="E115" s="5" t="s">
        <v>23</v>
      </c>
      <c r="F115" s="10">
        <v>0.4375</v>
      </c>
      <c r="G115" s="11">
        <v>0.60972222222222228</v>
      </c>
      <c r="H115" s="5">
        <v>9</v>
      </c>
      <c r="I115" s="5">
        <v>10</v>
      </c>
      <c r="J115" s="5">
        <f t="shared" si="36"/>
        <v>19</v>
      </c>
      <c r="K115" s="5" t="s">
        <v>18</v>
      </c>
      <c r="L115" s="5" t="str">
        <f t="shared" si="37"/>
        <v>Good</v>
      </c>
      <c r="M115" s="6">
        <f t="shared" si="38"/>
        <v>1.1875</v>
      </c>
      <c r="N115" s="5" t="str">
        <f t="shared" si="21"/>
        <v>Good</v>
      </c>
    </row>
    <row r="116" spans="1:14" x14ac:dyDescent="0.25">
      <c r="A116" s="3">
        <v>45486</v>
      </c>
      <c r="B116" s="5">
        <f t="shared" si="33"/>
        <v>13</v>
      </c>
      <c r="C116" s="5">
        <f t="shared" si="34"/>
        <v>7</v>
      </c>
      <c r="D116" s="5">
        <f t="shared" si="35"/>
        <v>2024</v>
      </c>
      <c r="E116" s="5" t="s">
        <v>23</v>
      </c>
      <c r="F116" s="10">
        <v>0.44166666666666665</v>
      </c>
      <c r="G116" s="11">
        <v>0.59513888888888888</v>
      </c>
      <c r="H116" s="5">
        <v>8</v>
      </c>
      <c r="I116" s="5">
        <v>11</v>
      </c>
      <c r="J116" s="5">
        <f t="shared" si="36"/>
        <v>19</v>
      </c>
      <c r="K116" s="5" t="s">
        <v>18</v>
      </c>
      <c r="L116" s="5" t="str">
        <f t="shared" si="37"/>
        <v>Good</v>
      </c>
      <c r="M116" s="6">
        <f t="shared" si="38"/>
        <v>1.1875</v>
      </c>
      <c r="N116" s="5" t="str">
        <f t="shared" si="21"/>
        <v>Good</v>
      </c>
    </row>
    <row r="117" spans="1:14" x14ac:dyDescent="0.25">
      <c r="A117" s="3">
        <v>45487</v>
      </c>
      <c r="B117" s="5">
        <f t="shared" si="33"/>
        <v>14</v>
      </c>
      <c r="C117" s="5">
        <f t="shared" si="34"/>
        <v>7</v>
      </c>
      <c r="D117" s="5">
        <f t="shared" si="35"/>
        <v>2024</v>
      </c>
      <c r="E117" s="5" t="s">
        <v>23</v>
      </c>
      <c r="F117" s="10">
        <v>0.42291666666666666</v>
      </c>
      <c r="G117" s="11">
        <v>0.61111111111111116</v>
      </c>
      <c r="H117" s="5">
        <v>10</v>
      </c>
      <c r="I117" s="5">
        <v>10</v>
      </c>
      <c r="J117" s="5">
        <f t="shared" si="36"/>
        <v>20</v>
      </c>
      <c r="K117" s="5" t="s">
        <v>18</v>
      </c>
      <c r="L117" s="5" t="str">
        <f t="shared" si="37"/>
        <v>Good</v>
      </c>
      <c r="M117" s="6">
        <f t="shared" si="38"/>
        <v>1.25</v>
      </c>
      <c r="N117" s="5" t="str">
        <f t="shared" si="21"/>
        <v>Good</v>
      </c>
    </row>
    <row r="118" spans="1:14" x14ac:dyDescent="0.25">
      <c r="A118" s="3">
        <v>45488</v>
      </c>
      <c r="B118" s="5">
        <f t="shared" si="33"/>
        <v>15</v>
      </c>
      <c r="C118" s="5">
        <f t="shared" si="34"/>
        <v>7</v>
      </c>
      <c r="D118" s="5">
        <f t="shared" si="35"/>
        <v>2024</v>
      </c>
      <c r="E118" s="5" t="s">
        <v>23</v>
      </c>
      <c r="F118" s="10">
        <v>0.42986111111111114</v>
      </c>
      <c r="G118" s="11">
        <v>0.69374999999999998</v>
      </c>
      <c r="H118" s="5">
        <v>13</v>
      </c>
      <c r="I118" s="5">
        <v>8</v>
      </c>
      <c r="J118" s="5">
        <f t="shared" si="36"/>
        <v>21</v>
      </c>
      <c r="K118" s="5" t="s">
        <v>18</v>
      </c>
      <c r="L118" s="5" t="str">
        <f t="shared" si="37"/>
        <v>Good</v>
      </c>
      <c r="M118" s="6">
        <f t="shared" si="38"/>
        <v>1.3125</v>
      </c>
      <c r="N118" s="5" t="str">
        <f t="shared" si="21"/>
        <v>Good</v>
      </c>
    </row>
    <row r="119" spans="1:14" x14ac:dyDescent="0.25">
      <c r="A119" s="3">
        <v>45489</v>
      </c>
      <c r="B119" s="5">
        <f t="shared" si="33"/>
        <v>16</v>
      </c>
      <c r="C119" s="5">
        <f t="shared" si="34"/>
        <v>7</v>
      </c>
      <c r="D119" s="5">
        <f t="shared" si="35"/>
        <v>2024</v>
      </c>
      <c r="E119" s="5" t="s">
        <v>23</v>
      </c>
      <c r="F119" s="10">
        <v>0.44236111111111109</v>
      </c>
      <c r="G119" s="11">
        <v>0.6020833333333333</v>
      </c>
      <c r="H119" s="5">
        <v>8</v>
      </c>
      <c r="I119" s="5">
        <v>6</v>
      </c>
      <c r="J119" s="5">
        <f t="shared" si="36"/>
        <v>14</v>
      </c>
      <c r="K119" s="5" t="s">
        <v>18</v>
      </c>
      <c r="L119" s="5" t="str">
        <f t="shared" si="37"/>
        <v>Bad</v>
      </c>
      <c r="M119" s="6">
        <f t="shared" si="38"/>
        <v>0.875</v>
      </c>
      <c r="N119" s="5" t="str">
        <f t="shared" si="21"/>
        <v>Bad</v>
      </c>
    </row>
    <row r="120" spans="1:14" x14ac:dyDescent="0.25">
      <c r="A120" s="3">
        <v>45491</v>
      </c>
      <c r="B120" s="5">
        <f t="shared" si="33"/>
        <v>18</v>
      </c>
      <c r="C120" s="5">
        <f t="shared" si="34"/>
        <v>7</v>
      </c>
      <c r="D120" s="5">
        <f t="shared" si="35"/>
        <v>2024</v>
      </c>
      <c r="E120" s="5" t="s">
        <v>23</v>
      </c>
      <c r="F120" s="10">
        <v>0.44166666666666665</v>
      </c>
      <c r="G120" s="11">
        <v>0.6118055555555556</v>
      </c>
      <c r="H120" s="5">
        <v>8</v>
      </c>
      <c r="I120" s="5">
        <v>10</v>
      </c>
      <c r="J120" s="5">
        <f t="shared" si="36"/>
        <v>18</v>
      </c>
      <c r="K120" s="5" t="s">
        <v>18</v>
      </c>
      <c r="L120" s="5" t="str">
        <f t="shared" si="37"/>
        <v>Good</v>
      </c>
      <c r="M120" s="6">
        <f t="shared" si="38"/>
        <v>1.125</v>
      </c>
      <c r="N120" s="5" t="str">
        <f t="shared" si="21"/>
        <v>Good</v>
      </c>
    </row>
    <row r="121" spans="1:14" x14ac:dyDescent="0.25">
      <c r="A121" s="3">
        <v>45492</v>
      </c>
      <c r="B121" s="5">
        <f t="shared" si="33"/>
        <v>19</v>
      </c>
      <c r="C121" s="5">
        <f t="shared" si="34"/>
        <v>7</v>
      </c>
      <c r="D121" s="5">
        <f t="shared" si="35"/>
        <v>2024</v>
      </c>
      <c r="E121" s="5" t="s">
        <v>23</v>
      </c>
      <c r="F121" s="10">
        <v>0.4201388888888889</v>
      </c>
      <c r="G121" s="11">
        <v>0.60763888888888884</v>
      </c>
      <c r="H121" s="5">
        <v>10</v>
      </c>
      <c r="I121" s="5">
        <v>13</v>
      </c>
      <c r="J121" s="5">
        <f t="shared" si="36"/>
        <v>23</v>
      </c>
      <c r="K121" s="5" t="s">
        <v>18</v>
      </c>
      <c r="L121" s="5" t="str">
        <f t="shared" si="37"/>
        <v>Good</v>
      </c>
      <c r="M121" s="6">
        <f t="shared" si="38"/>
        <v>1.4375</v>
      </c>
      <c r="N121" s="5" t="str">
        <f t="shared" si="21"/>
        <v>Good</v>
      </c>
    </row>
    <row r="122" spans="1:14" x14ac:dyDescent="0.25">
      <c r="A122" s="3">
        <v>45493</v>
      </c>
      <c r="B122" s="5">
        <f t="shared" si="33"/>
        <v>20</v>
      </c>
      <c r="C122" s="5">
        <f t="shared" si="34"/>
        <v>7</v>
      </c>
      <c r="D122" s="5">
        <f t="shared" si="35"/>
        <v>2024</v>
      </c>
      <c r="E122" s="5" t="s">
        <v>23</v>
      </c>
      <c r="F122" s="10">
        <v>0.41875000000000001</v>
      </c>
      <c r="G122" s="11">
        <v>0.64027777777777772</v>
      </c>
      <c r="H122" s="5">
        <v>11</v>
      </c>
      <c r="I122" s="5">
        <v>8</v>
      </c>
      <c r="J122" s="5">
        <f t="shared" si="36"/>
        <v>19</v>
      </c>
      <c r="K122" s="5" t="s">
        <v>18</v>
      </c>
      <c r="L122" s="5" t="str">
        <f t="shared" si="37"/>
        <v>Good</v>
      </c>
      <c r="M122" s="6">
        <f t="shared" si="38"/>
        <v>1.1875</v>
      </c>
      <c r="N122" s="5" t="str">
        <f t="shared" si="21"/>
        <v>Good</v>
      </c>
    </row>
    <row r="123" spans="1:14" x14ac:dyDescent="0.25">
      <c r="A123" s="3">
        <v>45494</v>
      </c>
      <c r="B123" s="5">
        <f t="shared" si="33"/>
        <v>21</v>
      </c>
      <c r="C123" s="5">
        <f t="shared" si="34"/>
        <v>7</v>
      </c>
      <c r="D123" s="5">
        <f t="shared" si="35"/>
        <v>2024</v>
      </c>
      <c r="E123" s="5" t="s">
        <v>23</v>
      </c>
      <c r="F123" s="10">
        <v>0.44583333333333336</v>
      </c>
      <c r="G123" s="11">
        <v>0.60972222222222228</v>
      </c>
      <c r="H123" s="5">
        <v>9</v>
      </c>
      <c r="I123" s="5">
        <v>9</v>
      </c>
      <c r="J123" s="5">
        <f t="shared" si="36"/>
        <v>18</v>
      </c>
      <c r="K123" s="5" t="s">
        <v>18</v>
      </c>
      <c r="L123" s="5" t="str">
        <f t="shared" si="37"/>
        <v>Good</v>
      </c>
      <c r="M123" s="6">
        <f t="shared" si="38"/>
        <v>1.125</v>
      </c>
      <c r="N123" s="5" t="str">
        <f t="shared" si="21"/>
        <v>Good</v>
      </c>
    </row>
    <row r="124" spans="1:14" x14ac:dyDescent="0.25">
      <c r="A124" s="3">
        <v>45495</v>
      </c>
      <c r="B124" s="5">
        <f t="shared" si="33"/>
        <v>22</v>
      </c>
      <c r="C124" s="5">
        <f t="shared" si="34"/>
        <v>7</v>
      </c>
      <c r="D124" s="5">
        <f t="shared" si="35"/>
        <v>2024</v>
      </c>
      <c r="E124" s="5" t="s">
        <v>23</v>
      </c>
      <c r="F124" s="10">
        <v>0.44861111111111113</v>
      </c>
      <c r="G124" s="11">
        <v>0.62222222222222223</v>
      </c>
      <c r="H124" s="5">
        <v>9</v>
      </c>
      <c r="I124" s="5">
        <v>5</v>
      </c>
      <c r="J124" s="5">
        <f t="shared" si="36"/>
        <v>14</v>
      </c>
      <c r="K124" s="5" t="s">
        <v>18</v>
      </c>
      <c r="L124" s="5" t="str">
        <f t="shared" si="37"/>
        <v>Bad</v>
      </c>
      <c r="M124" s="6">
        <f t="shared" si="38"/>
        <v>0.875</v>
      </c>
      <c r="N124" s="5" t="str">
        <f t="shared" si="21"/>
        <v>Bad</v>
      </c>
    </row>
    <row r="125" spans="1:14" x14ac:dyDescent="0.25">
      <c r="A125" s="3">
        <v>45496</v>
      </c>
      <c r="B125" s="5">
        <f t="shared" si="33"/>
        <v>23</v>
      </c>
      <c r="C125" s="5">
        <f t="shared" si="34"/>
        <v>7</v>
      </c>
      <c r="D125" s="5">
        <f t="shared" si="35"/>
        <v>2024</v>
      </c>
      <c r="E125" s="5" t="s">
        <v>23</v>
      </c>
      <c r="F125" s="10">
        <v>0.44861111111111113</v>
      </c>
      <c r="G125" s="11">
        <v>0.61319444444444449</v>
      </c>
      <c r="H125" s="5">
        <v>8</v>
      </c>
      <c r="I125" s="5">
        <v>10</v>
      </c>
      <c r="J125" s="5">
        <f t="shared" si="36"/>
        <v>18</v>
      </c>
      <c r="K125" s="5" t="s">
        <v>18</v>
      </c>
      <c r="L125" s="5" t="str">
        <f t="shared" si="37"/>
        <v>Good</v>
      </c>
      <c r="M125" s="6">
        <f t="shared" si="38"/>
        <v>1.125</v>
      </c>
      <c r="N125" s="5" t="str">
        <f t="shared" si="21"/>
        <v>Good</v>
      </c>
    </row>
    <row r="126" spans="1:14" x14ac:dyDescent="0.25">
      <c r="A126" s="3">
        <v>45498</v>
      </c>
      <c r="B126" s="5">
        <f t="shared" si="33"/>
        <v>25</v>
      </c>
      <c r="C126" s="5">
        <f t="shared" si="34"/>
        <v>7</v>
      </c>
      <c r="D126" s="5">
        <f t="shared" si="35"/>
        <v>2024</v>
      </c>
      <c r="E126" s="5" t="s">
        <v>23</v>
      </c>
      <c r="F126" s="10">
        <v>0.42499999999999999</v>
      </c>
      <c r="G126" s="11">
        <v>0.62152777777777779</v>
      </c>
      <c r="H126" s="5">
        <v>10</v>
      </c>
      <c r="I126" s="5">
        <v>10</v>
      </c>
      <c r="J126" s="5">
        <f t="shared" si="36"/>
        <v>20</v>
      </c>
      <c r="K126" s="5" t="s">
        <v>18</v>
      </c>
      <c r="L126" s="5" t="str">
        <f t="shared" si="37"/>
        <v>Good</v>
      </c>
      <c r="M126" s="6">
        <f t="shared" si="38"/>
        <v>1.25</v>
      </c>
      <c r="N126" s="5" t="str">
        <f t="shared" si="21"/>
        <v>Good</v>
      </c>
    </row>
    <row r="127" spans="1:14" x14ac:dyDescent="0.25">
      <c r="A127" s="3">
        <v>45499</v>
      </c>
      <c r="B127" s="5">
        <f t="shared" si="33"/>
        <v>26</v>
      </c>
      <c r="C127" s="5">
        <f t="shared" si="34"/>
        <v>7</v>
      </c>
      <c r="D127" s="5">
        <f t="shared" si="35"/>
        <v>2024</v>
      </c>
      <c r="E127" s="5" t="s">
        <v>23</v>
      </c>
      <c r="F127" s="10">
        <v>0.41736111111111113</v>
      </c>
      <c r="G127" s="11">
        <v>0.6166666666666667</v>
      </c>
      <c r="H127" s="5">
        <v>10</v>
      </c>
      <c r="I127" s="5">
        <v>11</v>
      </c>
      <c r="J127" s="5">
        <f t="shared" si="36"/>
        <v>21</v>
      </c>
      <c r="K127" s="5" t="s">
        <v>18</v>
      </c>
      <c r="L127" s="5" t="str">
        <f t="shared" si="37"/>
        <v>Good</v>
      </c>
      <c r="M127" s="6">
        <f t="shared" si="38"/>
        <v>1.3125</v>
      </c>
      <c r="N127" s="5" t="str">
        <f t="shared" si="21"/>
        <v>Good</v>
      </c>
    </row>
    <row r="128" spans="1:14" x14ac:dyDescent="0.25">
      <c r="A128" s="3">
        <v>45500</v>
      </c>
      <c r="B128" s="5">
        <f t="shared" si="33"/>
        <v>27</v>
      </c>
      <c r="C128" s="5">
        <f t="shared" si="34"/>
        <v>7</v>
      </c>
      <c r="D128" s="5">
        <f t="shared" si="35"/>
        <v>2024</v>
      </c>
      <c r="E128" s="5" t="s">
        <v>23</v>
      </c>
      <c r="F128" s="10">
        <v>0.42291666666666666</v>
      </c>
      <c r="G128" s="11">
        <v>0.6118055555555556</v>
      </c>
      <c r="H128" s="5">
        <v>9</v>
      </c>
      <c r="I128" s="5">
        <v>10</v>
      </c>
      <c r="J128" s="5">
        <f t="shared" si="36"/>
        <v>19</v>
      </c>
      <c r="K128" s="5" t="s">
        <v>18</v>
      </c>
      <c r="L128" s="5" t="str">
        <f t="shared" si="37"/>
        <v>Good</v>
      </c>
      <c r="M128" s="6">
        <f t="shared" si="38"/>
        <v>1.1875</v>
      </c>
      <c r="N128" s="5" t="str">
        <f t="shared" si="21"/>
        <v>Good</v>
      </c>
    </row>
    <row r="129" spans="1:14" x14ac:dyDescent="0.25">
      <c r="A129" s="3">
        <v>45501</v>
      </c>
      <c r="B129" s="5">
        <f t="shared" si="33"/>
        <v>28</v>
      </c>
      <c r="C129" s="5">
        <f t="shared" si="34"/>
        <v>7</v>
      </c>
      <c r="D129" s="5">
        <f t="shared" si="35"/>
        <v>2024</v>
      </c>
      <c r="E129" s="5" t="s">
        <v>23</v>
      </c>
      <c r="F129" s="10">
        <v>0.43194444444444446</v>
      </c>
      <c r="G129" s="10">
        <v>0.61597222222222225</v>
      </c>
      <c r="H129" s="5">
        <v>6</v>
      </c>
      <c r="I129" s="5">
        <v>10</v>
      </c>
      <c r="J129" s="5">
        <f t="shared" si="36"/>
        <v>16</v>
      </c>
      <c r="K129" s="5" t="s">
        <v>18</v>
      </c>
      <c r="L129" s="5" t="str">
        <f t="shared" si="37"/>
        <v>Good</v>
      </c>
      <c r="M129" s="6">
        <f t="shared" si="38"/>
        <v>1</v>
      </c>
      <c r="N129" s="5" t="str">
        <f t="shared" si="21"/>
        <v>Good</v>
      </c>
    </row>
    <row r="130" spans="1:14" x14ac:dyDescent="0.25">
      <c r="A130" s="3">
        <v>45502</v>
      </c>
      <c r="B130" s="5">
        <f t="shared" si="33"/>
        <v>29</v>
      </c>
      <c r="C130" s="5">
        <f t="shared" si="34"/>
        <v>7</v>
      </c>
      <c r="D130" s="5">
        <f t="shared" si="35"/>
        <v>2024</v>
      </c>
      <c r="E130" s="5" t="s">
        <v>23</v>
      </c>
      <c r="F130" s="10">
        <v>0.42083333333333334</v>
      </c>
      <c r="G130" s="11">
        <v>0.60902777777777772</v>
      </c>
      <c r="H130" s="5">
        <v>9</v>
      </c>
      <c r="I130" s="5">
        <v>10</v>
      </c>
      <c r="J130" s="5">
        <f t="shared" si="36"/>
        <v>19</v>
      </c>
      <c r="K130" s="5" t="s">
        <v>18</v>
      </c>
      <c r="L130" s="5" t="str">
        <f t="shared" si="37"/>
        <v>Good</v>
      </c>
      <c r="M130" s="6">
        <f t="shared" si="38"/>
        <v>1.1875</v>
      </c>
      <c r="N130" s="5" t="str">
        <f t="shared" si="21"/>
        <v>Good</v>
      </c>
    </row>
    <row r="131" spans="1:14" x14ac:dyDescent="0.25">
      <c r="A131" s="3">
        <v>45504</v>
      </c>
      <c r="B131" s="5">
        <f t="shared" si="33"/>
        <v>31</v>
      </c>
      <c r="C131" s="5">
        <f t="shared" si="34"/>
        <v>7</v>
      </c>
      <c r="D131" s="5">
        <f t="shared" si="35"/>
        <v>2024</v>
      </c>
      <c r="E131" s="5" t="s">
        <v>23</v>
      </c>
      <c r="F131" s="10">
        <v>0.40555555555555556</v>
      </c>
      <c r="G131" s="11">
        <v>0.62569444444444444</v>
      </c>
      <c r="H131" s="5">
        <v>12</v>
      </c>
      <c r="I131" s="5">
        <v>9</v>
      </c>
      <c r="J131" s="5">
        <f t="shared" si="36"/>
        <v>21</v>
      </c>
      <c r="K131" s="5" t="s">
        <v>18</v>
      </c>
      <c r="L131" s="5" t="str">
        <f t="shared" si="37"/>
        <v>Good</v>
      </c>
      <c r="M131" s="6">
        <f t="shared" si="38"/>
        <v>1.3125</v>
      </c>
      <c r="N131" s="5" t="str">
        <f t="shared" ref="N131:N156" si="39">IF(M131&gt;89%,"Good","Bad")</f>
        <v>Good</v>
      </c>
    </row>
    <row r="132" spans="1:14" x14ac:dyDescent="0.25">
      <c r="A132" s="3">
        <v>45475</v>
      </c>
      <c r="B132" s="5">
        <f t="shared" si="33"/>
        <v>2</v>
      </c>
      <c r="C132" s="5">
        <f t="shared" si="34"/>
        <v>7</v>
      </c>
      <c r="D132" s="5">
        <f t="shared" si="35"/>
        <v>2024</v>
      </c>
      <c r="E132" s="5" t="s">
        <v>24</v>
      </c>
      <c r="F132" s="10">
        <v>0.41875000000000001</v>
      </c>
      <c r="G132" s="10">
        <v>0.60902777777777772</v>
      </c>
      <c r="H132" s="5">
        <v>8</v>
      </c>
      <c r="I132" s="5">
        <v>12</v>
      </c>
      <c r="J132" s="5">
        <f t="shared" ref="J132:J195" si="40">SUM(H132:I132)</f>
        <v>20</v>
      </c>
      <c r="K132" s="5" t="s">
        <v>18</v>
      </c>
      <c r="L132" s="5" t="str">
        <f t="shared" ref="L132:L156" si="41">IF(J132&gt;=16,"Good","Bad")</f>
        <v>Good</v>
      </c>
      <c r="M132" s="6">
        <f t="shared" ref="M132:M156" si="42">J132/16</f>
        <v>1.25</v>
      </c>
      <c r="N132" s="5" t="str">
        <f t="shared" si="39"/>
        <v>Good</v>
      </c>
    </row>
    <row r="133" spans="1:14" x14ac:dyDescent="0.25">
      <c r="A133" s="3">
        <v>45476</v>
      </c>
      <c r="B133" s="5">
        <f t="shared" si="33"/>
        <v>3</v>
      </c>
      <c r="C133" s="5">
        <f t="shared" si="34"/>
        <v>7</v>
      </c>
      <c r="D133" s="5">
        <f t="shared" si="35"/>
        <v>2024</v>
      </c>
      <c r="E133" s="5" t="s">
        <v>24</v>
      </c>
      <c r="F133" s="10">
        <v>0.40902777777777777</v>
      </c>
      <c r="G133" s="11">
        <v>0.62152777777777779</v>
      </c>
      <c r="H133" s="9">
        <v>11</v>
      </c>
      <c r="I133" s="5">
        <v>12</v>
      </c>
      <c r="J133" s="5">
        <f t="shared" si="40"/>
        <v>23</v>
      </c>
      <c r="K133" s="5" t="s">
        <v>18</v>
      </c>
      <c r="L133" s="5" t="str">
        <f t="shared" si="41"/>
        <v>Good</v>
      </c>
      <c r="M133" s="6">
        <f t="shared" si="42"/>
        <v>1.4375</v>
      </c>
      <c r="N133" s="5" t="str">
        <f t="shared" si="39"/>
        <v>Good</v>
      </c>
    </row>
    <row r="134" spans="1:14" x14ac:dyDescent="0.25">
      <c r="A134" s="3">
        <v>45477</v>
      </c>
      <c r="B134" s="5">
        <f t="shared" si="33"/>
        <v>4</v>
      </c>
      <c r="C134" s="5">
        <f t="shared" si="34"/>
        <v>7</v>
      </c>
      <c r="D134" s="5">
        <f t="shared" si="35"/>
        <v>2024</v>
      </c>
      <c r="E134" s="5" t="s">
        <v>24</v>
      </c>
      <c r="F134" s="10">
        <v>0.42499999999999999</v>
      </c>
      <c r="G134" s="11">
        <v>0.61527777777777781</v>
      </c>
      <c r="H134" s="9">
        <v>11</v>
      </c>
      <c r="I134" s="5">
        <v>8</v>
      </c>
      <c r="J134" s="5">
        <f t="shared" si="40"/>
        <v>19</v>
      </c>
      <c r="K134" s="5" t="s">
        <v>18</v>
      </c>
      <c r="L134" s="5" t="str">
        <f t="shared" si="41"/>
        <v>Good</v>
      </c>
      <c r="M134" s="6">
        <f t="shared" si="42"/>
        <v>1.1875</v>
      </c>
      <c r="N134" s="5" t="str">
        <f t="shared" si="39"/>
        <v>Good</v>
      </c>
    </row>
    <row r="135" spans="1:14" x14ac:dyDescent="0.25">
      <c r="A135" s="3">
        <v>45478</v>
      </c>
      <c r="B135" s="5">
        <f t="shared" si="33"/>
        <v>5</v>
      </c>
      <c r="C135" s="5">
        <f t="shared" si="34"/>
        <v>7</v>
      </c>
      <c r="D135" s="5">
        <f t="shared" si="35"/>
        <v>2024</v>
      </c>
      <c r="E135" s="5" t="s">
        <v>24</v>
      </c>
      <c r="F135" s="10">
        <v>0.40763888888888888</v>
      </c>
      <c r="G135" s="11">
        <v>0.57361111111111107</v>
      </c>
      <c r="H135" s="9">
        <v>8</v>
      </c>
      <c r="I135" s="5">
        <v>12</v>
      </c>
      <c r="J135" s="5">
        <f t="shared" si="40"/>
        <v>20</v>
      </c>
      <c r="K135" s="5" t="s">
        <v>18</v>
      </c>
      <c r="L135" s="5" t="str">
        <f t="shared" si="41"/>
        <v>Good</v>
      </c>
      <c r="M135" s="6">
        <f t="shared" si="42"/>
        <v>1.25</v>
      </c>
      <c r="N135" s="5" t="str">
        <f t="shared" si="39"/>
        <v>Good</v>
      </c>
    </row>
    <row r="136" spans="1:14" x14ac:dyDescent="0.25">
      <c r="A136" s="3">
        <v>45482</v>
      </c>
      <c r="B136" s="5">
        <f t="shared" si="33"/>
        <v>9</v>
      </c>
      <c r="C136" s="5">
        <f t="shared" si="34"/>
        <v>7</v>
      </c>
      <c r="D136" s="5">
        <f t="shared" si="35"/>
        <v>2024</v>
      </c>
      <c r="E136" s="5" t="s">
        <v>24</v>
      </c>
      <c r="F136" s="10">
        <v>0.40763888888888888</v>
      </c>
      <c r="G136" s="11">
        <v>0.63055555555555554</v>
      </c>
      <c r="H136" s="5">
        <v>10</v>
      </c>
      <c r="I136" s="5">
        <v>9</v>
      </c>
      <c r="J136" s="5">
        <f t="shared" si="40"/>
        <v>19</v>
      </c>
      <c r="K136" s="5" t="s">
        <v>18</v>
      </c>
      <c r="L136" s="5" t="str">
        <f t="shared" si="41"/>
        <v>Good</v>
      </c>
      <c r="M136" s="6">
        <f t="shared" si="42"/>
        <v>1.1875</v>
      </c>
      <c r="N136" s="5" t="str">
        <f t="shared" si="39"/>
        <v>Good</v>
      </c>
    </row>
    <row r="137" spans="1:14" x14ac:dyDescent="0.25">
      <c r="A137" s="3">
        <v>45483</v>
      </c>
      <c r="B137" s="5">
        <f t="shared" si="33"/>
        <v>10</v>
      </c>
      <c r="C137" s="5">
        <f t="shared" si="34"/>
        <v>7</v>
      </c>
      <c r="D137" s="5">
        <f t="shared" si="35"/>
        <v>2024</v>
      </c>
      <c r="E137" s="5" t="s">
        <v>24</v>
      </c>
      <c r="F137" s="10">
        <v>0.41180555555555554</v>
      </c>
      <c r="G137" s="11">
        <v>0.62099537037037034</v>
      </c>
      <c r="H137" s="5">
        <v>10</v>
      </c>
      <c r="I137" s="5">
        <v>9</v>
      </c>
      <c r="J137" s="5">
        <f t="shared" si="40"/>
        <v>19</v>
      </c>
      <c r="K137" s="5" t="s">
        <v>18</v>
      </c>
      <c r="L137" s="5" t="str">
        <f t="shared" si="41"/>
        <v>Good</v>
      </c>
      <c r="M137" s="6">
        <f t="shared" si="42"/>
        <v>1.1875</v>
      </c>
      <c r="N137" s="5" t="str">
        <f t="shared" si="39"/>
        <v>Good</v>
      </c>
    </row>
    <row r="138" spans="1:14" x14ac:dyDescent="0.25">
      <c r="A138" s="3">
        <v>45484</v>
      </c>
      <c r="B138" s="5">
        <f t="shared" si="33"/>
        <v>11</v>
      </c>
      <c r="C138" s="5">
        <f t="shared" si="34"/>
        <v>7</v>
      </c>
      <c r="D138" s="5">
        <f t="shared" si="35"/>
        <v>2024</v>
      </c>
      <c r="E138" s="5" t="s">
        <v>24</v>
      </c>
      <c r="F138" s="10">
        <v>0.3923611111111111</v>
      </c>
      <c r="G138" s="10">
        <v>0.6333333333333333</v>
      </c>
      <c r="H138" s="5">
        <v>10</v>
      </c>
      <c r="I138" s="5">
        <v>10</v>
      </c>
      <c r="J138" s="5">
        <f t="shared" si="40"/>
        <v>20</v>
      </c>
      <c r="K138" s="5" t="s">
        <v>18</v>
      </c>
      <c r="L138" s="5" t="str">
        <f t="shared" si="41"/>
        <v>Good</v>
      </c>
      <c r="M138" s="6">
        <f t="shared" si="42"/>
        <v>1.25</v>
      </c>
      <c r="N138" s="5" t="str">
        <f t="shared" si="39"/>
        <v>Good</v>
      </c>
    </row>
    <row r="139" spans="1:14" x14ac:dyDescent="0.25">
      <c r="A139" s="3">
        <v>45485</v>
      </c>
      <c r="B139" s="5">
        <f t="shared" si="33"/>
        <v>12</v>
      </c>
      <c r="C139" s="5">
        <f t="shared" si="34"/>
        <v>7</v>
      </c>
      <c r="D139" s="5">
        <f t="shared" si="35"/>
        <v>2024</v>
      </c>
      <c r="E139" s="5" t="s">
        <v>24</v>
      </c>
      <c r="F139" s="10">
        <v>0.41458333333333336</v>
      </c>
      <c r="G139" s="11">
        <v>0.61041666666666661</v>
      </c>
      <c r="H139" s="5">
        <v>10</v>
      </c>
      <c r="I139" s="5">
        <v>10</v>
      </c>
      <c r="J139" s="5">
        <f t="shared" si="40"/>
        <v>20</v>
      </c>
      <c r="K139" s="5" t="s">
        <v>18</v>
      </c>
      <c r="L139" s="5" t="str">
        <f t="shared" si="41"/>
        <v>Good</v>
      </c>
      <c r="M139" s="6">
        <f t="shared" si="42"/>
        <v>1.25</v>
      </c>
      <c r="N139" s="5" t="str">
        <f t="shared" si="39"/>
        <v>Good</v>
      </c>
    </row>
    <row r="140" spans="1:14" x14ac:dyDescent="0.25">
      <c r="A140" s="3">
        <v>45486</v>
      </c>
      <c r="B140" s="5">
        <f t="shared" si="33"/>
        <v>13</v>
      </c>
      <c r="C140" s="5">
        <f t="shared" si="34"/>
        <v>7</v>
      </c>
      <c r="D140" s="5">
        <f t="shared" si="35"/>
        <v>2024</v>
      </c>
      <c r="E140" s="5" t="s">
        <v>24</v>
      </c>
      <c r="F140" s="10">
        <v>0.40416666666666667</v>
      </c>
      <c r="G140" s="11">
        <v>0.6069444444444444</v>
      </c>
      <c r="H140" s="5">
        <v>10</v>
      </c>
      <c r="I140" s="5">
        <v>10</v>
      </c>
      <c r="J140" s="5">
        <f t="shared" si="40"/>
        <v>20</v>
      </c>
      <c r="K140" s="5" t="s">
        <v>18</v>
      </c>
      <c r="L140" s="5" t="str">
        <f t="shared" si="41"/>
        <v>Good</v>
      </c>
      <c r="M140" s="6">
        <f t="shared" si="42"/>
        <v>1.25</v>
      </c>
      <c r="N140" s="5" t="str">
        <f t="shared" si="39"/>
        <v>Good</v>
      </c>
    </row>
    <row r="141" spans="1:14" x14ac:dyDescent="0.25">
      <c r="A141" s="3">
        <v>45487</v>
      </c>
      <c r="B141" s="5">
        <f t="shared" si="33"/>
        <v>14</v>
      </c>
      <c r="C141" s="5">
        <f t="shared" si="34"/>
        <v>7</v>
      </c>
      <c r="D141" s="5">
        <f t="shared" si="35"/>
        <v>2024</v>
      </c>
      <c r="E141" s="5" t="s">
        <v>24</v>
      </c>
      <c r="F141" s="10">
        <v>0.4375</v>
      </c>
      <c r="G141" s="11">
        <v>0.61527777777777781</v>
      </c>
      <c r="H141" s="5">
        <v>8</v>
      </c>
      <c r="I141" s="5">
        <v>12</v>
      </c>
      <c r="J141" s="5">
        <f t="shared" si="40"/>
        <v>20</v>
      </c>
      <c r="K141" s="5" t="s">
        <v>18</v>
      </c>
      <c r="L141" s="5" t="str">
        <f t="shared" si="41"/>
        <v>Good</v>
      </c>
      <c r="M141" s="6">
        <f t="shared" si="42"/>
        <v>1.25</v>
      </c>
      <c r="N141" s="5" t="str">
        <f t="shared" si="39"/>
        <v>Good</v>
      </c>
    </row>
    <row r="142" spans="1:14" x14ac:dyDescent="0.25">
      <c r="A142" s="3">
        <v>45489</v>
      </c>
      <c r="B142" s="5">
        <f t="shared" si="33"/>
        <v>16</v>
      </c>
      <c r="C142" s="5">
        <f t="shared" si="34"/>
        <v>7</v>
      </c>
      <c r="D142" s="5">
        <f t="shared" si="35"/>
        <v>2024</v>
      </c>
      <c r="E142" s="5" t="s">
        <v>24</v>
      </c>
      <c r="F142" s="10">
        <v>0.40138888888888891</v>
      </c>
      <c r="G142" s="11">
        <v>0.60138888888888886</v>
      </c>
      <c r="H142" s="5">
        <v>10</v>
      </c>
      <c r="I142" s="5">
        <v>8</v>
      </c>
      <c r="J142" s="5">
        <f t="shared" si="40"/>
        <v>18</v>
      </c>
      <c r="K142" s="5" t="s">
        <v>18</v>
      </c>
      <c r="L142" s="5" t="str">
        <f t="shared" si="41"/>
        <v>Good</v>
      </c>
      <c r="M142" s="6">
        <f t="shared" si="42"/>
        <v>1.125</v>
      </c>
      <c r="N142" s="5" t="str">
        <f t="shared" si="39"/>
        <v>Good</v>
      </c>
    </row>
    <row r="143" spans="1:14" x14ac:dyDescent="0.25">
      <c r="A143" s="3">
        <v>45490</v>
      </c>
      <c r="B143" s="5">
        <f t="shared" si="33"/>
        <v>17</v>
      </c>
      <c r="C143" s="5">
        <f t="shared" si="34"/>
        <v>7</v>
      </c>
      <c r="D143" s="5">
        <f t="shared" si="35"/>
        <v>2024</v>
      </c>
      <c r="E143" s="5" t="s">
        <v>24</v>
      </c>
      <c r="F143" s="10">
        <v>0.42638888888888887</v>
      </c>
      <c r="G143" s="11">
        <v>0.61944444444444446</v>
      </c>
      <c r="H143" s="5">
        <v>11</v>
      </c>
      <c r="I143" s="5">
        <v>11</v>
      </c>
      <c r="J143" s="5">
        <f t="shared" si="40"/>
        <v>22</v>
      </c>
      <c r="K143" s="5" t="s">
        <v>18</v>
      </c>
      <c r="L143" s="5" t="str">
        <f t="shared" si="41"/>
        <v>Good</v>
      </c>
      <c r="M143" s="6">
        <f t="shared" si="42"/>
        <v>1.375</v>
      </c>
      <c r="N143" s="5" t="str">
        <f t="shared" si="39"/>
        <v>Good</v>
      </c>
    </row>
    <row r="144" spans="1:14" x14ac:dyDescent="0.25">
      <c r="A144" s="3">
        <v>45491</v>
      </c>
      <c r="B144" s="5">
        <f t="shared" si="33"/>
        <v>18</v>
      </c>
      <c r="C144" s="5">
        <f t="shared" si="34"/>
        <v>7</v>
      </c>
      <c r="D144" s="5">
        <f t="shared" si="35"/>
        <v>2024</v>
      </c>
      <c r="E144" s="5" t="s">
        <v>24</v>
      </c>
      <c r="F144" s="10">
        <v>0.43819444444444444</v>
      </c>
      <c r="G144" s="11">
        <v>0.64166666666666661</v>
      </c>
      <c r="H144" s="5">
        <v>10</v>
      </c>
      <c r="I144" s="5">
        <v>10</v>
      </c>
      <c r="J144" s="5">
        <f t="shared" si="40"/>
        <v>20</v>
      </c>
      <c r="K144" s="5" t="s">
        <v>18</v>
      </c>
      <c r="L144" s="5" t="str">
        <f t="shared" si="41"/>
        <v>Good</v>
      </c>
      <c r="M144" s="6">
        <f t="shared" si="42"/>
        <v>1.25</v>
      </c>
      <c r="N144" s="5" t="str">
        <f t="shared" si="39"/>
        <v>Good</v>
      </c>
    </row>
    <row r="145" spans="1:14" x14ac:dyDescent="0.25">
      <c r="A145" s="3">
        <v>45492</v>
      </c>
      <c r="B145" s="5">
        <f t="shared" si="33"/>
        <v>19</v>
      </c>
      <c r="C145" s="5">
        <f t="shared" si="34"/>
        <v>7</v>
      </c>
      <c r="D145" s="5">
        <f t="shared" si="35"/>
        <v>2024</v>
      </c>
      <c r="E145" s="5" t="s">
        <v>24</v>
      </c>
      <c r="F145" s="10">
        <v>0.42499999999999999</v>
      </c>
      <c r="G145" s="11">
        <v>0.60763888888888884</v>
      </c>
      <c r="H145" s="5">
        <v>9</v>
      </c>
      <c r="I145" s="5">
        <v>11</v>
      </c>
      <c r="J145" s="5">
        <f t="shared" si="40"/>
        <v>20</v>
      </c>
      <c r="K145" s="5" t="s">
        <v>18</v>
      </c>
      <c r="L145" s="5" t="str">
        <f t="shared" si="41"/>
        <v>Good</v>
      </c>
      <c r="M145" s="6">
        <f t="shared" si="42"/>
        <v>1.25</v>
      </c>
      <c r="N145" s="5" t="str">
        <f t="shared" si="39"/>
        <v>Good</v>
      </c>
    </row>
    <row r="146" spans="1:14" x14ac:dyDescent="0.25">
      <c r="A146" s="3">
        <v>45493</v>
      </c>
      <c r="B146" s="5">
        <f t="shared" si="33"/>
        <v>20</v>
      </c>
      <c r="C146" s="5">
        <f t="shared" si="34"/>
        <v>7</v>
      </c>
      <c r="D146" s="5">
        <f t="shared" si="35"/>
        <v>2024</v>
      </c>
      <c r="E146" s="5" t="s">
        <v>24</v>
      </c>
      <c r="F146" s="10">
        <v>0.42708333333333331</v>
      </c>
      <c r="G146" s="11">
        <v>0.61111111111111116</v>
      </c>
      <c r="H146" s="5">
        <v>9</v>
      </c>
      <c r="I146" s="5">
        <v>11</v>
      </c>
      <c r="J146" s="5">
        <f t="shared" si="40"/>
        <v>20</v>
      </c>
      <c r="K146" s="5" t="s">
        <v>18</v>
      </c>
      <c r="L146" s="5" t="str">
        <f t="shared" si="41"/>
        <v>Good</v>
      </c>
      <c r="M146" s="6">
        <f t="shared" si="42"/>
        <v>1.25</v>
      </c>
      <c r="N146" s="5" t="str">
        <f t="shared" si="39"/>
        <v>Good</v>
      </c>
    </row>
    <row r="147" spans="1:14" x14ac:dyDescent="0.25">
      <c r="A147" s="3">
        <v>45494</v>
      </c>
      <c r="B147" s="5">
        <f t="shared" si="33"/>
        <v>21</v>
      </c>
      <c r="C147" s="5">
        <f t="shared" si="34"/>
        <v>7</v>
      </c>
      <c r="D147" s="5">
        <f t="shared" si="35"/>
        <v>2024</v>
      </c>
      <c r="E147" s="5" t="s">
        <v>24</v>
      </c>
      <c r="F147" s="10">
        <v>0.4465277777777778</v>
      </c>
      <c r="G147" s="11">
        <v>0.59444444444444444</v>
      </c>
      <c r="H147" s="5">
        <v>7</v>
      </c>
      <c r="I147" s="5">
        <v>13</v>
      </c>
      <c r="J147" s="5">
        <f t="shared" si="40"/>
        <v>20</v>
      </c>
      <c r="K147" s="5" t="s">
        <v>18</v>
      </c>
      <c r="L147" s="5" t="str">
        <f t="shared" si="41"/>
        <v>Good</v>
      </c>
      <c r="M147" s="6">
        <f t="shared" si="42"/>
        <v>1.25</v>
      </c>
      <c r="N147" s="5" t="str">
        <f t="shared" si="39"/>
        <v>Good</v>
      </c>
    </row>
    <row r="148" spans="1:14" x14ac:dyDescent="0.25">
      <c r="A148" s="3">
        <v>45495</v>
      </c>
      <c r="B148" s="5">
        <f t="shared" si="33"/>
        <v>22</v>
      </c>
      <c r="C148" s="5">
        <f t="shared" si="34"/>
        <v>7</v>
      </c>
      <c r="D148" s="5">
        <f t="shared" si="35"/>
        <v>2024</v>
      </c>
      <c r="E148" s="5" t="s">
        <v>24</v>
      </c>
      <c r="F148" s="10">
        <v>0.44861111111111113</v>
      </c>
      <c r="G148" s="11">
        <v>0.62152777777777779</v>
      </c>
      <c r="H148" s="5">
        <v>9</v>
      </c>
      <c r="I148" s="5">
        <v>9</v>
      </c>
      <c r="J148" s="5">
        <f t="shared" si="40"/>
        <v>18</v>
      </c>
      <c r="K148" s="5" t="s">
        <v>18</v>
      </c>
      <c r="L148" s="5" t="str">
        <f t="shared" si="41"/>
        <v>Good</v>
      </c>
      <c r="M148" s="6">
        <f t="shared" si="42"/>
        <v>1.125</v>
      </c>
      <c r="N148" s="5" t="str">
        <f t="shared" si="39"/>
        <v>Good</v>
      </c>
    </row>
    <row r="149" spans="1:14" x14ac:dyDescent="0.25">
      <c r="A149" s="3">
        <v>45496</v>
      </c>
      <c r="B149" s="5">
        <f t="shared" si="33"/>
        <v>23</v>
      </c>
      <c r="C149" s="5">
        <f t="shared" si="34"/>
        <v>7</v>
      </c>
      <c r="D149" s="5">
        <f t="shared" si="35"/>
        <v>2024</v>
      </c>
      <c r="E149" s="5" t="s">
        <v>24</v>
      </c>
      <c r="F149" s="10">
        <v>0.4201388888888889</v>
      </c>
      <c r="G149" s="11">
        <v>0.6118055555555556</v>
      </c>
      <c r="H149" s="5">
        <v>10</v>
      </c>
      <c r="I149" s="5">
        <v>10</v>
      </c>
      <c r="J149" s="5">
        <f t="shared" si="40"/>
        <v>20</v>
      </c>
      <c r="K149" s="5" t="s">
        <v>18</v>
      </c>
      <c r="L149" s="5" t="str">
        <f t="shared" si="41"/>
        <v>Good</v>
      </c>
      <c r="M149" s="6">
        <f t="shared" si="42"/>
        <v>1.25</v>
      </c>
      <c r="N149" s="5" t="str">
        <f t="shared" si="39"/>
        <v>Good</v>
      </c>
    </row>
    <row r="150" spans="1:14" x14ac:dyDescent="0.25">
      <c r="A150" s="3">
        <v>45498</v>
      </c>
      <c r="B150" s="5">
        <f t="shared" si="33"/>
        <v>25</v>
      </c>
      <c r="C150" s="5">
        <f t="shared" si="34"/>
        <v>7</v>
      </c>
      <c r="D150" s="5">
        <f t="shared" si="35"/>
        <v>2024</v>
      </c>
      <c r="E150" s="5" t="s">
        <v>24</v>
      </c>
      <c r="F150" s="10">
        <v>0.42916666666666664</v>
      </c>
      <c r="G150" s="11">
        <v>0.58333333333333337</v>
      </c>
      <c r="H150" s="5">
        <v>8</v>
      </c>
      <c r="I150" s="5">
        <v>12</v>
      </c>
      <c r="J150" s="5">
        <f t="shared" si="40"/>
        <v>20</v>
      </c>
      <c r="K150" s="5" t="s">
        <v>18</v>
      </c>
      <c r="L150" s="5" t="str">
        <f t="shared" si="41"/>
        <v>Good</v>
      </c>
      <c r="M150" s="6">
        <f t="shared" si="42"/>
        <v>1.25</v>
      </c>
      <c r="N150" s="5" t="str">
        <f t="shared" si="39"/>
        <v>Good</v>
      </c>
    </row>
    <row r="151" spans="1:14" x14ac:dyDescent="0.25">
      <c r="A151" s="3">
        <v>45499</v>
      </c>
      <c r="B151" s="5">
        <f t="shared" si="33"/>
        <v>26</v>
      </c>
      <c r="C151" s="5">
        <f t="shared" si="34"/>
        <v>7</v>
      </c>
      <c r="D151" s="5">
        <f t="shared" si="35"/>
        <v>2024</v>
      </c>
      <c r="E151" s="5" t="s">
        <v>24</v>
      </c>
      <c r="F151" s="10">
        <v>0.43125000000000002</v>
      </c>
      <c r="G151" s="11">
        <v>0.61736111111111114</v>
      </c>
      <c r="H151" s="5">
        <v>9</v>
      </c>
      <c r="I151" s="5">
        <v>10</v>
      </c>
      <c r="J151" s="5">
        <f t="shared" si="40"/>
        <v>19</v>
      </c>
      <c r="K151" s="5" t="s">
        <v>18</v>
      </c>
      <c r="L151" s="5" t="str">
        <f t="shared" si="41"/>
        <v>Good</v>
      </c>
      <c r="M151" s="6">
        <f t="shared" si="42"/>
        <v>1.1875</v>
      </c>
      <c r="N151" s="5" t="str">
        <f t="shared" si="39"/>
        <v>Good</v>
      </c>
    </row>
    <row r="152" spans="1:14" x14ac:dyDescent="0.25">
      <c r="A152" s="3">
        <v>45500</v>
      </c>
      <c r="B152" s="5">
        <f t="shared" si="33"/>
        <v>27</v>
      </c>
      <c r="C152" s="5">
        <f t="shared" si="34"/>
        <v>7</v>
      </c>
      <c r="D152" s="5">
        <f t="shared" si="35"/>
        <v>2024</v>
      </c>
      <c r="E152" s="5" t="s">
        <v>24</v>
      </c>
      <c r="F152" s="10">
        <v>0.41875000000000001</v>
      </c>
      <c r="G152" s="11">
        <v>0.60555555555555551</v>
      </c>
      <c r="H152" s="5">
        <v>9</v>
      </c>
      <c r="I152" s="5">
        <v>10</v>
      </c>
      <c r="J152" s="5">
        <f t="shared" si="40"/>
        <v>19</v>
      </c>
      <c r="K152" s="5" t="s">
        <v>18</v>
      </c>
      <c r="L152" s="5" t="str">
        <f t="shared" si="41"/>
        <v>Good</v>
      </c>
      <c r="M152" s="6">
        <f t="shared" si="42"/>
        <v>1.1875</v>
      </c>
      <c r="N152" s="5" t="str">
        <f t="shared" si="39"/>
        <v>Good</v>
      </c>
    </row>
    <row r="153" spans="1:14" x14ac:dyDescent="0.25">
      <c r="A153" s="3">
        <v>45501</v>
      </c>
      <c r="B153" s="5">
        <f t="shared" si="33"/>
        <v>28</v>
      </c>
      <c r="C153" s="5">
        <f t="shared" si="34"/>
        <v>7</v>
      </c>
      <c r="D153" s="5">
        <f t="shared" si="35"/>
        <v>2024</v>
      </c>
      <c r="E153" s="5" t="s">
        <v>24</v>
      </c>
      <c r="F153" s="10">
        <v>0.43888888888888888</v>
      </c>
      <c r="G153" s="11">
        <v>0.61527777777777781</v>
      </c>
      <c r="H153" s="5">
        <v>9</v>
      </c>
      <c r="I153" s="5">
        <v>11</v>
      </c>
      <c r="J153" s="5">
        <f t="shared" si="40"/>
        <v>20</v>
      </c>
      <c r="K153" s="5" t="s">
        <v>18</v>
      </c>
      <c r="L153" s="5" t="str">
        <f t="shared" si="41"/>
        <v>Good</v>
      </c>
      <c r="M153" s="6">
        <f t="shared" si="42"/>
        <v>1.25</v>
      </c>
      <c r="N153" s="5" t="str">
        <f t="shared" si="39"/>
        <v>Good</v>
      </c>
    </row>
    <row r="154" spans="1:14" x14ac:dyDescent="0.25">
      <c r="A154" s="3">
        <v>45502</v>
      </c>
      <c r="B154" s="5">
        <f t="shared" si="33"/>
        <v>29</v>
      </c>
      <c r="C154" s="5">
        <f t="shared" si="34"/>
        <v>7</v>
      </c>
      <c r="D154" s="5">
        <f t="shared" si="35"/>
        <v>2024</v>
      </c>
      <c r="E154" s="5" t="s">
        <v>24</v>
      </c>
      <c r="F154" s="10">
        <v>0.41875000000000001</v>
      </c>
      <c r="G154" s="11">
        <v>0.60902777777777772</v>
      </c>
      <c r="H154" s="5">
        <v>9</v>
      </c>
      <c r="I154" s="5">
        <v>10</v>
      </c>
      <c r="J154" s="5">
        <f t="shared" si="40"/>
        <v>19</v>
      </c>
      <c r="K154" s="5" t="s">
        <v>18</v>
      </c>
      <c r="L154" s="5" t="str">
        <f t="shared" si="41"/>
        <v>Good</v>
      </c>
      <c r="M154" s="6">
        <f t="shared" si="42"/>
        <v>1.1875</v>
      </c>
      <c r="N154" s="5" t="str">
        <f t="shared" si="39"/>
        <v>Good</v>
      </c>
    </row>
    <row r="155" spans="1:14" x14ac:dyDescent="0.25">
      <c r="A155" s="3">
        <v>45503</v>
      </c>
      <c r="B155" s="5">
        <f t="shared" si="33"/>
        <v>30</v>
      </c>
      <c r="C155" s="5">
        <f t="shared" si="34"/>
        <v>7</v>
      </c>
      <c r="D155" s="5">
        <f t="shared" si="35"/>
        <v>2024</v>
      </c>
      <c r="E155" s="5" t="s">
        <v>24</v>
      </c>
      <c r="F155" s="10">
        <v>0.42152777777777778</v>
      </c>
      <c r="G155" s="10">
        <v>0.62152777777777779</v>
      </c>
      <c r="H155" s="5">
        <v>9</v>
      </c>
      <c r="I155" s="5">
        <v>10</v>
      </c>
      <c r="J155" s="5">
        <f t="shared" si="40"/>
        <v>19</v>
      </c>
      <c r="K155" s="5" t="s">
        <v>18</v>
      </c>
      <c r="L155" s="5" t="str">
        <f t="shared" si="41"/>
        <v>Good</v>
      </c>
      <c r="M155" s="6">
        <f t="shared" si="42"/>
        <v>1.1875</v>
      </c>
      <c r="N155" s="5" t="str">
        <f t="shared" si="39"/>
        <v>Good</v>
      </c>
    </row>
    <row r="156" spans="1:14" x14ac:dyDescent="0.25">
      <c r="A156" s="3">
        <v>45504</v>
      </c>
      <c r="B156" s="5">
        <f t="shared" si="33"/>
        <v>31</v>
      </c>
      <c r="C156" s="5">
        <f t="shared" si="34"/>
        <v>7</v>
      </c>
      <c r="D156" s="5">
        <f t="shared" si="35"/>
        <v>2024</v>
      </c>
      <c r="E156" s="5" t="s">
        <v>24</v>
      </c>
      <c r="F156" s="10">
        <v>0.375</v>
      </c>
      <c r="G156" s="11">
        <v>0.64583333333333337</v>
      </c>
      <c r="H156" s="5">
        <v>11</v>
      </c>
      <c r="I156" s="5">
        <v>8</v>
      </c>
      <c r="J156" s="5">
        <f t="shared" si="40"/>
        <v>19</v>
      </c>
      <c r="K156" s="5" t="s">
        <v>18</v>
      </c>
      <c r="L156" s="5" t="str">
        <f t="shared" si="41"/>
        <v>Good</v>
      </c>
      <c r="M156" s="6">
        <f t="shared" si="42"/>
        <v>1.1875</v>
      </c>
      <c r="N156" s="5" t="str">
        <f t="shared" si="39"/>
        <v>Good</v>
      </c>
    </row>
    <row r="157" spans="1:14" x14ac:dyDescent="0.25">
      <c r="A157" s="3">
        <v>45475</v>
      </c>
      <c r="B157" s="5">
        <f t="shared" ref="B157:B182" si="43">DAY(A157)</f>
        <v>2</v>
      </c>
      <c r="C157" s="5">
        <f t="shared" ref="C157:C182" si="44">MONTH(A157)</f>
        <v>7</v>
      </c>
      <c r="D157" s="5">
        <f t="shared" ref="D157:D182" si="45">YEAR(A157)</f>
        <v>2024</v>
      </c>
      <c r="E157" s="5" t="s">
        <v>25</v>
      </c>
      <c r="F157" s="10">
        <v>0.41805555555555557</v>
      </c>
      <c r="G157" s="11">
        <v>0.60972222222222228</v>
      </c>
      <c r="H157" s="5">
        <v>9</v>
      </c>
      <c r="I157" s="5">
        <v>9</v>
      </c>
      <c r="J157" s="5">
        <f t="shared" si="40"/>
        <v>18</v>
      </c>
      <c r="K157" s="5" t="s">
        <v>18</v>
      </c>
      <c r="L157" s="5" t="str">
        <f t="shared" ref="L157:L184" si="46">IF(J157&gt;=16,"Good","Bad")</f>
        <v>Good</v>
      </c>
      <c r="M157" s="6">
        <f t="shared" ref="M157:M184" si="47">J157/16</f>
        <v>1.125</v>
      </c>
      <c r="N157" s="5" t="str">
        <f t="shared" ref="N157:N184" si="48">IF(M157&gt;89%,"Good","Bad")</f>
        <v>Good</v>
      </c>
    </row>
    <row r="158" spans="1:14" x14ac:dyDescent="0.25">
      <c r="A158" s="3">
        <v>45477</v>
      </c>
      <c r="B158" s="5">
        <f t="shared" si="43"/>
        <v>4</v>
      </c>
      <c r="C158" s="5">
        <f t="shared" si="44"/>
        <v>7</v>
      </c>
      <c r="D158" s="5">
        <f t="shared" si="45"/>
        <v>2024</v>
      </c>
      <c r="E158" s="5" t="s">
        <v>25</v>
      </c>
      <c r="F158" s="10">
        <v>0.42708333333333331</v>
      </c>
      <c r="G158" s="11">
        <v>0.6166666666666667</v>
      </c>
      <c r="H158" s="9">
        <v>5</v>
      </c>
      <c r="I158" s="5">
        <v>9</v>
      </c>
      <c r="J158" s="5">
        <f t="shared" si="40"/>
        <v>14</v>
      </c>
      <c r="K158" s="5" t="s">
        <v>6</v>
      </c>
      <c r="L158" s="5" t="str">
        <f t="shared" si="46"/>
        <v>Bad</v>
      </c>
      <c r="M158" s="6">
        <f t="shared" si="47"/>
        <v>0.875</v>
      </c>
      <c r="N158" s="5" t="str">
        <f t="shared" si="48"/>
        <v>Bad</v>
      </c>
    </row>
    <row r="159" spans="1:14" x14ac:dyDescent="0.25">
      <c r="A159" s="3">
        <v>45478</v>
      </c>
      <c r="B159" s="5">
        <f t="shared" si="43"/>
        <v>5</v>
      </c>
      <c r="C159" s="5">
        <f t="shared" si="44"/>
        <v>7</v>
      </c>
      <c r="D159" s="5">
        <f t="shared" si="45"/>
        <v>2024</v>
      </c>
      <c r="E159" s="5" t="s">
        <v>25</v>
      </c>
      <c r="F159" s="10">
        <v>0.40833333333333333</v>
      </c>
      <c r="G159" s="11">
        <v>0.57152777777777775</v>
      </c>
      <c r="H159" s="5">
        <v>10</v>
      </c>
      <c r="I159" s="5">
        <v>10</v>
      </c>
      <c r="J159" s="5">
        <f t="shared" si="40"/>
        <v>20</v>
      </c>
      <c r="K159" s="5" t="s">
        <v>18</v>
      </c>
      <c r="L159" s="5" t="str">
        <f t="shared" si="46"/>
        <v>Good</v>
      </c>
      <c r="M159" s="6">
        <f t="shared" si="47"/>
        <v>1.25</v>
      </c>
      <c r="N159" s="5" t="str">
        <f t="shared" si="48"/>
        <v>Good</v>
      </c>
    </row>
    <row r="160" spans="1:14" x14ac:dyDescent="0.25">
      <c r="A160" s="3">
        <v>45479</v>
      </c>
      <c r="B160" s="5">
        <f t="shared" si="43"/>
        <v>6</v>
      </c>
      <c r="C160" s="5">
        <f t="shared" si="44"/>
        <v>7</v>
      </c>
      <c r="D160" s="5">
        <f t="shared" si="45"/>
        <v>2024</v>
      </c>
      <c r="E160" s="5" t="s">
        <v>25</v>
      </c>
      <c r="F160" s="10">
        <v>0.37430555555555556</v>
      </c>
      <c r="G160" s="10">
        <v>0.61041666666666661</v>
      </c>
      <c r="H160" s="9">
        <v>10</v>
      </c>
      <c r="I160" s="5">
        <v>2</v>
      </c>
      <c r="J160" s="5">
        <f t="shared" si="40"/>
        <v>12</v>
      </c>
      <c r="K160" s="5" t="s">
        <v>6</v>
      </c>
      <c r="L160" s="5" t="str">
        <f t="shared" si="46"/>
        <v>Bad</v>
      </c>
      <c r="M160" s="6">
        <f t="shared" si="47"/>
        <v>0.75</v>
      </c>
      <c r="N160" s="5" t="str">
        <f t="shared" si="48"/>
        <v>Bad</v>
      </c>
    </row>
    <row r="161" spans="1:14" x14ac:dyDescent="0.25">
      <c r="A161" s="3">
        <v>45480</v>
      </c>
      <c r="B161" s="5">
        <f t="shared" si="43"/>
        <v>7</v>
      </c>
      <c r="C161" s="5">
        <f t="shared" si="44"/>
        <v>7</v>
      </c>
      <c r="D161" s="5">
        <f t="shared" si="45"/>
        <v>2024</v>
      </c>
      <c r="E161" s="5" t="s">
        <v>25</v>
      </c>
      <c r="F161" s="10">
        <v>0.40277777777777779</v>
      </c>
      <c r="G161" s="11">
        <v>0.62013888888888891</v>
      </c>
      <c r="H161" s="5">
        <v>10</v>
      </c>
      <c r="I161" s="5">
        <v>9</v>
      </c>
      <c r="J161" s="5">
        <f t="shared" si="40"/>
        <v>19</v>
      </c>
      <c r="K161" s="5" t="s">
        <v>18</v>
      </c>
      <c r="L161" s="5" t="str">
        <f t="shared" si="46"/>
        <v>Good</v>
      </c>
      <c r="M161" s="6">
        <f t="shared" si="47"/>
        <v>1.1875</v>
      </c>
      <c r="N161" s="5" t="str">
        <f t="shared" si="48"/>
        <v>Good</v>
      </c>
    </row>
    <row r="162" spans="1:14" x14ac:dyDescent="0.25">
      <c r="A162" s="3">
        <v>45482</v>
      </c>
      <c r="B162" s="5">
        <f t="shared" si="43"/>
        <v>9</v>
      </c>
      <c r="C162" s="5">
        <f t="shared" si="44"/>
        <v>7</v>
      </c>
      <c r="D162" s="5">
        <f t="shared" si="45"/>
        <v>2024</v>
      </c>
      <c r="E162" s="5" t="s">
        <v>25</v>
      </c>
      <c r="F162" s="10">
        <v>0.39097222222222222</v>
      </c>
      <c r="G162" s="10">
        <v>0.65486111111111112</v>
      </c>
      <c r="H162" s="5">
        <v>11</v>
      </c>
      <c r="I162" s="5">
        <v>8</v>
      </c>
      <c r="J162" s="5">
        <f t="shared" si="40"/>
        <v>19</v>
      </c>
      <c r="K162" s="5" t="s">
        <v>18</v>
      </c>
      <c r="L162" s="5" t="str">
        <f t="shared" si="46"/>
        <v>Good</v>
      </c>
      <c r="M162" s="6">
        <f t="shared" si="47"/>
        <v>1.1875</v>
      </c>
      <c r="N162" s="5" t="str">
        <f t="shared" si="48"/>
        <v>Good</v>
      </c>
    </row>
    <row r="163" spans="1:14" x14ac:dyDescent="0.25">
      <c r="A163" s="3">
        <v>45483</v>
      </c>
      <c r="B163" s="5">
        <f t="shared" si="43"/>
        <v>10</v>
      </c>
      <c r="C163" s="5">
        <f t="shared" si="44"/>
        <v>7</v>
      </c>
      <c r="D163" s="5">
        <f t="shared" si="45"/>
        <v>2024</v>
      </c>
      <c r="E163" s="5" t="s">
        <v>25</v>
      </c>
      <c r="F163" s="10">
        <v>0.39791666666666664</v>
      </c>
      <c r="G163" s="10">
        <v>0.62291666666666667</v>
      </c>
      <c r="H163" s="5">
        <v>10</v>
      </c>
      <c r="I163" s="5">
        <v>9</v>
      </c>
      <c r="J163" s="5">
        <f t="shared" si="40"/>
        <v>19</v>
      </c>
      <c r="K163" s="5" t="s">
        <v>18</v>
      </c>
      <c r="L163" s="5" t="str">
        <f t="shared" si="46"/>
        <v>Good</v>
      </c>
      <c r="M163" s="6">
        <f t="shared" si="47"/>
        <v>1.1875</v>
      </c>
      <c r="N163" s="5" t="str">
        <f t="shared" si="48"/>
        <v>Good</v>
      </c>
    </row>
    <row r="164" spans="1:14" x14ac:dyDescent="0.25">
      <c r="A164" s="3">
        <v>45484</v>
      </c>
      <c r="B164" s="5">
        <f t="shared" si="43"/>
        <v>11</v>
      </c>
      <c r="C164" s="5">
        <f t="shared" si="44"/>
        <v>7</v>
      </c>
      <c r="D164" s="5">
        <f t="shared" si="45"/>
        <v>2024</v>
      </c>
      <c r="E164" s="5" t="s">
        <v>25</v>
      </c>
      <c r="F164" s="10">
        <v>0.4465277777777778</v>
      </c>
      <c r="G164" s="10">
        <v>0.56597222222222221</v>
      </c>
      <c r="H164" s="5">
        <v>6</v>
      </c>
      <c r="I164" s="5">
        <v>9</v>
      </c>
      <c r="J164" s="5">
        <f t="shared" si="40"/>
        <v>15</v>
      </c>
      <c r="K164" s="5" t="s">
        <v>18</v>
      </c>
      <c r="L164" s="5" t="str">
        <f t="shared" si="46"/>
        <v>Bad</v>
      </c>
      <c r="M164" s="6">
        <f t="shared" si="47"/>
        <v>0.9375</v>
      </c>
      <c r="N164" s="5" t="str">
        <f t="shared" si="48"/>
        <v>Good</v>
      </c>
    </row>
    <row r="165" spans="1:14" x14ac:dyDescent="0.25">
      <c r="A165" s="3">
        <v>45485</v>
      </c>
      <c r="B165" s="5">
        <f t="shared" si="43"/>
        <v>12</v>
      </c>
      <c r="C165" s="5">
        <f t="shared" si="44"/>
        <v>7</v>
      </c>
      <c r="D165" s="5">
        <f t="shared" si="45"/>
        <v>2024</v>
      </c>
      <c r="E165" s="5" t="s">
        <v>25</v>
      </c>
      <c r="F165" s="10">
        <v>0.4152777777777778</v>
      </c>
      <c r="G165" s="11">
        <v>0.59027777777777779</v>
      </c>
      <c r="H165" s="5">
        <v>9</v>
      </c>
      <c r="I165" s="5">
        <v>2</v>
      </c>
      <c r="J165" s="5">
        <f t="shared" si="40"/>
        <v>11</v>
      </c>
      <c r="K165" s="5" t="s">
        <v>6</v>
      </c>
      <c r="L165" s="5" t="str">
        <f t="shared" si="46"/>
        <v>Bad</v>
      </c>
      <c r="M165" s="6">
        <f t="shared" si="47"/>
        <v>0.6875</v>
      </c>
      <c r="N165" s="5" t="str">
        <f t="shared" si="48"/>
        <v>Bad</v>
      </c>
    </row>
    <row r="166" spans="1:14" x14ac:dyDescent="0.25">
      <c r="A166" s="3">
        <v>45486</v>
      </c>
      <c r="B166" s="5">
        <f t="shared" si="43"/>
        <v>13</v>
      </c>
      <c r="C166" s="5">
        <f t="shared" si="44"/>
        <v>7</v>
      </c>
      <c r="D166" s="5">
        <f t="shared" si="45"/>
        <v>2024</v>
      </c>
      <c r="E166" s="5" t="s">
        <v>25</v>
      </c>
      <c r="F166" s="10">
        <v>0.37569444444444444</v>
      </c>
      <c r="G166" s="11">
        <v>0.6020833333333333</v>
      </c>
      <c r="H166" s="5">
        <v>10</v>
      </c>
      <c r="I166" s="5">
        <v>10</v>
      </c>
      <c r="J166" s="5">
        <f t="shared" si="40"/>
        <v>20</v>
      </c>
      <c r="K166" s="5" t="s">
        <v>18</v>
      </c>
      <c r="L166" s="5" t="str">
        <f t="shared" si="46"/>
        <v>Good</v>
      </c>
      <c r="M166" s="6">
        <f t="shared" si="47"/>
        <v>1.25</v>
      </c>
      <c r="N166" s="5" t="str">
        <f t="shared" si="48"/>
        <v>Good</v>
      </c>
    </row>
    <row r="167" spans="1:14" x14ac:dyDescent="0.25">
      <c r="A167" s="3">
        <v>45487</v>
      </c>
      <c r="B167" s="5">
        <f t="shared" si="43"/>
        <v>14</v>
      </c>
      <c r="C167" s="5">
        <f t="shared" si="44"/>
        <v>7</v>
      </c>
      <c r="D167" s="5">
        <f t="shared" si="45"/>
        <v>2024</v>
      </c>
      <c r="E167" s="5" t="s">
        <v>25</v>
      </c>
      <c r="F167" s="10">
        <v>0.40277777777777779</v>
      </c>
      <c r="G167" s="11">
        <v>0.57222222222222219</v>
      </c>
      <c r="H167" s="5">
        <v>9</v>
      </c>
      <c r="I167" s="5">
        <v>10</v>
      </c>
      <c r="J167" s="5">
        <f t="shared" si="40"/>
        <v>19</v>
      </c>
      <c r="K167" s="5" t="s">
        <v>18</v>
      </c>
      <c r="L167" s="5" t="str">
        <f t="shared" si="46"/>
        <v>Good</v>
      </c>
      <c r="M167" s="6">
        <f t="shared" si="47"/>
        <v>1.1875</v>
      </c>
      <c r="N167" s="5" t="str">
        <f t="shared" si="48"/>
        <v>Good</v>
      </c>
    </row>
    <row r="168" spans="1:14" x14ac:dyDescent="0.25">
      <c r="A168" s="3">
        <v>45489</v>
      </c>
      <c r="B168" s="5">
        <f t="shared" si="43"/>
        <v>16</v>
      </c>
      <c r="C168" s="5">
        <f t="shared" si="44"/>
        <v>7</v>
      </c>
      <c r="D168" s="5">
        <f t="shared" si="45"/>
        <v>2024</v>
      </c>
      <c r="E168" s="5" t="s">
        <v>25</v>
      </c>
      <c r="F168" s="10">
        <v>0.39791666666666664</v>
      </c>
      <c r="G168" s="11">
        <v>0.60347222222222219</v>
      </c>
      <c r="H168" s="5">
        <v>10</v>
      </c>
      <c r="I168" s="5">
        <v>8</v>
      </c>
      <c r="J168" s="5">
        <f t="shared" si="40"/>
        <v>18</v>
      </c>
      <c r="K168" s="5" t="s">
        <v>18</v>
      </c>
      <c r="L168" s="5" t="str">
        <f t="shared" si="46"/>
        <v>Good</v>
      </c>
      <c r="M168" s="6">
        <f t="shared" si="47"/>
        <v>1.125</v>
      </c>
      <c r="N168" s="5" t="str">
        <f t="shared" si="48"/>
        <v>Good</v>
      </c>
    </row>
    <row r="169" spans="1:14" x14ac:dyDescent="0.25">
      <c r="A169" s="3">
        <v>45490</v>
      </c>
      <c r="B169" s="5">
        <f t="shared" si="43"/>
        <v>17</v>
      </c>
      <c r="C169" s="5">
        <f t="shared" si="44"/>
        <v>7</v>
      </c>
      <c r="D169" s="5">
        <f t="shared" si="45"/>
        <v>2024</v>
      </c>
      <c r="E169" s="5" t="s">
        <v>25</v>
      </c>
      <c r="F169" s="10">
        <v>0.42569444444444443</v>
      </c>
      <c r="G169" s="11">
        <v>0.62013888888888891</v>
      </c>
      <c r="H169" s="5">
        <v>10</v>
      </c>
      <c r="I169" s="5">
        <v>10</v>
      </c>
      <c r="J169" s="5">
        <f t="shared" si="40"/>
        <v>20</v>
      </c>
      <c r="K169" s="5" t="s">
        <v>18</v>
      </c>
      <c r="L169" s="5" t="str">
        <f t="shared" si="46"/>
        <v>Good</v>
      </c>
      <c r="M169" s="6">
        <f t="shared" si="47"/>
        <v>1.25</v>
      </c>
      <c r="N169" s="5" t="str">
        <f t="shared" si="48"/>
        <v>Good</v>
      </c>
    </row>
    <row r="170" spans="1:14" x14ac:dyDescent="0.25">
      <c r="A170" s="3">
        <v>45491</v>
      </c>
      <c r="B170" s="5">
        <f t="shared" si="43"/>
        <v>18</v>
      </c>
      <c r="C170" s="5">
        <f t="shared" si="44"/>
        <v>7</v>
      </c>
      <c r="D170" s="5">
        <f t="shared" si="45"/>
        <v>2024</v>
      </c>
      <c r="E170" s="5" t="s">
        <v>25</v>
      </c>
      <c r="F170" s="10">
        <v>0.42708333333333331</v>
      </c>
      <c r="G170" s="11">
        <v>0.60972222222222228</v>
      </c>
      <c r="H170" s="5">
        <v>10</v>
      </c>
      <c r="I170" s="5">
        <v>10</v>
      </c>
      <c r="J170" s="5">
        <f t="shared" si="40"/>
        <v>20</v>
      </c>
      <c r="K170" s="5" t="s">
        <v>18</v>
      </c>
      <c r="L170" s="5" t="str">
        <f t="shared" si="46"/>
        <v>Good</v>
      </c>
      <c r="M170" s="6">
        <f t="shared" si="47"/>
        <v>1.25</v>
      </c>
      <c r="N170" s="5" t="str">
        <f t="shared" si="48"/>
        <v>Good</v>
      </c>
    </row>
    <row r="171" spans="1:14" x14ac:dyDescent="0.25">
      <c r="A171" s="3">
        <v>45492</v>
      </c>
      <c r="B171" s="5">
        <f t="shared" si="43"/>
        <v>19</v>
      </c>
      <c r="C171" s="5">
        <f t="shared" si="44"/>
        <v>7</v>
      </c>
      <c r="D171" s="5">
        <f t="shared" si="45"/>
        <v>2024</v>
      </c>
      <c r="E171" s="5" t="s">
        <v>25</v>
      </c>
      <c r="F171" s="10">
        <v>0.42708333333333331</v>
      </c>
      <c r="G171" s="11">
        <v>0.61597222222222225</v>
      </c>
      <c r="H171" s="5">
        <v>10</v>
      </c>
      <c r="I171" s="5">
        <v>10</v>
      </c>
      <c r="J171" s="5">
        <f t="shared" si="40"/>
        <v>20</v>
      </c>
      <c r="K171" s="5" t="s">
        <v>18</v>
      </c>
      <c r="L171" s="5" t="str">
        <f t="shared" si="46"/>
        <v>Good</v>
      </c>
      <c r="M171" s="6">
        <f t="shared" si="47"/>
        <v>1.25</v>
      </c>
      <c r="N171" s="5" t="str">
        <f t="shared" si="48"/>
        <v>Good</v>
      </c>
    </row>
    <row r="172" spans="1:14" x14ac:dyDescent="0.25">
      <c r="A172" s="3">
        <v>45493</v>
      </c>
      <c r="B172" s="5">
        <f t="shared" si="43"/>
        <v>20</v>
      </c>
      <c r="C172" s="5">
        <f t="shared" si="44"/>
        <v>7</v>
      </c>
      <c r="D172" s="5">
        <f t="shared" si="45"/>
        <v>2024</v>
      </c>
      <c r="E172" s="5" t="s">
        <v>25</v>
      </c>
      <c r="F172" s="10">
        <v>0.41805555555555557</v>
      </c>
      <c r="G172" s="11">
        <v>0.63472222222222219</v>
      </c>
      <c r="H172" s="5">
        <v>10</v>
      </c>
      <c r="I172" s="5">
        <v>10</v>
      </c>
      <c r="J172" s="5">
        <f t="shared" si="40"/>
        <v>20</v>
      </c>
      <c r="K172" s="5" t="s">
        <v>18</v>
      </c>
      <c r="L172" s="5" t="str">
        <f t="shared" si="46"/>
        <v>Good</v>
      </c>
      <c r="M172" s="6">
        <f t="shared" si="47"/>
        <v>1.25</v>
      </c>
      <c r="N172" s="5" t="str">
        <f t="shared" si="48"/>
        <v>Good</v>
      </c>
    </row>
    <row r="173" spans="1:14" x14ac:dyDescent="0.25">
      <c r="A173" s="3">
        <v>45494</v>
      </c>
      <c r="B173" s="5">
        <f t="shared" si="43"/>
        <v>21</v>
      </c>
      <c r="C173" s="5">
        <f t="shared" si="44"/>
        <v>7</v>
      </c>
      <c r="D173" s="5">
        <f t="shared" si="45"/>
        <v>2024</v>
      </c>
      <c r="E173" s="5" t="s">
        <v>25</v>
      </c>
      <c r="F173" s="10">
        <v>0.41805555555555557</v>
      </c>
      <c r="G173" s="11">
        <v>0.59305555555555556</v>
      </c>
      <c r="H173" s="5">
        <v>10</v>
      </c>
      <c r="I173" s="5">
        <v>10</v>
      </c>
      <c r="J173" s="5">
        <f t="shared" si="40"/>
        <v>20</v>
      </c>
      <c r="K173" s="5" t="s">
        <v>18</v>
      </c>
      <c r="L173" s="5" t="str">
        <f t="shared" si="46"/>
        <v>Good</v>
      </c>
      <c r="M173" s="6">
        <f t="shared" si="47"/>
        <v>1.25</v>
      </c>
      <c r="N173" s="5" t="str">
        <f t="shared" si="48"/>
        <v>Good</v>
      </c>
    </row>
    <row r="174" spans="1:14" x14ac:dyDescent="0.25">
      <c r="A174" s="3">
        <v>45495</v>
      </c>
      <c r="B174" s="5">
        <f t="shared" si="43"/>
        <v>22</v>
      </c>
      <c r="C174" s="5">
        <f t="shared" si="44"/>
        <v>7</v>
      </c>
      <c r="D174" s="5">
        <f t="shared" si="45"/>
        <v>2024</v>
      </c>
      <c r="E174" s="5" t="s">
        <v>25</v>
      </c>
      <c r="F174" s="10">
        <v>0.40902777777777777</v>
      </c>
      <c r="G174" s="11">
        <v>0.57499999999999996</v>
      </c>
      <c r="H174" s="5">
        <v>8</v>
      </c>
      <c r="I174" s="5">
        <v>10</v>
      </c>
      <c r="J174" s="5">
        <f t="shared" si="40"/>
        <v>18</v>
      </c>
      <c r="K174" s="5" t="s">
        <v>18</v>
      </c>
      <c r="L174" s="5" t="str">
        <f t="shared" si="46"/>
        <v>Good</v>
      </c>
      <c r="M174" s="6">
        <f t="shared" si="47"/>
        <v>1.125</v>
      </c>
      <c r="N174" s="5" t="str">
        <f t="shared" si="48"/>
        <v>Good</v>
      </c>
    </row>
    <row r="175" spans="1:14" x14ac:dyDescent="0.25">
      <c r="A175" s="3">
        <v>45498</v>
      </c>
      <c r="B175" s="5">
        <f t="shared" si="43"/>
        <v>25</v>
      </c>
      <c r="C175" s="5">
        <f t="shared" si="44"/>
        <v>7</v>
      </c>
      <c r="D175" s="5">
        <f t="shared" si="45"/>
        <v>2024</v>
      </c>
      <c r="E175" s="5" t="s">
        <v>25</v>
      </c>
      <c r="F175" s="10">
        <v>0.42986111111111114</v>
      </c>
      <c r="G175" s="11">
        <v>0.61111111111111116</v>
      </c>
      <c r="H175" s="5">
        <v>9</v>
      </c>
      <c r="I175" s="5">
        <v>10</v>
      </c>
      <c r="J175" s="5">
        <f t="shared" si="40"/>
        <v>19</v>
      </c>
      <c r="K175" s="5" t="s">
        <v>18</v>
      </c>
      <c r="L175" s="5" t="str">
        <f t="shared" si="46"/>
        <v>Good</v>
      </c>
      <c r="M175" s="6">
        <f t="shared" si="47"/>
        <v>1.1875</v>
      </c>
      <c r="N175" s="5" t="str">
        <f t="shared" si="48"/>
        <v>Good</v>
      </c>
    </row>
    <row r="176" spans="1:14" x14ac:dyDescent="0.25">
      <c r="A176" s="3">
        <v>45499</v>
      </c>
      <c r="B176" s="5">
        <f t="shared" si="43"/>
        <v>26</v>
      </c>
      <c r="C176" s="5">
        <f t="shared" si="44"/>
        <v>7</v>
      </c>
      <c r="D176" s="5">
        <f t="shared" si="45"/>
        <v>2024</v>
      </c>
      <c r="E176" s="5" t="s">
        <v>25</v>
      </c>
      <c r="F176" s="10">
        <v>0.41736111111111113</v>
      </c>
      <c r="G176" s="11">
        <v>0.61527777777777781</v>
      </c>
      <c r="H176" s="5">
        <v>10</v>
      </c>
      <c r="I176" s="5">
        <v>10</v>
      </c>
      <c r="J176" s="5">
        <f t="shared" si="40"/>
        <v>20</v>
      </c>
      <c r="K176" s="5" t="s">
        <v>18</v>
      </c>
      <c r="L176" s="5" t="str">
        <f t="shared" si="46"/>
        <v>Good</v>
      </c>
      <c r="M176" s="6">
        <f t="shared" si="47"/>
        <v>1.25</v>
      </c>
      <c r="N176" s="5" t="str">
        <f t="shared" si="48"/>
        <v>Good</v>
      </c>
    </row>
    <row r="177" spans="1:14" x14ac:dyDescent="0.25">
      <c r="A177" s="3">
        <v>45500</v>
      </c>
      <c r="B177" s="5">
        <f t="shared" si="43"/>
        <v>27</v>
      </c>
      <c r="C177" s="5">
        <f t="shared" si="44"/>
        <v>7</v>
      </c>
      <c r="D177" s="5">
        <f t="shared" si="45"/>
        <v>2024</v>
      </c>
      <c r="E177" s="5" t="s">
        <v>25</v>
      </c>
      <c r="F177" s="10">
        <v>0.42499999999999999</v>
      </c>
      <c r="G177" s="11">
        <v>0.61805555555555558</v>
      </c>
      <c r="H177" s="5">
        <v>9</v>
      </c>
      <c r="I177" s="5">
        <v>10</v>
      </c>
      <c r="J177" s="5">
        <f t="shared" si="40"/>
        <v>19</v>
      </c>
      <c r="K177" s="5" t="s">
        <v>18</v>
      </c>
      <c r="L177" s="5" t="str">
        <f t="shared" si="46"/>
        <v>Good</v>
      </c>
      <c r="M177" s="6">
        <f t="shared" si="47"/>
        <v>1.1875</v>
      </c>
      <c r="N177" s="5" t="str">
        <f t="shared" si="48"/>
        <v>Good</v>
      </c>
    </row>
    <row r="178" spans="1:14" x14ac:dyDescent="0.25">
      <c r="A178" s="3">
        <v>45501</v>
      </c>
      <c r="B178" s="5">
        <f t="shared" si="43"/>
        <v>28</v>
      </c>
      <c r="C178" s="5">
        <f t="shared" si="44"/>
        <v>7</v>
      </c>
      <c r="D178" s="5">
        <f t="shared" si="45"/>
        <v>2024</v>
      </c>
      <c r="E178" s="5" t="s">
        <v>25</v>
      </c>
      <c r="F178" s="10">
        <v>0.40416666666666667</v>
      </c>
      <c r="G178" s="11">
        <v>0.64652777777777781</v>
      </c>
      <c r="H178" s="5">
        <v>10</v>
      </c>
      <c r="I178" s="5">
        <v>9</v>
      </c>
      <c r="J178" s="5">
        <f t="shared" si="40"/>
        <v>19</v>
      </c>
      <c r="K178" s="5" t="s">
        <v>18</v>
      </c>
      <c r="L178" s="5" t="str">
        <f t="shared" si="46"/>
        <v>Good</v>
      </c>
      <c r="M178" s="6">
        <f t="shared" si="47"/>
        <v>1.1875</v>
      </c>
      <c r="N178" s="5" t="str">
        <f t="shared" si="48"/>
        <v>Good</v>
      </c>
    </row>
    <row r="179" spans="1:14" x14ac:dyDescent="0.25">
      <c r="A179" s="3">
        <v>45502</v>
      </c>
      <c r="B179" s="5">
        <f t="shared" si="43"/>
        <v>29</v>
      </c>
      <c r="C179" s="5">
        <f t="shared" si="44"/>
        <v>7</v>
      </c>
      <c r="D179" s="5">
        <f t="shared" si="45"/>
        <v>2024</v>
      </c>
      <c r="E179" s="5" t="s">
        <v>25</v>
      </c>
      <c r="F179" s="10">
        <v>0.4201388888888889</v>
      </c>
      <c r="G179" s="11">
        <v>0.60972222222222228</v>
      </c>
      <c r="H179" s="5">
        <v>9</v>
      </c>
      <c r="I179" s="5">
        <v>10</v>
      </c>
      <c r="J179" s="5">
        <f t="shared" si="40"/>
        <v>19</v>
      </c>
      <c r="K179" s="5" t="s">
        <v>18</v>
      </c>
      <c r="L179" s="5" t="str">
        <f t="shared" si="46"/>
        <v>Good</v>
      </c>
      <c r="M179" s="6">
        <f t="shared" si="47"/>
        <v>1.1875</v>
      </c>
      <c r="N179" s="5" t="str">
        <f t="shared" si="48"/>
        <v>Good</v>
      </c>
    </row>
    <row r="180" spans="1:14" x14ac:dyDescent="0.25">
      <c r="A180" s="3">
        <v>45503</v>
      </c>
      <c r="B180" s="5">
        <f t="shared" si="43"/>
        <v>30</v>
      </c>
      <c r="C180" s="5">
        <f t="shared" si="44"/>
        <v>7</v>
      </c>
      <c r="D180" s="5">
        <f t="shared" si="45"/>
        <v>2024</v>
      </c>
      <c r="E180" s="5" t="s">
        <v>25</v>
      </c>
      <c r="F180" s="10">
        <v>0.42152777777777778</v>
      </c>
      <c r="G180" s="11">
        <v>0.62077546296296293</v>
      </c>
      <c r="H180" s="5">
        <v>10</v>
      </c>
      <c r="I180" s="5">
        <v>10</v>
      </c>
      <c r="J180" s="5">
        <f t="shared" si="40"/>
        <v>20</v>
      </c>
      <c r="K180" s="5" t="s">
        <v>18</v>
      </c>
      <c r="L180" s="5" t="str">
        <f t="shared" si="46"/>
        <v>Good</v>
      </c>
      <c r="M180" s="6">
        <f t="shared" si="47"/>
        <v>1.25</v>
      </c>
      <c r="N180" s="5" t="str">
        <f t="shared" si="48"/>
        <v>Good</v>
      </c>
    </row>
    <row r="181" spans="1:14" x14ac:dyDescent="0.25">
      <c r="A181" s="3">
        <v>45504</v>
      </c>
      <c r="B181" s="5">
        <f t="shared" si="43"/>
        <v>31</v>
      </c>
      <c r="C181" s="5">
        <f t="shared" si="44"/>
        <v>7</v>
      </c>
      <c r="D181" s="5">
        <f t="shared" si="45"/>
        <v>2024</v>
      </c>
      <c r="E181" s="5" t="s">
        <v>25</v>
      </c>
      <c r="F181" s="10">
        <v>0.41249999999999998</v>
      </c>
      <c r="G181" s="11">
        <v>0.61805555555555558</v>
      </c>
      <c r="H181" s="5">
        <v>11</v>
      </c>
      <c r="I181" s="5">
        <v>10</v>
      </c>
      <c r="J181" s="5">
        <f t="shared" si="40"/>
        <v>21</v>
      </c>
      <c r="K181" s="5" t="s">
        <v>18</v>
      </c>
      <c r="L181" s="5" t="str">
        <f t="shared" si="46"/>
        <v>Good</v>
      </c>
      <c r="M181" s="6">
        <f t="shared" si="47"/>
        <v>1.3125</v>
      </c>
      <c r="N181" s="5" t="str">
        <f t="shared" si="48"/>
        <v>Good</v>
      </c>
    </row>
    <row r="182" spans="1:14" x14ac:dyDescent="0.25">
      <c r="A182" s="3">
        <v>45474</v>
      </c>
      <c r="B182" s="5">
        <f t="shared" si="43"/>
        <v>1</v>
      </c>
      <c r="C182" s="5">
        <f t="shared" si="44"/>
        <v>7</v>
      </c>
      <c r="D182" s="5">
        <f t="shared" si="45"/>
        <v>2024</v>
      </c>
      <c r="E182" s="5" t="s">
        <v>26</v>
      </c>
      <c r="F182" s="10">
        <v>0.4236111111111111</v>
      </c>
      <c r="G182" s="11">
        <v>0.61944444444444446</v>
      </c>
      <c r="H182" s="5">
        <v>10</v>
      </c>
      <c r="I182" s="5">
        <v>9</v>
      </c>
      <c r="J182" s="5">
        <f t="shared" si="40"/>
        <v>19</v>
      </c>
      <c r="K182" s="5" t="s">
        <v>18</v>
      </c>
      <c r="L182" s="5" t="str">
        <f t="shared" si="46"/>
        <v>Good</v>
      </c>
      <c r="M182" s="6">
        <f t="shared" si="47"/>
        <v>1.1875</v>
      </c>
      <c r="N182" s="5" t="str">
        <f t="shared" si="48"/>
        <v>Good</v>
      </c>
    </row>
    <row r="183" spans="1:14" x14ac:dyDescent="0.25">
      <c r="A183" s="3">
        <v>45475</v>
      </c>
      <c r="B183" s="5">
        <f t="shared" ref="B183:B184" si="49">DAY(A183)</f>
        <v>2</v>
      </c>
      <c r="C183" s="5">
        <f t="shared" ref="C183:C184" si="50">MONTH(A183)</f>
        <v>7</v>
      </c>
      <c r="D183" s="5">
        <f t="shared" ref="D183:D184" si="51">YEAR(A183)</f>
        <v>2024</v>
      </c>
      <c r="E183" s="5" t="s">
        <v>26</v>
      </c>
      <c r="F183" s="10">
        <v>0.41944444444444445</v>
      </c>
      <c r="G183" s="11">
        <v>0.60833333333333339</v>
      </c>
      <c r="H183" s="9">
        <v>10</v>
      </c>
      <c r="I183" s="5">
        <v>10</v>
      </c>
      <c r="J183" s="5">
        <f t="shared" si="40"/>
        <v>20</v>
      </c>
      <c r="K183" s="5" t="s">
        <v>18</v>
      </c>
      <c r="L183" s="5" t="str">
        <f t="shared" si="46"/>
        <v>Good</v>
      </c>
      <c r="M183" s="6">
        <f t="shared" si="47"/>
        <v>1.25</v>
      </c>
      <c r="N183" s="5" t="str">
        <f t="shared" si="48"/>
        <v>Good</v>
      </c>
    </row>
    <row r="184" spans="1:14" x14ac:dyDescent="0.25">
      <c r="A184" s="3">
        <v>45476</v>
      </c>
      <c r="B184" s="5">
        <f t="shared" si="49"/>
        <v>3</v>
      </c>
      <c r="C184" s="5">
        <f t="shared" si="50"/>
        <v>7</v>
      </c>
      <c r="D184" s="5">
        <f t="shared" si="51"/>
        <v>2024</v>
      </c>
      <c r="E184" s="5" t="s">
        <v>26</v>
      </c>
      <c r="F184" s="10">
        <v>0.42916666666666664</v>
      </c>
      <c r="G184" s="11">
        <v>0.64236111111111116</v>
      </c>
      <c r="H184" s="9">
        <v>9</v>
      </c>
      <c r="I184" s="5">
        <v>8</v>
      </c>
      <c r="J184" s="5">
        <f t="shared" si="40"/>
        <v>17</v>
      </c>
      <c r="K184" s="5" t="s">
        <v>18</v>
      </c>
      <c r="L184" s="5" t="str">
        <f t="shared" si="46"/>
        <v>Good</v>
      </c>
      <c r="M184" s="6">
        <f t="shared" si="47"/>
        <v>1.0625</v>
      </c>
      <c r="N184" s="5" t="str">
        <f t="shared" si="48"/>
        <v>Good</v>
      </c>
    </row>
    <row r="185" spans="1:14" x14ac:dyDescent="0.25">
      <c r="A185" s="3">
        <v>45478</v>
      </c>
      <c r="B185" s="5">
        <f t="shared" ref="B185:B207" si="52">DAY(A185)</f>
        <v>5</v>
      </c>
      <c r="C185" s="5">
        <f t="shared" ref="C185:C207" si="53">MONTH(A185)</f>
        <v>7</v>
      </c>
      <c r="D185" s="5">
        <f t="shared" ref="D185:D207" si="54">YEAR(A185)</f>
        <v>2024</v>
      </c>
      <c r="E185" s="5" t="s">
        <v>26</v>
      </c>
      <c r="F185" s="10">
        <v>0.40902777777777777</v>
      </c>
      <c r="G185" s="11">
        <v>0.57499999999999996</v>
      </c>
      <c r="H185" s="9">
        <v>9</v>
      </c>
      <c r="I185" s="5">
        <v>10</v>
      </c>
      <c r="J185" s="5">
        <f t="shared" si="40"/>
        <v>19</v>
      </c>
      <c r="K185" s="5" t="s">
        <v>18</v>
      </c>
      <c r="L185" s="5" t="str">
        <f t="shared" ref="L185:L212" si="55">IF(J185&gt;=16,"Good","Bad")</f>
        <v>Good</v>
      </c>
      <c r="M185" s="6">
        <f t="shared" ref="M185:M212" si="56">J185/16</f>
        <v>1.1875</v>
      </c>
      <c r="N185" s="5" t="str">
        <f t="shared" ref="N185:N212" si="57">IF(M185&gt;89%,"Good","Bad")</f>
        <v>Good</v>
      </c>
    </row>
    <row r="186" spans="1:14" x14ac:dyDescent="0.25">
      <c r="A186" s="3">
        <v>45479</v>
      </c>
      <c r="B186" s="5">
        <f t="shared" si="52"/>
        <v>6</v>
      </c>
      <c r="C186" s="5">
        <f t="shared" si="53"/>
        <v>7</v>
      </c>
      <c r="D186" s="5">
        <f t="shared" si="54"/>
        <v>2024</v>
      </c>
      <c r="E186" s="5" t="s">
        <v>26</v>
      </c>
      <c r="F186" s="10">
        <v>0.37916666666666665</v>
      </c>
      <c r="G186" s="11">
        <v>0.59097222222222223</v>
      </c>
      <c r="H186" s="9">
        <v>10</v>
      </c>
      <c r="I186" s="5">
        <v>5</v>
      </c>
      <c r="J186" s="5">
        <f t="shared" si="40"/>
        <v>15</v>
      </c>
      <c r="K186" s="5" t="s">
        <v>6</v>
      </c>
      <c r="L186" s="5" t="str">
        <f t="shared" si="55"/>
        <v>Bad</v>
      </c>
      <c r="M186" s="6">
        <f t="shared" si="56"/>
        <v>0.9375</v>
      </c>
      <c r="N186" s="5" t="str">
        <f t="shared" si="57"/>
        <v>Good</v>
      </c>
    </row>
    <row r="187" spans="1:14" x14ac:dyDescent="0.25">
      <c r="A187" s="3">
        <v>45480</v>
      </c>
      <c r="B187" s="5">
        <f t="shared" si="52"/>
        <v>7</v>
      </c>
      <c r="C187" s="5">
        <f t="shared" si="53"/>
        <v>7</v>
      </c>
      <c r="D187" s="5">
        <f t="shared" si="54"/>
        <v>2024</v>
      </c>
      <c r="E187" s="5" t="s">
        <v>26</v>
      </c>
      <c r="F187" s="10">
        <v>0.4236111111111111</v>
      </c>
      <c r="G187" s="11">
        <v>0.59027777777777779</v>
      </c>
      <c r="H187" s="5">
        <v>9</v>
      </c>
      <c r="I187" s="5">
        <v>10</v>
      </c>
      <c r="J187" s="5">
        <f t="shared" si="40"/>
        <v>19</v>
      </c>
      <c r="K187" s="5" t="s">
        <v>18</v>
      </c>
      <c r="L187" s="5" t="str">
        <f t="shared" si="55"/>
        <v>Good</v>
      </c>
      <c r="M187" s="6">
        <f t="shared" si="56"/>
        <v>1.1875</v>
      </c>
      <c r="N187" s="5" t="str">
        <f t="shared" si="57"/>
        <v>Good</v>
      </c>
    </row>
    <row r="188" spans="1:14" x14ac:dyDescent="0.25">
      <c r="A188" s="3">
        <v>45481</v>
      </c>
      <c r="B188" s="5">
        <f t="shared" si="52"/>
        <v>8</v>
      </c>
      <c r="C188" s="5">
        <f t="shared" si="53"/>
        <v>7</v>
      </c>
      <c r="D188" s="5">
        <f t="shared" si="54"/>
        <v>2024</v>
      </c>
      <c r="E188" s="5" t="s">
        <v>26</v>
      </c>
      <c r="F188" s="10">
        <v>0.41388888888888886</v>
      </c>
      <c r="G188" s="11">
        <v>0.61736111111111114</v>
      </c>
      <c r="H188" s="5">
        <v>10</v>
      </c>
      <c r="I188" s="5">
        <v>9</v>
      </c>
      <c r="J188" s="5">
        <f t="shared" si="40"/>
        <v>19</v>
      </c>
      <c r="K188" s="5" t="s">
        <v>18</v>
      </c>
      <c r="L188" s="5" t="str">
        <f t="shared" si="55"/>
        <v>Good</v>
      </c>
      <c r="M188" s="6">
        <f t="shared" si="56"/>
        <v>1.1875</v>
      </c>
      <c r="N188" s="5" t="str">
        <f t="shared" si="57"/>
        <v>Good</v>
      </c>
    </row>
    <row r="189" spans="1:14" x14ac:dyDescent="0.25">
      <c r="A189" s="3">
        <v>45482</v>
      </c>
      <c r="B189" s="5">
        <f t="shared" si="52"/>
        <v>9</v>
      </c>
      <c r="C189" s="5">
        <f t="shared" si="53"/>
        <v>7</v>
      </c>
      <c r="D189" s="5">
        <f t="shared" si="54"/>
        <v>2024</v>
      </c>
      <c r="E189" s="5" t="s">
        <v>26</v>
      </c>
      <c r="F189" s="10">
        <v>0.42430555555555555</v>
      </c>
      <c r="G189" s="11">
        <v>0.63194444444444442</v>
      </c>
      <c r="H189" s="5">
        <v>11</v>
      </c>
      <c r="I189" s="5">
        <v>8</v>
      </c>
      <c r="J189" s="5">
        <f t="shared" si="40"/>
        <v>19</v>
      </c>
      <c r="K189" s="5" t="s">
        <v>18</v>
      </c>
      <c r="L189" s="5" t="str">
        <f t="shared" si="55"/>
        <v>Good</v>
      </c>
      <c r="M189" s="6">
        <f t="shared" si="56"/>
        <v>1.1875</v>
      </c>
      <c r="N189" s="5" t="str">
        <f t="shared" si="57"/>
        <v>Good</v>
      </c>
    </row>
    <row r="190" spans="1:14" x14ac:dyDescent="0.25">
      <c r="A190" s="3">
        <v>45483</v>
      </c>
      <c r="B190" s="5">
        <f t="shared" si="52"/>
        <v>10</v>
      </c>
      <c r="C190" s="5">
        <f t="shared" si="53"/>
        <v>7</v>
      </c>
      <c r="D190" s="5">
        <f t="shared" si="54"/>
        <v>2024</v>
      </c>
      <c r="E190" s="5" t="s">
        <v>26</v>
      </c>
      <c r="F190" s="10">
        <v>0.41249999999999998</v>
      </c>
      <c r="G190" s="11">
        <v>0.61250000000000004</v>
      </c>
      <c r="H190" s="5">
        <v>11</v>
      </c>
      <c r="I190" s="5">
        <v>10</v>
      </c>
      <c r="J190" s="5">
        <f t="shared" si="40"/>
        <v>21</v>
      </c>
      <c r="K190" s="5" t="s">
        <v>18</v>
      </c>
      <c r="L190" s="5" t="str">
        <f t="shared" si="55"/>
        <v>Good</v>
      </c>
      <c r="M190" s="6">
        <f t="shared" si="56"/>
        <v>1.3125</v>
      </c>
      <c r="N190" s="5" t="str">
        <f t="shared" si="57"/>
        <v>Good</v>
      </c>
    </row>
    <row r="191" spans="1:14" x14ac:dyDescent="0.25">
      <c r="A191" s="3">
        <v>45486</v>
      </c>
      <c r="B191" s="5">
        <f t="shared" si="52"/>
        <v>13</v>
      </c>
      <c r="C191" s="5">
        <f t="shared" si="53"/>
        <v>7</v>
      </c>
      <c r="D191" s="5">
        <f t="shared" si="54"/>
        <v>2024</v>
      </c>
      <c r="E191" s="5" t="s">
        <v>26</v>
      </c>
      <c r="F191" s="10">
        <v>0.40347222222222223</v>
      </c>
      <c r="G191" s="11">
        <v>0.62083333333333335</v>
      </c>
      <c r="H191" s="5">
        <v>11</v>
      </c>
      <c r="I191" s="5">
        <v>10</v>
      </c>
      <c r="J191" s="5">
        <f t="shared" si="40"/>
        <v>21</v>
      </c>
      <c r="K191" s="5" t="s">
        <v>18</v>
      </c>
      <c r="L191" s="5" t="str">
        <f t="shared" si="55"/>
        <v>Good</v>
      </c>
      <c r="M191" s="6">
        <f t="shared" si="56"/>
        <v>1.3125</v>
      </c>
      <c r="N191" s="5" t="str">
        <f t="shared" si="57"/>
        <v>Good</v>
      </c>
    </row>
    <row r="192" spans="1:14" x14ac:dyDescent="0.25">
      <c r="A192" s="3">
        <v>45487</v>
      </c>
      <c r="B192" s="5">
        <f t="shared" si="52"/>
        <v>14</v>
      </c>
      <c r="C192" s="5">
        <f t="shared" si="53"/>
        <v>7</v>
      </c>
      <c r="D192" s="5">
        <f t="shared" si="54"/>
        <v>2024</v>
      </c>
      <c r="E192" s="5" t="s">
        <v>26</v>
      </c>
      <c r="F192" s="10">
        <v>0.4375</v>
      </c>
      <c r="G192" s="11">
        <v>0.61041666666666661</v>
      </c>
      <c r="H192" s="5">
        <v>4</v>
      </c>
      <c r="I192" s="5">
        <v>11</v>
      </c>
      <c r="J192" s="5">
        <f t="shared" si="40"/>
        <v>15</v>
      </c>
      <c r="K192" s="5" t="s">
        <v>6</v>
      </c>
      <c r="L192" s="5" t="str">
        <f t="shared" si="55"/>
        <v>Bad</v>
      </c>
      <c r="M192" s="6">
        <f t="shared" si="56"/>
        <v>0.9375</v>
      </c>
      <c r="N192" s="5" t="str">
        <f t="shared" si="57"/>
        <v>Good</v>
      </c>
    </row>
    <row r="193" spans="1:14" x14ac:dyDescent="0.25">
      <c r="A193" s="3">
        <v>45488</v>
      </c>
      <c r="B193" s="5">
        <f t="shared" si="52"/>
        <v>15</v>
      </c>
      <c r="C193" s="5">
        <f t="shared" si="53"/>
        <v>7</v>
      </c>
      <c r="D193" s="5">
        <f t="shared" si="54"/>
        <v>2024</v>
      </c>
      <c r="E193" s="5" t="s">
        <v>26</v>
      </c>
      <c r="F193" s="10">
        <v>0.43055555555555558</v>
      </c>
      <c r="G193" s="11">
        <v>0.6875</v>
      </c>
      <c r="H193" s="5">
        <v>12</v>
      </c>
      <c r="I193" s="5">
        <v>1</v>
      </c>
      <c r="J193" s="5">
        <f t="shared" si="40"/>
        <v>13</v>
      </c>
      <c r="K193" s="5" t="s">
        <v>6</v>
      </c>
      <c r="L193" s="5" t="str">
        <f t="shared" si="55"/>
        <v>Bad</v>
      </c>
      <c r="M193" s="6">
        <f t="shared" si="56"/>
        <v>0.8125</v>
      </c>
      <c r="N193" s="5" t="str">
        <f t="shared" si="57"/>
        <v>Bad</v>
      </c>
    </row>
    <row r="194" spans="1:14" x14ac:dyDescent="0.25">
      <c r="A194" s="3">
        <v>45489</v>
      </c>
      <c r="B194" s="5">
        <f t="shared" si="52"/>
        <v>16</v>
      </c>
      <c r="C194" s="5">
        <f t="shared" si="53"/>
        <v>7</v>
      </c>
      <c r="D194" s="5">
        <f t="shared" si="54"/>
        <v>2024</v>
      </c>
      <c r="E194" s="5" t="s">
        <v>26</v>
      </c>
      <c r="F194" s="10">
        <v>0.44097222222222221</v>
      </c>
      <c r="G194" s="11">
        <v>0.6</v>
      </c>
      <c r="H194" s="5">
        <v>8</v>
      </c>
      <c r="I194" s="5">
        <v>8</v>
      </c>
      <c r="J194" s="5">
        <f t="shared" si="40"/>
        <v>16</v>
      </c>
      <c r="K194" s="5" t="s">
        <v>18</v>
      </c>
      <c r="L194" s="5" t="str">
        <f t="shared" si="55"/>
        <v>Good</v>
      </c>
      <c r="M194" s="6">
        <f t="shared" si="56"/>
        <v>1</v>
      </c>
      <c r="N194" s="5" t="str">
        <f t="shared" si="57"/>
        <v>Good</v>
      </c>
    </row>
    <row r="195" spans="1:14" x14ac:dyDescent="0.25">
      <c r="A195" s="3">
        <v>45492</v>
      </c>
      <c r="B195" s="5">
        <f t="shared" si="52"/>
        <v>19</v>
      </c>
      <c r="C195" s="5">
        <f t="shared" si="53"/>
        <v>7</v>
      </c>
      <c r="D195" s="5">
        <f t="shared" si="54"/>
        <v>2024</v>
      </c>
      <c r="E195" s="5" t="s">
        <v>26</v>
      </c>
      <c r="F195" s="10">
        <v>0.42638888888888887</v>
      </c>
      <c r="G195" s="11">
        <v>0.62361111111111112</v>
      </c>
      <c r="H195" s="5">
        <v>11</v>
      </c>
      <c r="I195" s="5">
        <v>10</v>
      </c>
      <c r="J195" s="5">
        <f t="shared" si="40"/>
        <v>21</v>
      </c>
      <c r="K195" s="5" t="s">
        <v>18</v>
      </c>
      <c r="L195" s="5" t="str">
        <f t="shared" si="55"/>
        <v>Good</v>
      </c>
      <c r="M195" s="6">
        <f t="shared" si="56"/>
        <v>1.3125</v>
      </c>
      <c r="N195" s="5" t="str">
        <f t="shared" si="57"/>
        <v>Good</v>
      </c>
    </row>
    <row r="196" spans="1:14" x14ac:dyDescent="0.25">
      <c r="A196" s="3">
        <v>45493</v>
      </c>
      <c r="B196" s="5">
        <f t="shared" si="52"/>
        <v>20</v>
      </c>
      <c r="C196" s="5">
        <f t="shared" si="53"/>
        <v>7</v>
      </c>
      <c r="D196" s="5">
        <f t="shared" si="54"/>
        <v>2024</v>
      </c>
      <c r="E196" s="5" t="s">
        <v>26</v>
      </c>
      <c r="F196" s="10">
        <v>0.44027777777777777</v>
      </c>
      <c r="G196" s="11">
        <v>0.60069444444444442</v>
      </c>
      <c r="H196" s="5">
        <v>8</v>
      </c>
      <c r="I196" s="5">
        <v>10</v>
      </c>
      <c r="J196" s="5">
        <f t="shared" ref="J196:J259" si="58">SUM(H196:I196)</f>
        <v>18</v>
      </c>
      <c r="K196" s="5" t="s">
        <v>18</v>
      </c>
      <c r="L196" s="5" t="str">
        <f t="shared" si="55"/>
        <v>Good</v>
      </c>
      <c r="M196" s="6">
        <f t="shared" si="56"/>
        <v>1.125</v>
      </c>
      <c r="N196" s="5" t="str">
        <f t="shared" si="57"/>
        <v>Good</v>
      </c>
    </row>
    <row r="197" spans="1:14" x14ac:dyDescent="0.25">
      <c r="A197" s="3">
        <v>45494</v>
      </c>
      <c r="B197" s="5">
        <f t="shared" si="52"/>
        <v>21</v>
      </c>
      <c r="C197" s="5">
        <f t="shared" si="53"/>
        <v>7</v>
      </c>
      <c r="D197" s="5">
        <f t="shared" si="54"/>
        <v>2024</v>
      </c>
      <c r="E197" s="5" t="s">
        <v>26</v>
      </c>
      <c r="F197" s="10">
        <v>0.4465277777777778</v>
      </c>
      <c r="G197" s="11">
        <v>0.60902777777777772</v>
      </c>
      <c r="H197" s="5">
        <v>8</v>
      </c>
      <c r="I197" s="5">
        <v>9</v>
      </c>
      <c r="J197" s="5">
        <f t="shared" si="58"/>
        <v>17</v>
      </c>
      <c r="K197" s="5" t="s">
        <v>18</v>
      </c>
      <c r="L197" s="5" t="str">
        <f t="shared" si="55"/>
        <v>Good</v>
      </c>
      <c r="M197" s="6">
        <f t="shared" si="56"/>
        <v>1.0625</v>
      </c>
      <c r="N197" s="5" t="str">
        <f t="shared" si="57"/>
        <v>Good</v>
      </c>
    </row>
    <row r="198" spans="1:14" x14ac:dyDescent="0.25">
      <c r="A198" s="3">
        <v>45495</v>
      </c>
      <c r="B198" s="5">
        <f t="shared" si="52"/>
        <v>22</v>
      </c>
      <c r="C198" s="5">
        <f t="shared" si="53"/>
        <v>7</v>
      </c>
      <c r="D198" s="5">
        <f t="shared" si="54"/>
        <v>2024</v>
      </c>
      <c r="E198" s="5" t="s">
        <v>26</v>
      </c>
      <c r="F198" s="10">
        <v>0.42152777777777778</v>
      </c>
      <c r="G198" s="11">
        <v>0.56041666666666667</v>
      </c>
      <c r="H198" s="5">
        <v>7</v>
      </c>
      <c r="I198" s="5">
        <v>10</v>
      </c>
      <c r="J198" s="5">
        <f t="shared" si="58"/>
        <v>17</v>
      </c>
      <c r="K198" s="5" t="s">
        <v>18</v>
      </c>
      <c r="L198" s="5" t="str">
        <f t="shared" si="55"/>
        <v>Good</v>
      </c>
      <c r="M198" s="6">
        <f t="shared" si="56"/>
        <v>1.0625</v>
      </c>
      <c r="N198" s="5" t="str">
        <f t="shared" si="57"/>
        <v>Good</v>
      </c>
    </row>
    <row r="199" spans="1:14" x14ac:dyDescent="0.25">
      <c r="A199" s="3">
        <v>45496</v>
      </c>
      <c r="B199" s="5">
        <f t="shared" si="52"/>
        <v>23</v>
      </c>
      <c r="C199" s="5">
        <f t="shared" si="53"/>
        <v>7</v>
      </c>
      <c r="D199" s="5">
        <f t="shared" si="54"/>
        <v>2024</v>
      </c>
      <c r="E199" s="5" t="s">
        <v>26</v>
      </c>
      <c r="F199" s="10">
        <v>0.42083333333333334</v>
      </c>
      <c r="G199" s="11">
        <v>0.61388888888888893</v>
      </c>
      <c r="H199" s="5">
        <v>10</v>
      </c>
      <c r="I199" s="5">
        <v>10</v>
      </c>
      <c r="J199" s="5">
        <f t="shared" si="58"/>
        <v>20</v>
      </c>
      <c r="K199" s="5" t="s">
        <v>18</v>
      </c>
      <c r="L199" s="5" t="str">
        <f t="shared" si="55"/>
        <v>Good</v>
      </c>
      <c r="M199" s="6">
        <f t="shared" si="56"/>
        <v>1.25</v>
      </c>
      <c r="N199" s="5" t="str">
        <f t="shared" si="57"/>
        <v>Good</v>
      </c>
    </row>
    <row r="200" spans="1:14" x14ac:dyDescent="0.25">
      <c r="A200" s="3">
        <v>45497</v>
      </c>
      <c r="B200" s="5">
        <f t="shared" si="52"/>
        <v>24</v>
      </c>
      <c r="C200" s="5">
        <f t="shared" si="53"/>
        <v>7</v>
      </c>
      <c r="D200" s="5">
        <f t="shared" si="54"/>
        <v>2024</v>
      </c>
      <c r="E200" s="5" t="s">
        <v>26</v>
      </c>
      <c r="F200" s="10">
        <v>0.42430555555555555</v>
      </c>
      <c r="G200" s="11">
        <v>0.60833333333333339</v>
      </c>
      <c r="H200" s="5">
        <v>9</v>
      </c>
      <c r="I200" s="5">
        <v>10</v>
      </c>
      <c r="J200" s="5">
        <f t="shared" si="58"/>
        <v>19</v>
      </c>
      <c r="K200" s="5" t="s">
        <v>18</v>
      </c>
      <c r="L200" s="5" t="str">
        <f t="shared" si="55"/>
        <v>Good</v>
      </c>
      <c r="M200" s="6">
        <f t="shared" si="56"/>
        <v>1.1875</v>
      </c>
      <c r="N200" s="5" t="str">
        <f t="shared" si="57"/>
        <v>Good</v>
      </c>
    </row>
    <row r="201" spans="1:14" x14ac:dyDescent="0.25">
      <c r="A201" s="3">
        <v>45499</v>
      </c>
      <c r="B201" s="5">
        <f t="shared" si="52"/>
        <v>26</v>
      </c>
      <c r="C201" s="5">
        <f t="shared" si="53"/>
        <v>7</v>
      </c>
      <c r="D201" s="5">
        <f t="shared" si="54"/>
        <v>2024</v>
      </c>
      <c r="E201" s="5" t="s">
        <v>26</v>
      </c>
      <c r="F201" s="10">
        <v>0.40416666666666667</v>
      </c>
      <c r="G201" s="11">
        <v>0.61736111111111114</v>
      </c>
      <c r="H201" s="5">
        <v>10</v>
      </c>
      <c r="I201" s="5">
        <v>10</v>
      </c>
      <c r="J201" s="5">
        <f t="shared" si="58"/>
        <v>20</v>
      </c>
      <c r="K201" s="5" t="s">
        <v>18</v>
      </c>
      <c r="L201" s="5" t="str">
        <f t="shared" si="55"/>
        <v>Good</v>
      </c>
      <c r="M201" s="6">
        <f t="shared" si="56"/>
        <v>1.25</v>
      </c>
      <c r="N201" s="5" t="str">
        <f t="shared" si="57"/>
        <v>Good</v>
      </c>
    </row>
    <row r="202" spans="1:14" x14ac:dyDescent="0.25">
      <c r="A202" s="3">
        <v>45500</v>
      </c>
      <c r="B202" s="5">
        <f t="shared" si="52"/>
        <v>27</v>
      </c>
      <c r="C202" s="5">
        <f t="shared" si="53"/>
        <v>7</v>
      </c>
      <c r="D202" s="5">
        <f t="shared" si="54"/>
        <v>2024</v>
      </c>
      <c r="E202" s="5" t="s">
        <v>26</v>
      </c>
      <c r="F202" s="10">
        <v>0.4201388888888889</v>
      </c>
      <c r="G202" s="11">
        <v>0.58194444444444449</v>
      </c>
      <c r="H202" s="5">
        <v>11</v>
      </c>
      <c r="I202" s="5">
        <v>10</v>
      </c>
      <c r="J202" s="5">
        <f t="shared" si="58"/>
        <v>21</v>
      </c>
      <c r="K202" s="5" t="s">
        <v>18</v>
      </c>
      <c r="L202" s="5" t="str">
        <f t="shared" si="55"/>
        <v>Good</v>
      </c>
      <c r="M202" s="6">
        <f t="shared" si="56"/>
        <v>1.3125</v>
      </c>
      <c r="N202" s="5" t="str">
        <f t="shared" si="57"/>
        <v>Good</v>
      </c>
    </row>
    <row r="203" spans="1:14" x14ac:dyDescent="0.25">
      <c r="A203" s="3">
        <v>45501</v>
      </c>
      <c r="B203" s="5">
        <f t="shared" si="52"/>
        <v>28</v>
      </c>
      <c r="C203" s="5">
        <f t="shared" si="53"/>
        <v>7</v>
      </c>
      <c r="D203" s="5">
        <f t="shared" si="54"/>
        <v>2024</v>
      </c>
      <c r="E203" s="5" t="s">
        <v>26</v>
      </c>
      <c r="F203" s="10">
        <v>0.42222222222222222</v>
      </c>
      <c r="G203" s="11">
        <v>0.6118055555555556</v>
      </c>
      <c r="H203" s="5">
        <v>10</v>
      </c>
      <c r="I203" s="5">
        <v>8</v>
      </c>
      <c r="J203" s="5">
        <f t="shared" si="58"/>
        <v>18</v>
      </c>
      <c r="K203" s="5" t="s">
        <v>18</v>
      </c>
      <c r="L203" s="5" t="str">
        <f t="shared" si="55"/>
        <v>Good</v>
      </c>
      <c r="M203" s="6">
        <f t="shared" si="56"/>
        <v>1.125</v>
      </c>
      <c r="N203" s="5" t="str">
        <f t="shared" si="57"/>
        <v>Good</v>
      </c>
    </row>
    <row r="204" spans="1:14" x14ac:dyDescent="0.25">
      <c r="A204" s="3">
        <v>45502</v>
      </c>
      <c r="B204" s="5">
        <f t="shared" si="52"/>
        <v>29</v>
      </c>
      <c r="C204" s="5">
        <f t="shared" si="53"/>
        <v>7</v>
      </c>
      <c r="D204" s="5">
        <f t="shared" si="54"/>
        <v>2024</v>
      </c>
      <c r="E204" s="5" t="s">
        <v>26</v>
      </c>
      <c r="F204" s="10">
        <v>0.42222222222222222</v>
      </c>
      <c r="G204" s="11">
        <v>0.60763888888888884</v>
      </c>
      <c r="H204" s="5">
        <v>8</v>
      </c>
      <c r="I204" s="5">
        <v>10</v>
      </c>
      <c r="J204" s="5">
        <f t="shared" si="58"/>
        <v>18</v>
      </c>
      <c r="K204" s="5" t="s">
        <v>18</v>
      </c>
      <c r="L204" s="5" t="str">
        <f t="shared" si="55"/>
        <v>Good</v>
      </c>
      <c r="M204" s="6">
        <f t="shared" si="56"/>
        <v>1.125</v>
      </c>
      <c r="N204" s="5" t="str">
        <f t="shared" si="57"/>
        <v>Good</v>
      </c>
    </row>
    <row r="205" spans="1:14" x14ac:dyDescent="0.25">
      <c r="A205" s="3">
        <v>45503</v>
      </c>
      <c r="B205" s="5">
        <f t="shared" si="52"/>
        <v>30</v>
      </c>
      <c r="C205" s="5">
        <f t="shared" si="53"/>
        <v>7</v>
      </c>
      <c r="D205" s="5">
        <f t="shared" si="54"/>
        <v>2024</v>
      </c>
      <c r="E205" s="5" t="s">
        <v>26</v>
      </c>
      <c r="F205" s="10">
        <v>0.42222222222222222</v>
      </c>
      <c r="G205" s="11">
        <v>0.59652777777777777</v>
      </c>
      <c r="H205" s="5">
        <v>9</v>
      </c>
      <c r="I205" s="5">
        <v>11</v>
      </c>
      <c r="J205" s="5">
        <f t="shared" si="58"/>
        <v>20</v>
      </c>
      <c r="K205" s="5" t="s">
        <v>18</v>
      </c>
      <c r="L205" s="5" t="str">
        <f t="shared" si="55"/>
        <v>Good</v>
      </c>
      <c r="M205" s="6">
        <f t="shared" si="56"/>
        <v>1.25</v>
      </c>
      <c r="N205" s="5" t="str">
        <f t="shared" si="57"/>
        <v>Good</v>
      </c>
    </row>
    <row r="206" spans="1:14" x14ac:dyDescent="0.25">
      <c r="A206" s="3">
        <v>45504</v>
      </c>
      <c r="B206" s="5">
        <f t="shared" si="52"/>
        <v>31</v>
      </c>
      <c r="C206" s="5">
        <f t="shared" si="53"/>
        <v>7</v>
      </c>
      <c r="D206" s="5">
        <f t="shared" si="54"/>
        <v>2024</v>
      </c>
      <c r="E206" s="5" t="s">
        <v>26</v>
      </c>
      <c r="F206" s="10">
        <v>0.40555555555555556</v>
      </c>
      <c r="G206" s="11">
        <v>0.64652777777777781</v>
      </c>
      <c r="H206" s="5">
        <v>10</v>
      </c>
      <c r="I206" s="5">
        <v>5</v>
      </c>
      <c r="J206" s="5">
        <f t="shared" si="58"/>
        <v>15</v>
      </c>
      <c r="K206" s="5" t="s">
        <v>6</v>
      </c>
      <c r="L206" s="5" t="str">
        <f t="shared" si="55"/>
        <v>Bad</v>
      </c>
      <c r="M206" s="6">
        <f t="shared" si="56"/>
        <v>0.9375</v>
      </c>
      <c r="N206" s="5" t="str">
        <f t="shared" si="57"/>
        <v>Good</v>
      </c>
    </row>
    <row r="207" spans="1:14" x14ac:dyDescent="0.25">
      <c r="A207" s="3">
        <v>45474</v>
      </c>
      <c r="B207" s="5">
        <f t="shared" si="52"/>
        <v>1</v>
      </c>
      <c r="C207" s="5">
        <f t="shared" si="53"/>
        <v>7</v>
      </c>
      <c r="D207" s="5">
        <f t="shared" si="54"/>
        <v>2024</v>
      </c>
      <c r="E207" s="5" t="s">
        <v>27</v>
      </c>
      <c r="F207" s="10">
        <v>0.42499999999999999</v>
      </c>
      <c r="G207" s="11">
        <v>0.62013888888888891</v>
      </c>
      <c r="H207" s="5">
        <v>10</v>
      </c>
      <c r="I207" s="5">
        <v>10</v>
      </c>
      <c r="J207" s="5">
        <f t="shared" si="58"/>
        <v>20</v>
      </c>
      <c r="K207" s="5" t="s">
        <v>18</v>
      </c>
      <c r="L207" s="5" t="str">
        <f t="shared" si="55"/>
        <v>Good</v>
      </c>
      <c r="M207" s="6">
        <f t="shared" si="56"/>
        <v>1.25</v>
      </c>
      <c r="N207" s="5" t="str">
        <f t="shared" si="57"/>
        <v>Good</v>
      </c>
    </row>
    <row r="208" spans="1:14" x14ac:dyDescent="0.25">
      <c r="A208" s="3">
        <v>45475</v>
      </c>
      <c r="B208" s="5">
        <f t="shared" ref="B208:B212" si="59">DAY(A208)</f>
        <v>2</v>
      </c>
      <c r="C208" s="5">
        <f t="shared" ref="C208:C209" si="60">MONTH(A208)</f>
        <v>7</v>
      </c>
      <c r="D208" s="5">
        <f t="shared" ref="D208:D209" si="61">YEAR(A208)</f>
        <v>2024</v>
      </c>
      <c r="E208" s="5" t="s">
        <v>27</v>
      </c>
      <c r="F208" s="10">
        <v>0.42222222222222222</v>
      </c>
      <c r="G208" s="11">
        <v>0.61250000000000004</v>
      </c>
      <c r="H208" s="9">
        <v>9</v>
      </c>
      <c r="I208" s="5">
        <v>10</v>
      </c>
      <c r="J208" s="5">
        <f t="shared" si="58"/>
        <v>19</v>
      </c>
      <c r="K208" s="5" t="s">
        <v>18</v>
      </c>
      <c r="L208" s="5" t="str">
        <f t="shared" si="55"/>
        <v>Good</v>
      </c>
      <c r="M208" s="6">
        <f t="shared" si="56"/>
        <v>1.1875</v>
      </c>
      <c r="N208" s="5" t="str">
        <f t="shared" si="57"/>
        <v>Good</v>
      </c>
    </row>
    <row r="209" spans="1:14" x14ac:dyDescent="0.25">
      <c r="A209" s="3">
        <v>45474</v>
      </c>
      <c r="B209" s="5">
        <f t="shared" si="59"/>
        <v>1</v>
      </c>
      <c r="C209" s="5">
        <f t="shared" si="60"/>
        <v>7</v>
      </c>
      <c r="D209" s="5">
        <f t="shared" si="61"/>
        <v>2024</v>
      </c>
      <c r="E209" s="5" t="s">
        <v>28</v>
      </c>
      <c r="F209" s="10">
        <v>0.39861111111111114</v>
      </c>
      <c r="G209" s="11">
        <v>0.63888888888888884</v>
      </c>
      <c r="H209" s="9">
        <v>12</v>
      </c>
      <c r="I209" s="5">
        <v>8</v>
      </c>
      <c r="J209" s="5">
        <f t="shared" si="58"/>
        <v>20</v>
      </c>
      <c r="K209" s="5" t="s">
        <v>18</v>
      </c>
      <c r="L209" s="5" t="str">
        <f t="shared" si="55"/>
        <v>Good</v>
      </c>
      <c r="M209" s="6">
        <f t="shared" si="56"/>
        <v>1.25</v>
      </c>
      <c r="N209" s="5" t="str">
        <f t="shared" si="57"/>
        <v>Good</v>
      </c>
    </row>
    <row r="210" spans="1:14" x14ac:dyDescent="0.25">
      <c r="A210" s="3">
        <v>45475</v>
      </c>
      <c r="B210" s="5">
        <f t="shared" si="59"/>
        <v>2</v>
      </c>
      <c r="C210" s="5">
        <f t="shared" ref="C210:C212" si="62">MONTH(A210)</f>
        <v>7</v>
      </c>
      <c r="D210" s="5">
        <f t="shared" ref="D210:D212" si="63">YEAR(A210)</f>
        <v>2024</v>
      </c>
      <c r="E210" s="5" t="s">
        <v>28</v>
      </c>
      <c r="F210" s="10">
        <v>0.3888888888888889</v>
      </c>
      <c r="G210" s="11">
        <v>0.62152777777777779</v>
      </c>
      <c r="H210" s="9">
        <v>11</v>
      </c>
      <c r="I210" s="5">
        <v>9</v>
      </c>
      <c r="J210" s="5">
        <f t="shared" si="58"/>
        <v>20</v>
      </c>
      <c r="K210" s="5" t="s">
        <v>18</v>
      </c>
      <c r="L210" s="5" t="str">
        <f t="shared" si="55"/>
        <v>Good</v>
      </c>
      <c r="M210" s="6">
        <f t="shared" si="56"/>
        <v>1.25</v>
      </c>
      <c r="N210" s="5" t="str">
        <f t="shared" si="57"/>
        <v>Good</v>
      </c>
    </row>
    <row r="211" spans="1:14" x14ac:dyDescent="0.25">
      <c r="A211" s="3">
        <v>45476</v>
      </c>
      <c r="B211" s="5">
        <f t="shared" si="59"/>
        <v>3</v>
      </c>
      <c r="C211" s="5">
        <f t="shared" si="62"/>
        <v>7</v>
      </c>
      <c r="D211" s="5">
        <f t="shared" si="63"/>
        <v>2024</v>
      </c>
      <c r="E211" s="5" t="s">
        <v>28</v>
      </c>
      <c r="F211" s="10">
        <v>0.38472222222222224</v>
      </c>
      <c r="G211" s="11">
        <v>0.67152777777777772</v>
      </c>
      <c r="H211" s="9">
        <v>12</v>
      </c>
      <c r="I211" s="5">
        <v>7</v>
      </c>
      <c r="J211" s="5">
        <f t="shared" si="58"/>
        <v>19</v>
      </c>
      <c r="K211" s="5" t="s">
        <v>18</v>
      </c>
      <c r="L211" s="5" t="str">
        <f t="shared" si="55"/>
        <v>Good</v>
      </c>
      <c r="M211" s="6">
        <f t="shared" si="56"/>
        <v>1.1875</v>
      </c>
      <c r="N211" s="5" t="str">
        <f t="shared" si="57"/>
        <v>Good</v>
      </c>
    </row>
    <row r="212" spans="1:14" x14ac:dyDescent="0.25">
      <c r="A212" s="3">
        <v>45477</v>
      </c>
      <c r="B212" s="5">
        <f t="shared" si="59"/>
        <v>4</v>
      </c>
      <c r="C212" s="5">
        <f t="shared" si="62"/>
        <v>7</v>
      </c>
      <c r="D212" s="5">
        <f t="shared" si="63"/>
        <v>2024</v>
      </c>
      <c r="E212" s="5" t="s">
        <v>28</v>
      </c>
      <c r="F212" s="10">
        <v>0.37916666666666665</v>
      </c>
      <c r="G212" s="10">
        <v>0.61736111111111114</v>
      </c>
      <c r="H212" s="9">
        <v>10</v>
      </c>
      <c r="I212" s="5">
        <v>3</v>
      </c>
      <c r="J212" s="5">
        <f t="shared" si="58"/>
        <v>13</v>
      </c>
      <c r="K212" s="5" t="s">
        <v>6</v>
      </c>
      <c r="L212" s="5" t="str">
        <f t="shared" si="55"/>
        <v>Bad</v>
      </c>
      <c r="M212" s="6">
        <f t="shared" si="56"/>
        <v>0.8125</v>
      </c>
      <c r="N212" s="5" t="str">
        <f t="shared" si="57"/>
        <v>Bad</v>
      </c>
    </row>
    <row r="213" spans="1:14" x14ac:dyDescent="0.25">
      <c r="A213" s="3">
        <v>45479</v>
      </c>
      <c r="B213" s="5">
        <f t="shared" ref="B213:B236" si="64">DAY(A213)</f>
        <v>6</v>
      </c>
      <c r="C213" s="5">
        <f t="shared" ref="C213:C236" si="65">MONTH(A213)</f>
        <v>7</v>
      </c>
      <c r="D213" s="5">
        <f t="shared" ref="D213:D236" si="66">YEAR(A213)</f>
        <v>2024</v>
      </c>
      <c r="E213" s="5" t="s">
        <v>28</v>
      </c>
      <c r="F213" s="10">
        <v>0.36944444444444446</v>
      </c>
      <c r="G213" s="11">
        <v>0.62708333333333333</v>
      </c>
      <c r="H213" s="5">
        <v>12</v>
      </c>
      <c r="I213" s="5">
        <v>9</v>
      </c>
      <c r="J213" s="5">
        <f t="shared" si="58"/>
        <v>21</v>
      </c>
      <c r="K213" s="5" t="s">
        <v>18</v>
      </c>
      <c r="L213" s="5" t="str">
        <f t="shared" ref="L213:L260" si="67">IF(J213&gt;=16,"Good","Bad")</f>
        <v>Good</v>
      </c>
      <c r="M213" s="6">
        <f t="shared" ref="M213:M260" si="68">J213/16</f>
        <v>1.3125</v>
      </c>
      <c r="N213" s="5" t="str">
        <f t="shared" ref="N213:N260" si="69">IF(M213&gt;89%,"Good","Bad")</f>
        <v>Good</v>
      </c>
    </row>
    <row r="214" spans="1:14" x14ac:dyDescent="0.25">
      <c r="A214" s="3">
        <v>45480</v>
      </c>
      <c r="B214" s="5">
        <f t="shared" si="64"/>
        <v>7</v>
      </c>
      <c r="C214" s="5">
        <f t="shared" si="65"/>
        <v>7</v>
      </c>
      <c r="D214" s="5">
        <f t="shared" si="66"/>
        <v>2024</v>
      </c>
      <c r="E214" s="5" t="s">
        <v>28</v>
      </c>
      <c r="F214" s="10">
        <v>0.39444444444444443</v>
      </c>
      <c r="G214" s="11">
        <v>0.61041666666666661</v>
      </c>
      <c r="H214" s="5">
        <v>11</v>
      </c>
      <c r="I214" s="5">
        <v>10</v>
      </c>
      <c r="J214" s="5">
        <f t="shared" si="58"/>
        <v>21</v>
      </c>
      <c r="K214" s="5" t="s">
        <v>18</v>
      </c>
      <c r="L214" s="5" t="str">
        <f t="shared" si="67"/>
        <v>Good</v>
      </c>
      <c r="M214" s="6">
        <f t="shared" si="68"/>
        <v>1.3125</v>
      </c>
      <c r="N214" s="5" t="str">
        <f t="shared" si="69"/>
        <v>Good</v>
      </c>
    </row>
    <row r="215" spans="1:14" x14ac:dyDescent="0.25">
      <c r="A215" s="3">
        <v>45481</v>
      </c>
      <c r="B215" s="5">
        <f t="shared" si="64"/>
        <v>8</v>
      </c>
      <c r="C215" s="5">
        <f t="shared" si="65"/>
        <v>7</v>
      </c>
      <c r="D215" s="5">
        <f t="shared" si="66"/>
        <v>2024</v>
      </c>
      <c r="E215" s="5" t="s">
        <v>28</v>
      </c>
      <c r="F215" s="10">
        <v>0.38680555555555557</v>
      </c>
      <c r="G215" s="11">
        <v>0.62083333333333335</v>
      </c>
      <c r="H215" s="5">
        <v>10</v>
      </c>
      <c r="I215" s="5">
        <v>9</v>
      </c>
      <c r="J215" s="5">
        <f t="shared" si="58"/>
        <v>19</v>
      </c>
      <c r="K215" s="5" t="s">
        <v>18</v>
      </c>
      <c r="L215" s="5" t="str">
        <f t="shared" si="67"/>
        <v>Good</v>
      </c>
      <c r="M215" s="6">
        <f t="shared" si="68"/>
        <v>1.1875</v>
      </c>
      <c r="N215" s="5" t="str">
        <f t="shared" si="69"/>
        <v>Good</v>
      </c>
    </row>
    <row r="216" spans="1:14" x14ac:dyDescent="0.25">
      <c r="A216" s="3">
        <v>45482</v>
      </c>
      <c r="B216" s="5">
        <f t="shared" si="64"/>
        <v>9</v>
      </c>
      <c r="C216" s="5">
        <f t="shared" si="65"/>
        <v>7</v>
      </c>
      <c r="D216" s="5">
        <f t="shared" si="66"/>
        <v>2024</v>
      </c>
      <c r="E216" s="5" t="s">
        <v>28</v>
      </c>
      <c r="F216" s="10">
        <v>0.39097222222222222</v>
      </c>
      <c r="G216" s="11">
        <v>0.60972222222222228</v>
      </c>
      <c r="H216" s="5">
        <v>11</v>
      </c>
      <c r="I216" s="5">
        <v>10</v>
      </c>
      <c r="J216" s="5">
        <f t="shared" si="58"/>
        <v>21</v>
      </c>
      <c r="K216" s="5" t="s">
        <v>18</v>
      </c>
      <c r="L216" s="5" t="str">
        <f t="shared" si="67"/>
        <v>Good</v>
      </c>
      <c r="M216" s="6">
        <f t="shared" si="68"/>
        <v>1.3125</v>
      </c>
      <c r="N216" s="5" t="str">
        <f t="shared" si="69"/>
        <v>Good</v>
      </c>
    </row>
    <row r="217" spans="1:14" x14ac:dyDescent="0.25">
      <c r="A217" s="3">
        <v>45484</v>
      </c>
      <c r="B217" s="5">
        <f t="shared" si="64"/>
        <v>11</v>
      </c>
      <c r="C217" s="5">
        <f t="shared" si="65"/>
        <v>7</v>
      </c>
      <c r="D217" s="5">
        <f t="shared" si="66"/>
        <v>2024</v>
      </c>
      <c r="E217" s="5" t="s">
        <v>28</v>
      </c>
      <c r="F217" s="10">
        <v>0.38819444444444445</v>
      </c>
      <c r="G217" s="11">
        <v>0.56597222222222221</v>
      </c>
      <c r="H217" s="5">
        <v>5</v>
      </c>
      <c r="I217" s="5">
        <v>10</v>
      </c>
      <c r="J217" s="5">
        <f t="shared" si="58"/>
        <v>15</v>
      </c>
      <c r="K217" s="5" t="s">
        <v>18</v>
      </c>
      <c r="L217" s="5" t="str">
        <f t="shared" si="67"/>
        <v>Bad</v>
      </c>
      <c r="M217" s="6">
        <f t="shared" si="68"/>
        <v>0.9375</v>
      </c>
      <c r="N217" s="5" t="str">
        <f t="shared" si="69"/>
        <v>Good</v>
      </c>
    </row>
    <row r="218" spans="1:14" x14ac:dyDescent="0.25">
      <c r="A218" s="3">
        <v>45485</v>
      </c>
      <c r="B218" s="5">
        <f t="shared" si="64"/>
        <v>12</v>
      </c>
      <c r="C218" s="5">
        <f t="shared" si="65"/>
        <v>7</v>
      </c>
      <c r="D218" s="5">
        <f t="shared" si="66"/>
        <v>2024</v>
      </c>
      <c r="E218" s="5" t="s">
        <v>28</v>
      </c>
      <c r="F218" s="10">
        <v>0.38819444444444445</v>
      </c>
      <c r="G218" s="11">
        <v>0.56597222222222221</v>
      </c>
      <c r="H218" s="5">
        <v>5</v>
      </c>
      <c r="I218" s="5">
        <v>10</v>
      </c>
      <c r="J218" s="5">
        <f t="shared" si="58"/>
        <v>15</v>
      </c>
      <c r="K218" s="5" t="s">
        <v>18</v>
      </c>
      <c r="L218" s="5" t="str">
        <f t="shared" si="67"/>
        <v>Bad</v>
      </c>
      <c r="M218" s="6">
        <f t="shared" si="68"/>
        <v>0.9375</v>
      </c>
      <c r="N218" s="5" t="str">
        <f t="shared" si="69"/>
        <v>Good</v>
      </c>
    </row>
    <row r="219" spans="1:14" x14ac:dyDescent="0.25">
      <c r="A219" s="3">
        <v>45486</v>
      </c>
      <c r="B219" s="5">
        <f t="shared" si="64"/>
        <v>13</v>
      </c>
      <c r="C219" s="5">
        <f t="shared" si="65"/>
        <v>7</v>
      </c>
      <c r="D219" s="5">
        <f t="shared" si="66"/>
        <v>2024</v>
      </c>
      <c r="E219" s="5" t="s">
        <v>28</v>
      </c>
      <c r="F219" s="10">
        <v>0.41111111111111109</v>
      </c>
      <c r="G219" s="11">
        <v>0.56597222222222221</v>
      </c>
      <c r="H219" s="5">
        <v>5</v>
      </c>
      <c r="I219" s="5">
        <v>10</v>
      </c>
      <c r="J219" s="5">
        <f t="shared" si="58"/>
        <v>15</v>
      </c>
      <c r="K219" s="5" t="s">
        <v>18</v>
      </c>
      <c r="L219" s="5" t="str">
        <f t="shared" si="67"/>
        <v>Bad</v>
      </c>
      <c r="M219" s="6">
        <f t="shared" si="68"/>
        <v>0.9375</v>
      </c>
      <c r="N219" s="5" t="str">
        <f t="shared" si="69"/>
        <v>Good</v>
      </c>
    </row>
    <row r="220" spans="1:14" x14ac:dyDescent="0.25">
      <c r="A220" s="3">
        <v>45487</v>
      </c>
      <c r="B220" s="5">
        <f t="shared" si="64"/>
        <v>14</v>
      </c>
      <c r="C220" s="5">
        <f t="shared" si="65"/>
        <v>7</v>
      </c>
      <c r="D220" s="5">
        <f t="shared" si="66"/>
        <v>2024</v>
      </c>
      <c r="E220" s="5" t="s">
        <v>28</v>
      </c>
      <c r="F220" s="10">
        <v>0.39097222222222222</v>
      </c>
      <c r="G220" s="11">
        <v>0.61388888888888893</v>
      </c>
      <c r="H220" s="5">
        <v>10</v>
      </c>
      <c r="I220" s="5">
        <v>9</v>
      </c>
      <c r="J220" s="5">
        <f t="shared" si="58"/>
        <v>19</v>
      </c>
      <c r="K220" s="5" t="s">
        <v>18</v>
      </c>
      <c r="L220" s="5" t="str">
        <f t="shared" si="67"/>
        <v>Good</v>
      </c>
      <c r="M220" s="6">
        <f t="shared" si="68"/>
        <v>1.1875</v>
      </c>
      <c r="N220" s="5" t="str">
        <f t="shared" si="69"/>
        <v>Good</v>
      </c>
    </row>
    <row r="221" spans="1:14" x14ac:dyDescent="0.25">
      <c r="A221" s="3">
        <v>45488</v>
      </c>
      <c r="B221" s="5">
        <f t="shared" si="64"/>
        <v>15</v>
      </c>
      <c r="C221" s="5">
        <f t="shared" si="65"/>
        <v>7</v>
      </c>
      <c r="D221" s="5">
        <f t="shared" si="66"/>
        <v>2024</v>
      </c>
      <c r="E221" s="5" t="s">
        <v>28</v>
      </c>
      <c r="F221" s="10">
        <v>0.36041666666666666</v>
      </c>
      <c r="G221" s="11">
        <v>0.63541666666666663</v>
      </c>
      <c r="H221" s="5">
        <v>9</v>
      </c>
      <c r="I221" s="5">
        <v>9</v>
      </c>
      <c r="J221" s="5">
        <f t="shared" si="58"/>
        <v>18</v>
      </c>
      <c r="K221" s="5" t="s">
        <v>18</v>
      </c>
      <c r="L221" s="5" t="str">
        <f t="shared" si="67"/>
        <v>Good</v>
      </c>
      <c r="M221" s="6">
        <f t="shared" si="68"/>
        <v>1.125</v>
      </c>
      <c r="N221" s="5" t="str">
        <f t="shared" si="69"/>
        <v>Good</v>
      </c>
    </row>
    <row r="222" spans="1:14" x14ac:dyDescent="0.25">
      <c r="A222" s="3">
        <v>45489</v>
      </c>
      <c r="B222" s="5">
        <f t="shared" si="64"/>
        <v>16</v>
      </c>
      <c r="C222" s="5">
        <f t="shared" si="65"/>
        <v>7</v>
      </c>
      <c r="D222" s="5">
        <f t="shared" si="66"/>
        <v>2024</v>
      </c>
      <c r="E222" s="5" t="s">
        <v>28</v>
      </c>
      <c r="F222" s="10">
        <v>0.35694444444444445</v>
      </c>
      <c r="G222" s="11">
        <v>0.55972222222222223</v>
      </c>
      <c r="H222" s="5">
        <v>10</v>
      </c>
      <c r="I222" s="5">
        <v>9</v>
      </c>
      <c r="J222" s="5">
        <f t="shared" si="58"/>
        <v>19</v>
      </c>
      <c r="K222" s="5" t="s">
        <v>18</v>
      </c>
      <c r="L222" s="5" t="str">
        <f t="shared" si="67"/>
        <v>Good</v>
      </c>
      <c r="M222" s="6">
        <f t="shared" si="68"/>
        <v>1.1875</v>
      </c>
      <c r="N222" s="5" t="str">
        <f t="shared" si="69"/>
        <v>Good</v>
      </c>
    </row>
    <row r="223" spans="1:14" x14ac:dyDescent="0.25">
      <c r="A223" s="3">
        <v>45490</v>
      </c>
      <c r="B223" s="5">
        <f t="shared" si="64"/>
        <v>17</v>
      </c>
      <c r="C223" s="5">
        <f t="shared" si="65"/>
        <v>7</v>
      </c>
      <c r="D223" s="5">
        <f t="shared" si="66"/>
        <v>2024</v>
      </c>
      <c r="E223" s="5" t="s">
        <v>28</v>
      </c>
      <c r="F223" s="10">
        <v>0.35416666666666669</v>
      </c>
      <c r="G223" s="11">
        <v>0.50138888888888888</v>
      </c>
      <c r="H223" s="5">
        <v>8</v>
      </c>
      <c r="I223" s="5">
        <v>12</v>
      </c>
      <c r="J223" s="5">
        <f t="shared" si="58"/>
        <v>20</v>
      </c>
      <c r="K223" s="5" t="s">
        <v>18</v>
      </c>
      <c r="L223" s="5" t="str">
        <f t="shared" si="67"/>
        <v>Good</v>
      </c>
      <c r="M223" s="6">
        <f t="shared" si="68"/>
        <v>1.25</v>
      </c>
      <c r="N223" s="5" t="str">
        <f t="shared" si="69"/>
        <v>Good</v>
      </c>
    </row>
    <row r="224" spans="1:14" x14ac:dyDescent="0.25">
      <c r="A224" s="3">
        <v>45491</v>
      </c>
      <c r="B224" s="5">
        <f t="shared" si="64"/>
        <v>18</v>
      </c>
      <c r="C224" s="5">
        <f t="shared" si="65"/>
        <v>7</v>
      </c>
      <c r="D224" s="5">
        <f t="shared" si="66"/>
        <v>2024</v>
      </c>
      <c r="E224" s="5" t="s">
        <v>28</v>
      </c>
      <c r="F224" s="10">
        <v>0.45208333333333334</v>
      </c>
      <c r="G224" s="11">
        <v>0.54652777777777772</v>
      </c>
      <c r="H224" s="5">
        <v>6</v>
      </c>
      <c r="I224" s="5">
        <v>13</v>
      </c>
      <c r="J224" s="5">
        <f t="shared" si="58"/>
        <v>19</v>
      </c>
      <c r="K224" s="5" t="s">
        <v>18</v>
      </c>
      <c r="L224" s="5" t="str">
        <f t="shared" si="67"/>
        <v>Good</v>
      </c>
      <c r="M224" s="6">
        <f t="shared" si="68"/>
        <v>1.1875</v>
      </c>
      <c r="N224" s="5" t="str">
        <f t="shared" si="69"/>
        <v>Good</v>
      </c>
    </row>
    <row r="225" spans="1:14" x14ac:dyDescent="0.25">
      <c r="A225" s="3">
        <v>45493</v>
      </c>
      <c r="B225" s="5">
        <f t="shared" si="64"/>
        <v>20</v>
      </c>
      <c r="C225" s="5">
        <f t="shared" si="65"/>
        <v>7</v>
      </c>
      <c r="D225" s="5">
        <f t="shared" si="66"/>
        <v>2024</v>
      </c>
      <c r="E225" s="5" t="s">
        <v>28</v>
      </c>
      <c r="F225" s="10">
        <v>0.35486111111111113</v>
      </c>
      <c r="G225" s="11">
        <v>0.58819444444444446</v>
      </c>
      <c r="H225" s="5">
        <v>10</v>
      </c>
      <c r="I225" s="5">
        <v>8</v>
      </c>
      <c r="J225" s="5">
        <f t="shared" si="58"/>
        <v>18</v>
      </c>
      <c r="K225" s="5" t="s">
        <v>18</v>
      </c>
      <c r="L225" s="5" t="str">
        <f t="shared" si="67"/>
        <v>Good</v>
      </c>
      <c r="M225" s="6">
        <f t="shared" si="68"/>
        <v>1.125</v>
      </c>
      <c r="N225" s="5" t="str">
        <f t="shared" si="69"/>
        <v>Good</v>
      </c>
    </row>
    <row r="226" spans="1:14" x14ac:dyDescent="0.25">
      <c r="A226" s="3">
        <v>45494</v>
      </c>
      <c r="B226" s="5">
        <f t="shared" si="64"/>
        <v>21</v>
      </c>
      <c r="C226" s="5">
        <f t="shared" si="65"/>
        <v>7</v>
      </c>
      <c r="D226" s="5">
        <f t="shared" si="66"/>
        <v>2024</v>
      </c>
      <c r="E226" s="5" t="s">
        <v>28</v>
      </c>
      <c r="F226" s="10">
        <v>0.3527777777777778</v>
      </c>
      <c r="G226" s="11">
        <v>0.6</v>
      </c>
      <c r="H226" s="5">
        <v>9</v>
      </c>
      <c r="I226" s="5">
        <v>5</v>
      </c>
      <c r="J226" s="5">
        <f t="shared" si="58"/>
        <v>14</v>
      </c>
      <c r="K226" s="5" t="s">
        <v>18</v>
      </c>
      <c r="L226" s="5" t="str">
        <f t="shared" si="67"/>
        <v>Bad</v>
      </c>
      <c r="M226" s="6">
        <f t="shared" si="68"/>
        <v>0.875</v>
      </c>
      <c r="N226" s="5" t="str">
        <f t="shared" si="69"/>
        <v>Bad</v>
      </c>
    </row>
    <row r="227" spans="1:14" x14ac:dyDescent="0.25">
      <c r="A227" s="3">
        <v>45495</v>
      </c>
      <c r="B227" s="5">
        <f t="shared" si="64"/>
        <v>22</v>
      </c>
      <c r="C227" s="5">
        <f t="shared" si="65"/>
        <v>7</v>
      </c>
      <c r="D227" s="5">
        <f t="shared" si="66"/>
        <v>2024</v>
      </c>
      <c r="E227" s="5" t="s">
        <v>28</v>
      </c>
      <c r="F227" s="10">
        <v>0.38611111111111113</v>
      </c>
      <c r="G227" s="11">
        <v>0.60555555555555551</v>
      </c>
      <c r="H227" s="5">
        <v>10</v>
      </c>
      <c r="I227" s="5">
        <v>7</v>
      </c>
      <c r="J227" s="5">
        <f t="shared" si="58"/>
        <v>17</v>
      </c>
      <c r="K227" s="5" t="s">
        <v>18</v>
      </c>
      <c r="L227" s="5" t="str">
        <f t="shared" si="67"/>
        <v>Good</v>
      </c>
      <c r="M227" s="6">
        <f t="shared" si="68"/>
        <v>1.0625</v>
      </c>
      <c r="N227" s="5" t="str">
        <f t="shared" si="69"/>
        <v>Good</v>
      </c>
    </row>
    <row r="228" spans="1:14" x14ac:dyDescent="0.25">
      <c r="A228" s="3">
        <v>45497</v>
      </c>
      <c r="B228" s="5">
        <f t="shared" si="64"/>
        <v>24</v>
      </c>
      <c r="C228" s="5">
        <f t="shared" si="65"/>
        <v>7</v>
      </c>
      <c r="D228" s="5">
        <f t="shared" si="66"/>
        <v>2024</v>
      </c>
      <c r="E228" s="5" t="s">
        <v>28</v>
      </c>
      <c r="F228" s="10">
        <v>0.35416666666666669</v>
      </c>
      <c r="G228" s="10">
        <v>0.61875000000000002</v>
      </c>
      <c r="H228" s="5">
        <v>10</v>
      </c>
      <c r="I228" s="5">
        <v>7</v>
      </c>
      <c r="J228" s="5">
        <f t="shared" si="58"/>
        <v>17</v>
      </c>
      <c r="K228" s="5" t="s">
        <v>18</v>
      </c>
      <c r="L228" s="5" t="str">
        <f t="shared" si="67"/>
        <v>Good</v>
      </c>
      <c r="M228" s="6">
        <f t="shared" si="68"/>
        <v>1.0625</v>
      </c>
      <c r="N228" s="5" t="str">
        <f t="shared" si="69"/>
        <v>Good</v>
      </c>
    </row>
    <row r="229" spans="1:14" x14ac:dyDescent="0.25">
      <c r="A229" s="3">
        <v>45498</v>
      </c>
      <c r="B229" s="5">
        <f t="shared" si="64"/>
        <v>25</v>
      </c>
      <c r="C229" s="5">
        <f t="shared" si="65"/>
        <v>7</v>
      </c>
      <c r="D229" s="5">
        <f t="shared" si="66"/>
        <v>2024</v>
      </c>
      <c r="E229" s="5" t="s">
        <v>28</v>
      </c>
      <c r="F229" s="10">
        <v>0.35416666666666669</v>
      </c>
      <c r="G229" s="11">
        <v>0.56597222222222221</v>
      </c>
      <c r="H229" s="5">
        <v>6</v>
      </c>
      <c r="I229" s="5">
        <v>12</v>
      </c>
      <c r="J229" s="5">
        <f t="shared" si="58"/>
        <v>18</v>
      </c>
      <c r="K229" s="5" t="s">
        <v>18</v>
      </c>
      <c r="L229" s="5" t="str">
        <f t="shared" si="67"/>
        <v>Good</v>
      </c>
      <c r="M229" s="6">
        <f t="shared" si="68"/>
        <v>1.125</v>
      </c>
      <c r="N229" s="5" t="str">
        <f t="shared" si="69"/>
        <v>Good</v>
      </c>
    </row>
    <row r="230" spans="1:14" x14ac:dyDescent="0.25">
      <c r="A230" s="3">
        <v>45499</v>
      </c>
      <c r="B230" s="5">
        <f t="shared" si="64"/>
        <v>26</v>
      </c>
      <c r="C230" s="5">
        <f t="shared" si="65"/>
        <v>7</v>
      </c>
      <c r="D230" s="5">
        <f t="shared" si="66"/>
        <v>2024</v>
      </c>
      <c r="E230" s="5" t="s">
        <v>28</v>
      </c>
      <c r="F230" s="10">
        <v>0.35486111111111113</v>
      </c>
      <c r="G230" s="11">
        <v>0.61319444444444449</v>
      </c>
      <c r="H230" s="5">
        <v>10</v>
      </c>
      <c r="I230" s="5">
        <v>7</v>
      </c>
      <c r="J230" s="5">
        <f t="shared" si="58"/>
        <v>17</v>
      </c>
      <c r="K230" s="5" t="s">
        <v>18</v>
      </c>
      <c r="L230" s="5" t="str">
        <f t="shared" si="67"/>
        <v>Good</v>
      </c>
      <c r="M230" s="6">
        <f t="shared" si="68"/>
        <v>1.0625</v>
      </c>
      <c r="N230" s="5" t="str">
        <f t="shared" si="69"/>
        <v>Good</v>
      </c>
    </row>
    <row r="231" spans="1:14" x14ac:dyDescent="0.25">
      <c r="A231" s="3">
        <v>45500</v>
      </c>
      <c r="B231" s="5">
        <f t="shared" si="64"/>
        <v>27</v>
      </c>
      <c r="C231" s="5">
        <f t="shared" si="65"/>
        <v>7</v>
      </c>
      <c r="D231" s="5">
        <f t="shared" si="66"/>
        <v>2024</v>
      </c>
      <c r="E231" s="5" t="s">
        <v>28</v>
      </c>
      <c r="F231" s="10">
        <v>0.4375</v>
      </c>
      <c r="G231" s="11">
        <v>0.61736111111111114</v>
      </c>
      <c r="H231" s="5">
        <v>9</v>
      </c>
      <c r="I231" s="5">
        <v>9</v>
      </c>
      <c r="J231" s="5">
        <f t="shared" si="58"/>
        <v>18</v>
      </c>
      <c r="K231" s="5" t="s">
        <v>18</v>
      </c>
      <c r="L231" s="5" t="str">
        <f t="shared" si="67"/>
        <v>Good</v>
      </c>
      <c r="M231" s="6">
        <f t="shared" si="68"/>
        <v>1.125</v>
      </c>
      <c r="N231" s="5" t="str">
        <f t="shared" si="69"/>
        <v>Good</v>
      </c>
    </row>
    <row r="232" spans="1:14" x14ac:dyDescent="0.25">
      <c r="A232" s="3">
        <v>45501</v>
      </c>
      <c r="B232" s="5">
        <f t="shared" si="64"/>
        <v>28</v>
      </c>
      <c r="C232" s="5">
        <f t="shared" si="65"/>
        <v>7</v>
      </c>
      <c r="D232" s="5">
        <f t="shared" si="66"/>
        <v>2024</v>
      </c>
      <c r="E232" s="5" t="s">
        <v>28</v>
      </c>
      <c r="F232" s="10">
        <v>0.39027777777777778</v>
      </c>
      <c r="G232" s="11">
        <v>0.63541666666666663</v>
      </c>
      <c r="H232" s="5">
        <v>12</v>
      </c>
      <c r="I232" s="5">
        <v>5</v>
      </c>
      <c r="J232" s="5">
        <f t="shared" si="58"/>
        <v>17</v>
      </c>
      <c r="K232" s="5" t="s">
        <v>18</v>
      </c>
      <c r="L232" s="5" t="str">
        <f t="shared" si="67"/>
        <v>Good</v>
      </c>
      <c r="M232" s="6">
        <f t="shared" si="68"/>
        <v>1.0625</v>
      </c>
      <c r="N232" s="5" t="str">
        <f t="shared" si="69"/>
        <v>Good</v>
      </c>
    </row>
    <row r="233" spans="1:14" x14ac:dyDescent="0.25">
      <c r="A233" s="3">
        <v>45502</v>
      </c>
      <c r="B233" s="5">
        <f t="shared" si="64"/>
        <v>29</v>
      </c>
      <c r="C233" s="5">
        <f t="shared" si="65"/>
        <v>7</v>
      </c>
      <c r="D233" s="5">
        <f t="shared" si="66"/>
        <v>2024</v>
      </c>
      <c r="E233" s="5" t="s">
        <v>28</v>
      </c>
      <c r="F233" s="10">
        <v>0.35625000000000001</v>
      </c>
      <c r="G233" s="11">
        <v>0.56597222222222221</v>
      </c>
      <c r="H233" s="5">
        <v>5</v>
      </c>
      <c r="I233" s="5">
        <v>13</v>
      </c>
      <c r="J233" s="5">
        <f t="shared" si="58"/>
        <v>18</v>
      </c>
      <c r="K233" s="5" t="s">
        <v>18</v>
      </c>
      <c r="L233" s="5" t="str">
        <f t="shared" si="67"/>
        <v>Good</v>
      </c>
      <c r="M233" s="6">
        <f t="shared" si="68"/>
        <v>1.125</v>
      </c>
      <c r="N233" s="5" t="str">
        <f t="shared" si="69"/>
        <v>Good</v>
      </c>
    </row>
    <row r="234" spans="1:14" x14ac:dyDescent="0.25">
      <c r="A234" s="3">
        <v>45503</v>
      </c>
      <c r="B234" s="5">
        <f t="shared" si="64"/>
        <v>30</v>
      </c>
      <c r="C234" s="5">
        <f t="shared" si="65"/>
        <v>7</v>
      </c>
      <c r="D234" s="5">
        <f t="shared" si="66"/>
        <v>2024</v>
      </c>
      <c r="E234" s="5" t="s">
        <v>28</v>
      </c>
      <c r="F234" s="10">
        <v>0.37152777777777779</v>
      </c>
      <c r="G234" s="11">
        <v>0.62569444444444444</v>
      </c>
      <c r="H234" s="5">
        <v>10</v>
      </c>
      <c r="I234" s="5">
        <v>9</v>
      </c>
      <c r="J234" s="5">
        <f t="shared" si="58"/>
        <v>19</v>
      </c>
      <c r="K234" s="5" t="s">
        <v>18</v>
      </c>
      <c r="L234" s="5" t="str">
        <f t="shared" si="67"/>
        <v>Good</v>
      </c>
      <c r="M234" s="6">
        <f t="shared" si="68"/>
        <v>1.1875</v>
      </c>
      <c r="N234" s="5" t="str">
        <f t="shared" si="69"/>
        <v>Good</v>
      </c>
    </row>
    <row r="235" spans="1:14" x14ac:dyDescent="0.25">
      <c r="A235" s="3">
        <v>45504</v>
      </c>
      <c r="B235" s="5">
        <f t="shared" si="64"/>
        <v>31</v>
      </c>
      <c r="C235" s="5">
        <f t="shared" si="65"/>
        <v>7</v>
      </c>
      <c r="D235" s="5">
        <f t="shared" si="66"/>
        <v>2024</v>
      </c>
      <c r="E235" s="5" t="s">
        <v>28</v>
      </c>
      <c r="F235" s="10">
        <v>0.41666666666666669</v>
      </c>
      <c r="G235" s="11">
        <v>0.56597222222222221</v>
      </c>
      <c r="H235" s="5">
        <v>6</v>
      </c>
      <c r="I235" s="5">
        <v>13</v>
      </c>
      <c r="J235" s="5">
        <f t="shared" si="58"/>
        <v>19</v>
      </c>
      <c r="K235" s="5" t="s">
        <v>18</v>
      </c>
      <c r="L235" s="5" t="str">
        <f t="shared" si="67"/>
        <v>Good</v>
      </c>
      <c r="M235" s="6">
        <f t="shared" si="68"/>
        <v>1.1875</v>
      </c>
      <c r="N235" s="5" t="str">
        <f t="shared" si="69"/>
        <v>Good</v>
      </c>
    </row>
    <row r="236" spans="1:14" x14ac:dyDescent="0.25">
      <c r="A236" s="3">
        <v>45474</v>
      </c>
      <c r="B236" s="5">
        <f t="shared" si="64"/>
        <v>1</v>
      </c>
      <c r="C236" s="5">
        <f t="shared" si="65"/>
        <v>7</v>
      </c>
      <c r="D236" s="5">
        <f t="shared" si="66"/>
        <v>2024</v>
      </c>
      <c r="E236" s="5" t="s">
        <v>29</v>
      </c>
      <c r="F236" s="10">
        <v>0.42430555555555555</v>
      </c>
      <c r="G236" s="11">
        <v>0.61944444444444446</v>
      </c>
      <c r="H236" s="5">
        <v>9</v>
      </c>
      <c r="I236" s="5">
        <v>4</v>
      </c>
      <c r="J236" s="5">
        <f t="shared" si="58"/>
        <v>13</v>
      </c>
      <c r="K236" s="5" t="s">
        <v>18</v>
      </c>
      <c r="L236" s="5" t="str">
        <f t="shared" si="67"/>
        <v>Bad</v>
      </c>
      <c r="M236" s="6">
        <f t="shared" si="68"/>
        <v>0.8125</v>
      </c>
      <c r="N236" s="5" t="str">
        <f t="shared" si="69"/>
        <v>Bad</v>
      </c>
    </row>
    <row r="237" spans="1:14" x14ac:dyDescent="0.25">
      <c r="A237" s="3">
        <v>45475</v>
      </c>
      <c r="B237" s="5">
        <f t="shared" ref="B237:B238" si="70">DAY(A237)</f>
        <v>2</v>
      </c>
      <c r="C237" s="5">
        <f t="shared" ref="C237:C238" si="71">MONTH(A237)</f>
        <v>7</v>
      </c>
      <c r="D237" s="5">
        <f t="shared" ref="D237:D238" si="72">YEAR(A237)</f>
        <v>2024</v>
      </c>
      <c r="E237" s="5" t="s">
        <v>29</v>
      </c>
      <c r="F237" s="10">
        <v>0.41944444444444445</v>
      </c>
      <c r="G237" s="11">
        <v>0.62222222222222223</v>
      </c>
      <c r="H237" s="9">
        <v>9</v>
      </c>
      <c r="I237" s="5">
        <v>10</v>
      </c>
      <c r="J237" s="5">
        <f t="shared" si="58"/>
        <v>19</v>
      </c>
      <c r="K237" s="5" t="s">
        <v>18</v>
      </c>
      <c r="L237" s="5" t="str">
        <f t="shared" si="67"/>
        <v>Good</v>
      </c>
      <c r="M237" s="6">
        <f t="shared" si="68"/>
        <v>1.1875</v>
      </c>
      <c r="N237" s="5" t="str">
        <f t="shared" si="69"/>
        <v>Good</v>
      </c>
    </row>
    <row r="238" spans="1:14" x14ac:dyDescent="0.25">
      <c r="A238" s="3">
        <v>45476</v>
      </c>
      <c r="B238" s="5">
        <f t="shared" si="70"/>
        <v>3</v>
      </c>
      <c r="C238" s="5">
        <f t="shared" si="71"/>
        <v>7</v>
      </c>
      <c r="D238" s="5">
        <f t="shared" si="72"/>
        <v>2024</v>
      </c>
      <c r="E238" s="5" t="s">
        <v>29</v>
      </c>
      <c r="F238" s="10">
        <v>0.42916666666666664</v>
      </c>
      <c r="G238" s="11">
        <v>0.61944444444444446</v>
      </c>
      <c r="H238" s="9">
        <v>10</v>
      </c>
      <c r="I238" s="5">
        <v>10</v>
      </c>
      <c r="J238" s="5">
        <f t="shared" si="58"/>
        <v>20</v>
      </c>
      <c r="K238" s="5" t="s">
        <v>18</v>
      </c>
      <c r="L238" s="5" t="str">
        <f t="shared" si="67"/>
        <v>Good</v>
      </c>
      <c r="M238" s="6">
        <f t="shared" si="68"/>
        <v>1.25</v>
      </c>
      <c r="N238" s="5" t="str">
        <f t="shared" si="69"/>
        <v>Good</v>
      </c>
    </row>
    <row r="239" spans="1:14" x14ac:dyDescent="0.25">
      <c r="A239" s="3">
        <v>45478</v>
      </c>
      <c r="B239" s="5">
        <f t="shared" ref="B239:B283" si="73">DAY(A239)</f>
        <v>5</v>
      </c>
      <c r="C239" s="5">
        <f t="shared" ref="C239:C283" si="74">MONTH(A239)</f>
        <v>7</v>
      </c>
      <c r="D239" s="5">
        <f t="shared" ref="D239:D283" si="75">YEAR(A239)</f>
        <v>2024</v>
      </c>
      <c r="E239" s="5" t="s">
        <v>29</v>
      </c>
      <c r="F239" s="10">
        <v>0.41041666666666665</v>
      </c>
      <c r="G239" s="11">
        <v>0.57152777777777775</v>
      </c>
      <c r="H239" s="5">
        <v>9</v>
      </c>
      <c r="I239" s="5">
        <v>11</v>
      </c>
      <c r="J239" s="5">
        <f t="shared" si="58"/>
        <v>20</v>
      </c>
      <c r="K239" s="5" t="s">
        <v>18</v>
      </c>
      <c r="L239" s="5" t="str">
        <f t="shared" si="67"/>
        <v>Good</v>
      </c>
      <c r="M239" s="6">
        <f t="shared" si="68"/>
        <v>1.25</v>
      </c>
      <c r="N239" s="5" t="str">
        <f t="shared" si="69"/>
        <v>Good</v>
      </c>
    </row>
    <row r="240" spans="1:14" x14ac:dyDescent="0.25">
      <c r="A240" s="3">
        <v>45479</v>
      </c>
      <c r="B240" s="5">
        <f t="shared" si="73"/>
        <v>6</v>
      </c>
      <c r="C240" s="5">
        <f t="shared" si="74"/>
        <v>7</v>
      </c>
      <c r="D240" s="5">
        <f t="shared" si="75"/>
        <v>2024</v>
      </c>
      <c r="E240" s="5" t="s">
        <v>29</v>
      </c>
      <c r="F240" s="10">
        <v>0.37986111111111109</v>
      </c>
      <c r="G240" s="11">
        <v>0.59583333333333333</v>
      </c>
      <c r="H240" s="5">
        <v>10</v>
      </c>
      <c r="I240" s="5">
        <v>6</v>
      </c>
      <c r="J240" s="5">
        <f t="shared" si="58"/>
        <v>16</v>
      </c>
      <c r="K240" s="5" t="s">
        <v>18</v>
      </c>
      <c r="L240" s="5" t="str">
        <f t="shared" si="67"/>
        <v>Good</v>
      </c>
      <c r="M240" s="6">
        <f t="shared" si="68"/>
        <v>1</v>
      </c>
      <c r="N240" s="5" t="str">
        <f t="shared" si="69"/>
        <v>Good</v>
      </c>
    </row>
    <row r="241" spans="1:14" x14ac:dyDescent="0.25">
      <c r="A241" s="3">
        <v>45480</v>
      </c>
      <c r="B241" s="5">
        <f t="shared" si="73"/>
        <v>7</v>
      </c>
      <c r="C241" s="5">
        <f t="shared" si="74"/>
        <v>7</v>
      </c>
      <c r="D241" s="5">
        <f t="shared" si="75"/>
        <v>2024</v>
      </c>
      <c r="E241" s="5" t="s">
        <v>29</v>
      </c>
      <c r="F241" s="10">
        <v>0.42152777777777778</v>
      </c>
      <c r="G241" s="11">
        <v>0.61736111111111114</v>
      </c>
      <c r="H241" s="5">
        <v>9</v>
      </c>
      <c r="I241" s="5">
        <v>8</v>
      </c>
      <c r="J241" s="5">
        <f t="shared" si="58"/>
        <v>17</v>
      </c>
      <c r="K241" s="5" t="s">
        <v>18</v>
      </c>
      <c r="L241" s="5" t="str">
        <f t="shared" si="67"/>
        <v>Good</v>
      </c>
      <c r="M241" s="6">
        <f t="shared" si="68"/>
        <v>1.0625</v>
      </c>
      <c r="N241" s="5" t="str">
        <f t="shared" si="69"/>
        <v>Good</v>
      </c>
    </row>
    <row r="242" spans="1:14" x14ac:dyDescent="0.25">
      <c r="A242" s="3">
        <v>45481</v>
      </c>
      <c r="B242" s="5">
        <f t="shared" si="73"/>
        <v>8</v>
      </c>
      <c r="C242" s="5">
        <f t="shared" si="74"/>
        <v>7</v>
      </c>
      <c r="D242" s="5">
        <f t="shared" si="75"/>
        <v>2024</v>
      </c>
      <c r="E242" s="5" t="s">
        <v>29</v>
      </c>
      <c r="F242" s="10">
        <v>0.41666666666666669</v>
      </c>
      <c r="G242" s="11">
        <v>0.59305555555555556</v>
      </c>
      <c r="H242" s="5">
        <v>9</v>
      </c>
      <c r="I242" s="5">
        <v>11</v>
      </c>
      <c r="J242" s="5">
        <f t="shared" si="58"/>
        <v>20</v>
      </c>
      <c r="K242" s="5" t="s">
        <v>18</v>
      </c>
      <c r="L242" s="5" t="str">
        <f t="shared" si="67"/>
        <v>Good</v>
      </c>
      <c r="M242" s="6">
        <f t="shared" si="68"/>
        <v>1.25</v>
      </c>
      <c r="N242" s="5" t="str">
        <f t="shared" si="69"/>
        <v>Good</v>
      </c>
    </row>
    <row r="243" spans="1:14" x14ac:dyDescent="0.25">
      <c r="A243" s="3">
        <v>45482</v>
      </c>
      <c r="B243" s="5">
        <f t="shared" si="73"/>
        <v>9</v>
      </c>
      <c r="C243" s="5">
        <f t="shared" si="74"/>
        <v>7</v>
      </c>
      <c r="D243" s="5">
        <f t="shared" si="75"/>
        <v>2024</v>
      </c>
      <c r="E243" s="5" t="s">
        <v>29</v>
      </c>
      <c r="F243" s="10">
        <v>0.41249999999999998</v>
      </c>
      <c r="G243" s="11">
        <v>0.60347222222222219</v>
      </c>
      <c r="H243" s="5">
        <v>11</v>
      </c>
      <c r="I243" s="5">
        <v>11</v>
      </c>
      <c r="J243" s="5">
        <f t="shared" si="58"/>
        <v>22</v>
      </c>
      <c r="K243" s="5" t="s">
        <v>18</v>
      </c>
      <c r="L243" s="5" t="str">
        <f t="shared" si="67"/>
        <v>Good</v>
      </c>
      <c r="M243" s="6">
        <f t="shared" si="68"/>
        <v>1.375</v>
      </c>
      <c r="N243" s="5" t="str">
        <f t="shared" si="69"/>
        <v>Good</v>
      </c>
    </row>
    <row r="244" spans="1:14" x14ac:dyDescent="0.25">
      <c r="A244" s="3">
        <v>45484</v>
      </c>
      <c r="B244" s="5">
        <f t="shared" si="73"/>
        <v>11</v>
      </c>
      <c r="C244" s="5">
        <f t="shared" si="74"/>
        <v>7</v>
      </c>
      <c r="D244" s="5">
        <f t="shared" si="75"/>
        <v>2024</v>
      </c>
      <c r="E244" s="5" t="s">
        <v>29</v>
      </c>
      <c r="F244" s="10">
        <v>0.42152777777777778</v>
      </c>
      <c r="G244" s="11">
        <v>0.67847222222222225</v>
      </c>
      <c r="H244" s="5">
        <v>10</v>
      </c>
      <c r="I244" s="5">
        <v>7</v>
      </c>
      <c r="J244" s="5">
        <f t="shared" si="58"/>
        <v>17</v>
      </c>
      <c r="K244" s="5" t="s">
        <v>18</v>
      </c>
      <c r="L244" s="5" t="str">
        <f t="shared" si="67"/>
        <v>Good</v>
      </c>
      <c r="M244" s="6">
        <f t="shared" si="68"/>
        <v>1.0625</v>
      </c>
      <c r="N244" s="5" t="str">
        <f t="shared" si="69"/>
        <v>Good</v>
      </c>
    </row>
    <row r="245" spans="1:14" x14ac:dyDescent="0.25">
      <c r="A245" s="3">
        <v>45485</v>
      </c>
      <c r="B245" s="5">
        <f t="shared" si="73"/>
        <v>12</v>
      </c>
      <c r="C245" s="5">
        <f t="shared" si="74"/>
        <v>7</v>
      </c>
      <c r="D245" s="5">
        <f t="shared" si="75"/>
        <v>2024</v>
      </c>
      <c r="E245" s="5" t="s">
        <v>29</v>
      </c>
      <c r="F245" s="10">
        <v>0.40208333333333335</v>
      </c>
      <c r="G245" s="11">
        <v>0.62222222222222223</v>
      </c>
      <c r="H245" s="5">
        <v>10</v>
      </c>
      <c r="I245" s="5">
        <v>9</v>
      </c>
      <c r="J245" s="5">
        <f t="shared" si="58"/>
        <v>19</v>
      </c>
      <c r="K245" s="5" t="s">
        <v>18</v>
      </c>
      <c r="L245" s="5" t="str">
        <f t="shared" si="67"/>
        <v>Good</v>
      </c>
      <c r="M245" s="6">
        <f t="shared" si="68"/>
        <v>1.1875</v>
      </c>
      <c r="N245" s="5" t="str">
        <f t="shared" si="69"/>
        <v>Good</v>
      </c>
    </row>
    <row r="246" spans="1:14" x14ac:dyDescent="0.25">
      <c r="A246" s="3">
        <v>45486</v>
      </c>
      <c r="B246" s="5">
        <f t="shared" si="73"/>
        <v>13</v>
      </c>
      <c r="C246" s="5">
        <f t="shared" si="74"/>
        <v>7</v>
      </c>
      <c r="D246" s="5">
        <f t="shared" si="75"/>
        <v>2024</v>
      </c>
      <c r="E246" s="5" t="s">
        <v>29</v>
      </c>
      <c r="F246" s="10">
        <v>0.41736111111111113</v>
      </c>
      <c r="G246" s="11">
        <v>0.61388888888888893</v>
      </c>
      <c r="H246" s="5">
        <v>10</v>
      </c>
      <c r="I246" s="5">
        <v>10</v>
      </c>
      <c r="J246" s="5">
        <f t="shared" si="58"/>
        <v>20</v>
      </c>
      <c r="K246" s="5" t="s">
        <v>18</v>
      </c>
      <c r="L246" s="5" t="str">
        <f t="shared" si="67"/>
        <v>Good</v>
      </c>
      <c r="M246" s="6">
        <f t="shared" si="68"/>
        <v>1.25</v>
      </c>
      <c r="N246" s="5" t="str">
        <f t="shared" si="69"/>
        <v>Good</v>
      </c>
    </row>
    <row r="247" spans="1:14" x14ac:dyDescent="0.25">
      <c r="A247" s="3">
        <v>45487</v>
      </c>
      <c r="B247" s="5">
        <f t="shared" si="73"/>
        <v>14</v>
      </c>
      <c r="C247" s="5">
        <f t="shared" si="74"/>
        <v>7</v>
      </c>
      <c r="D247" s="5">
        <f t="shared" si="75"/>
        <v>2024</v>
      </c>
      <c r="E247" s="5" t="s">
        <v>29</v>
      </c>
      <c r="F247" s="10">
        <v>0.4236111111111111</v>
      </c>
      <c r="G247" s="11">
        <v>0.63749999999999996</v>
      </c>
      <c r="H247" s="5">
        <v>13</v>
      </c>
      <c r="I247" s="5">
        <v>10</v>
      </c>
      <c r="J247" s="5">
        <f t="shared" si="58"/>
        <v>23</v>
      </c>
      <c r="K247" s="5" t="s">
        <v>18</v>
      </c>
      <c r="L247" s="5" t="str">
        <f t="shared" si="67"/>
        <v>Good</v>
      </c>
      <c r="M247" s="6">
        <f t="shared" si="68"/>
        <v>1.4375</v>
      </c>
      <c r="N247" s="5" t="str">
        <f t="shared" si="69"/>
        <v>Good</v>
      </c>
    </row>
    <row r="248" spans="1:14" x14ac:dyDescent="0.25">
      <c r="A248" s="3">
        <v>45488</v>
      </c>
      <c r="B248" s="5">
        <f t="shared" si="73"/>
        <v>15</v>
      </c>
      <c r="C248" s="5">
        <f t="shared" si="74"/>
        <v>7</v>
      </c>
      <c r="D248" s="5">
        <f t="shared" si="75"/>
        <v>2024</v>
      </c>
      <c r="E248" s="5" t="s">
        <v>29</v>
      </c>
      <c r="F248" s="10">
        <v>0.40972222222222221</v>
      </c>
      <c r="G248" s="11">
        <v>0.66111111111111109</v>
      </c>
      <c r="H248" s="5">
        <v>10</v>
      </c>
      <c r="I248" s="5">
        <v>9</v>
      </c>
      <c r="J248" s="5">
        <f t="shared" si="58"/>
        <v>19</v>
      </c>
      <c r="K248" s="5" t="s">
        <v>18</v>
      </c>
      <c r="L248" s="5" t="str">
        <f t="shared" si="67"/>
        <v>Good</v>
      </c>
      <c r="M248" s="6">
        <f t="shared" si="68"/>
        <v>1.1875</v>
      </c>
      <c r="N248" s="5" t="str">
        <f t="shared" si="69"/>
        <v>Good</v>
      </c>
    </row>
    <row r="249" spans="1:14" x14ac:dyDescent="0.25">
      <c r="A249" s="3">
        <v>45489</v>
      </c>
      <c r="B249" s="5">
        <f t="shared" si="73"/>
        <v>16</v>
      </c>
      <c r="C249" s="5">
        <f t="shared" si="74"/>
        <v>7</v>
      </c>
      <c r="D249" s="5">
        <f t="shared" si="75"/>
        <v>2024</v>
      </c>
      <c r="E249" s="5" t="s">
        <v>29</v>
      </c>
      <c r="F249" s="10">
        <v>0.45</v>
      </c>
      <c r="G249" s="11">
        <v>0.58958333333333335</v>
      </c>
      <c r="H249" s="5">
        <v>7</v>
      </c>
      <c r="I249" s="5">
        <v>9</v>
      </c>
      <c r="J249" s="5">
        <f t="shared" si="58"/>
        <v>16</v>
      </c>
      <c r="K249" s="5" t="s">
        <v>18</v>
      </c>
      <c r="L249" s="5" t="str">
        <f t="shared" si="67"/>
        <v>Good</v>
      </c>
      <c r="M249" s="6">
        <f t="shared" si="68"/>
        <v>1</v>
      </c>
      <c r="N249" s="5" t="str">
        <f t="shared" si="69"/>
        <v>Good</v>
      </c>
    </row>
    <row r="250" spans="1:14" x14ac:dyDescent="0.25">
      <c r="A250" s="3">
        <v>45491</v>
      </c>
      <c r="B250" s="5">
        <f t="shared" si="73"/>
        <v>18</v>
      </c>
      <c r="C250" s="5">
        <f t="shared" si="74"/>
        <v>7</v>
      </c>
      <c r="D250" s="5">
        <f t="shared" si="75"/>
        <v>2024</v>
      </c>
      <c r="E250" s="5" t="s">
        <v>29</v>
      </c>
      <c r="F250" s="10">
        <v>0.41388888888888886</v>
      </c>
      <c r="G250" s="11">
        <v>0.65763888888888888</v>
      </c>
      <c r="H250" s="5">
        <v>10</v>
      </c>
      <c r="I250" s="5">
        <v>8</v>
      </c>
      <c r="J250" s="5">
        <f t="shared" si="58"/>
        <v>18</v>
      </c>
      <c r="K250" s="5" t="s">
        <v>18</v>
      </c>
      <c r="L250" s="5" t="str">
        <f t="shared" si="67"/>
        <v>Good</v>
      </c>
      <c r="M250" s="6">
        <f t="shared" si="68"/>
        <v>1.125</v>
      </c>
      <c r="N250" s="5" t="str">
        <f t="shared" si="69"/>
        <v>Good</v>
      </c>
    </row>
    <row r="251" spans="1:14" x14ac:dyDescent="0.25">
      <c r="A251" s="3">
        <v>45492</v>
      </c>
      <c r="B251" s="5">
        <f t="shared" si="73"/>
        <v>19</v>
      </c>
      <c r="C251" s="5">
        <f t="shared" si="74"/>
        <v>7</v>
      </c>
      <c r="D251" s="5">
        <f t="shared" si="75"/>
        <v>2024</v>
      </c>
      <c r="E251" s="5" t="s">
        <v>29</v>
      </c>
      <c r="F251" s="10">
        <v>0.43402777777777779</v>
      </c>
      <c r="G251" s="11">
        <v>0.61736111111111114</v>
      </c>
      <c r="H251" s="5">
        <v>10</v>
      </c>
      <c r="I251" s="5">
        <v>10</v>
      </c>
      <c r="J251" s="5">
        <f t="shared" si="58"/>
        <v>20</v>
      </c>
      <c r="K251" s="5" t="s">
        <v>18</v>
      </c>
      <c r="L251" s="5" t="str">
        <f t="shared" si="67"/>
        <v>Good</v>
      </c>
      <c r="M251" s="6">
        <f t="shared" si="68"/>
        <v>1.25</v>
      </c>
      <c r="N251" s="5" t="str">
        <f t="shared" si="69"/>
        <v>Good</v>
      </c>
    </row>
    <row r="252" spans="1:14" x14ac:dyDescent="0.25">
      <c r="A252" s="3">
        <v>45493</v>
      </c>
      <c r="B252" s="5">
        <f t="shared" si="73"/>
        <v>20</v>
      </c>
      <c r="C252" s="5">
        <f t="shared" si="74"/>
        <v>7</v>
      </c>
      <c r="D252" s="5">
        <f t="shared" si="75"/>
        <v>2024</v>
      </c>
      <c r="E252" s="5" t="s">
        <v>29</v>
      </c>
      <c r="F252" s="10">
        <v>0.41597222222222224</v>
      </c>
      <c r="G252" s="11">
        <v>0.64097222222222228</v>
      </c>
      <c r="H252" s="5">
        <v>10</v>
      </c>
      <c r="I252" s="5">
        <v>9</v>
      </c>
      <c r="J252" s="5">
        <f t="shared" si="58"/>
        <v>19</v>
      </c>
      <c r="K252" s="5" t="s">
        <v>18</v>
      </c>
      <c r="L252" s="5" t="str">
        <f t="shared" si="67"/>
        <v>Good</v>
      </c>
      <c r="M252" s="6">
        <f t="shared" si="68"/>
        <v>1.1875</v>
      </c>
      <c r="N252" s="5" t="str">
        <f t="shared" si="69"/>
        <v>Good</v>
      </c>
    </row>
    <row r="253" spans="1:14" x14ac:dyDescent="0.25">
      <c r="A253" s="3">
        <v>45494</v>
      </c>
      <c r="B253" s="5">
        <f t="shared" si="73"/>
        <v>21</v>
      </c>
      <c r="C253" s="5">
        <f t="shared" si="74"/>
        <v>7</v>
      </c>
      <c r="D253" s="5">
        <f t="shared" si="75"/>
        <v>2024</v>
      </c>
      <c r="E253" s="5" t="s">
        <v>29</v>
      </c>
      <c r="F253" s="10">
        <v>0.41249999999999998</v>
      </c>
      <c r="G253" s="11">
        <v>0.6</v>
      </c>
      <c r="H253" s="5">
        <v>9</v>
      </c>
      <c r="I253" s="5">
        <v>11</v>
      </c>
      <c r="J253" s="5">
        <f t="shared" si="58"/>
        <v>20</v>
      </c>
      <c r="K253" s="5" t="s">
        <v>18</v>
      </c>
      <c r="L253" s="5" t="str">
        <f t="shared" si="67"/>
        <v>Good</v>
      </c>
      <c r="M253" s="6">
        <f t="shared" si="68"/>
        <v>1.25</v>
      </c>
      <c r="N253" s="5" t="str">
        <f t="shared" si="69"/>
        <v>Good</v>
      </c>
    </row>
    <row r="254" spans="1:14" x14ac:dyDescent="0.25">
      <c r="A254" s="3">
        <v>45496</v>
      </c>
      <c r="B254" s="5">
        <f t="shared" si="73"/>
        <v>23</v>
      </c>
      <c r="C254" s="5">
        <f t="shared" si="74"/>
        <v>7</v>
      </c>
      <c r="D254" s="5">
        <f t="shared" si="75"/>
        <v>2024</v>
      </c>
      <c r="E254" s="5" t="s">
        <v>29</v>
      </c>
      <c r="F254" s="10">
        <v>0.42152777777777778</v>
      </c>
      <c r="G254" s="11">
        <v>0.72847222222222219</v>
      </c>
      <c r="H254" s="5">
        <v>10</v>
      </c>
      <c r="I254" s="5">
        <v>5</v>
      </c>
      <c r="J254" s="5">
        <f t="shared" si="58"/>
        <v>15</v>
      </c>
      <c r="K254" s="5" t="s">
        <v>18</v>
      </c>
      <c r="L254" s="5" t="str">
        <f t="shared" si="67"/>
        <v>Bad</v>
      </c>
      <c r="M254" s="6">
        <f t="shared" si="68"/>
        <v>0.9375</v>
      </c>
      <c r="N254" s="5" t="str">
        <f t="shared" si="69"/>
        <v>Good</v>
      </c>
    </row>
    <row r="255" spans="1:14" x14ac:dyDescent="0.25">
      <c r="A255" s="3">
        <v>45497</v>
      </c>
      <c r="B255" s="5">
        <f t="shared" si="73"/>
        <v>24</v>
      </c>
      <c r="C255" s="5">
        <f t="shared" si="74"/>
        <v>7</v>
      </c>
      <c r="D255" s="5">
        <f t="shared" si="75"/>
        <v>2024</v>
      </c>
      <c r="E255" s="5" t="s">
        <v>29</v>
      </c>
      <c r="F255" s="10">
        <v>0.43402777777777779</v>
      </c>
      <c r="G255" s="11">
        <v>0.57361111111111107</v>
      </c>
      <c r="H255" s="9">
        <v>7</v>
      </c>
      <c r="I255" s="5">
        <v>10</v>
      </c>
      <c r="J255" s="5">
        <f t="shared" si="58"/>
        <v>17</v>
      </c>
      <c r="K255" s="5" t="s">
        <v>18</v>
      </c>
      <c r="L255" s="5" t="str">
        <f t="shared" si="67"/>
        <v>Good</v>
      </c>
      <c r="M255" s="6">
        <f t="shared" si="68"/>
        <v>1.0625</v>
      </c>
      <c r="N255" s="5" t="str">
        <f t="shared" si="69"/>
        <v>Good</v>
      </c>
    </row>
    <row r="256" spans="1:14" x14ac:dyDescent="0.25">
      <c r="A256" s="3">
        <v>45498</v>
      </c>
      <c r="B256" s="5">
        <f t="shared" si="73"/>
        <v>25</v>
      </c>
      <c r="C256" s="5">
        <f t="shared" si="74"/>
        <v>7</v>
      </c>
      <c r="D256" s="5">
        <f t="shared" si="75"/>
        <v>2024</v>
      </c>
      <c r="E256" s="5" t="s">
        <v>29</v>
      </c>
      <c r="F256" s="10">
        <v>0.42499999999999999</v>
      </c>
      <c r="G256" s="10">
        <v>0.60347222222222219</v>
      </c>
      <c r="H256" s="9">
        <v>8</v>
      </c>
      <c r="I256" s="5">
        <v>10</v>
      </c>
      <c r="J256" s="5">
        <f t="shared" si="58"/>
        <v>18</v>
      </c>
      <c r="K256" s="5" t="s">
        <v>18</v>
      </c>
      <c r="L256" s="5" t="str">
        <f t="shared" si="67"/>
        <v>Good</v>
      </c>
      <c r="M256" s="6">
        <f t="shared" si="68"/>
        <v>1.125</v>
      </c>
      <c r="N256" s="5" t="str">
        <f t="shared" si="69"/>
        <v>Good</v>
      </c>
    </row>
    <row r="257" spans="1:14" x14ac:dyDescent="0.25">
      <c r="A257" s="3">
        <v>45499</v>
      </c>
      <c r="B257" s="5">
        <f t="shared" si="73"/>
        <v>26</v>
      </c>
      <c r="C257" s="5">
        <f t="shared" si="74"/>
        <v>7</v>
      </c>
      <c r="D257" s="5">
        <f t="shared" si="75"/>
        <v>2024</v>
      </c>
      <c r="E257" s="5" t="s">
        <v>29</v>
      </c>
      <c r="F257" s="10">
        <v>0.42291666666666666</v>
      </c>
      <c r="G257" s="11">
        <v>0.61041666666666661</v>
      </c>
      <c r="H257" s="9">
        <v>8</v>
      </c>
      <c r="I257" s="5">
        <v>10</v>
      </c>
      <c r="J257" s="5">
        <f t="shared" si="58"/>
        <v>18</v>
      </c>
      <c r="K257" s="5" t="s">
        <v>18</v>
      </c>
      <c r="L257" s="5" t="str">
        <f t="shared" si="67"/>
        <v>Good</v>
      </c>
      <c r="M257" s="6">
        <f t="shared" si="68"/>
        <v>1.125</v>
      </c>
      <c r="N257" s="5" t="str">
        <f t="shared" si="69"/>
        <v>Good</v>
      </c>
    </row>
    <row r="258" spans="1:14" x14ac:dyDescent="0.25">
      <c r="A258" s="3">
        <v>45500</v>
      </c>
      <c r="B258" s="5">
        <f t="shared" si="73"/>
        <v>27</v>
      </c>
      <c r="C258" s="5">
        <f t="shared" si="74"/>
        <v>7</v>
      </c>
      <c r="D258" s="5">
        <f t="shared" si="75"/>
        <v>2024</v>
      </c>
      <c r="E258" s="5" t="s">
        <v>29</v>
      </c>
      <c r="F258" s="10">
        <v>0.43680555555555556</v>
      </c>
      <c r="G258" s="11">
        <v>0.61597222222222225</v>
      </c>
      <c r="H258" s="9">
        <v>9</v>
      </c>
      <c r="I258" s="5">
        <v>11</v>
      </c>
      <c r="J258" s="5">
        <f t="shared" si="58"/>
        <v>20</v>
      </c>
      <c r="K258" s="5" t="s">
        <v>18</v>
      </c>
      <c r="L258" s="5" t="str">
        <f t="shared" si="67"/>
        <v>Good</v>
      </c>
      <c r="M258" s="6">
        <f t="shared" si="68"/>
        <v>1.25</v>
      </c>
      <c r="N258" s="5" t="str">
        <f t="shared" si="69"/>
        <v>Good</v>
      </c>
    </row>
    <row r="259" spans="1:14" x14ac:dyDescent="0.25">
      <c r="A259" s="3">
        <v>45501</v>
      </c>
      <c r="B259" s="5">
        <f t="shared" si="73"/>
        <v>28</v>
      </c>
      <c r="C259" s="5">
        <f t="shared" si="74"/>
        <v>7</v>
      </c>
      <c r="D259" s="5">
        <f t="shared" si="75"/>
        <v>2024</v>
      </c>
      <c r="E259" s="5" t="s">
        <v>29</v>
      </c>
      <c r="F259" s="10">
        <v>0.42222222222222222</v>
      </c>
      <c r="G259" s="11">
        <v>0.6166666666666667</v>
      </c>
      <c r="H259" s="9">
        <v>10</v>
      </c>
      <c r="I259" s="5">
        <v>3</v>
      </c>
      <c r="J259" s="5">
        <f t="shared" si="58"/>
        <v>13</v>
      </c>
      <c r="K259" s="5" t="s">
        <v>6</v>
      </c>
      <c r="L259" s="5" t="str">
        <f t="shared" si="67"/>
        <v>Bad</v>
      </c>
      <c r="M259" s="6">
        <f t="shared" si="68"/>
        <v>0.8125</v>
      </c>
      <c r="N259" s="5" t="str">
        <f t="shared" si="69"/>
        <v>Bad</v>
      </c>
    </row>
    <row r="260" spans="1:14" x14ac:dyDescent="0.25">
      <c r="A260" s="3">
        <v>45504</v>
      </c>
      <c r="B260" s="5">
        <f t="shared" si="73"/>
        <v>31</v>
      </c>
      <c r="C260" s="5">
        <f t="shared" si="74"/>
        <v>7</v>
      </c>
      <c r="D260" s="5">
        <f t="shared" si="75"/>
        <v>2024</v>
      </c>
      <c r="E260" s="5" t="s">
        <v>29</v>
      </c>
      <c r="F260" s="10">
        <v>0.4284722222222222</v>
      </c>
      <c r="G260" s="11">
        <v>0.57499999999999996</v>
      </c>
      <c r="H260" s="9">
        <v>8</v>
      </c>
      <c r="I260" s="5">
        <v>10</v>
      </c>
      <c r="J260" s="5">
        <f t="shared" ref="J260:J323" si="76">SUM(H260:I260)</f>
        <v>18</v>
      </c>
      <c r="K260" s="5" t="s">
        <v>18</v>
      </c>
      <c r="L260" s="5" t="str">
        <f t="shared" si="67"/>
        <v>Good</v>
      </c>
      <c r="M260" s="6">
        <f t="shared" si="68"/>
        <v>1.125</v>
      </c>
      <c r="N260" s="5" t="str">
        <f t="shared" si="69"/>
        <v>Good</v>
      </c>
    </row>
    <row r="261" spans="1:14" x14ac:dyDescent="0.25">
      <c r="A261" s="3">
        <v>45477</v>
      </c>
      <c r="B261" s="5">
        <f t="shared" si="73"/>
        <v>4</v>
      </c>
      <c r="C261" s="5">
        <f t="shared" si="74"/>
        <v>7</v>
      </c>
      <c r="D261" s="5">
        <f t="shared" si="75"/>
        <v>2024</v>
      </c>
      <c r="E261" s="5" t="s">
        <v>30</v>
      </c>
      <c r="F261" s="10">
        <v>0.35069444444444442</v>
      </c>
      <c r="G261" s="11">
        <v>0.50277777777777777</v>
      </c>
      <c r="H261" s="5">
        <v>8</v>
      </c>
      <c r="I261" s="5">
        <v>11</v>
      </c>
      <c r="J261" s="5">
        <f t="shared" si="76"/>
        <v>19</v>
      </c>
      <c r="K261" s="5" t="s">
        <v>18</v>
      </c>
      <c r="L261" s="5" t="str">
        <f t="shared" ref="L261:L284" si="77">IF(J261&gt;=16,"Good","Bad")</f>
        <v>Good</v>
      </c>
      <c r="M261" s="6">
        <f t="shared" ref="M261:M284" si="78">J261/16</f>
        <v>1.1875</v>
      </c>
      <c r="N261" s="5" t="str">
        <f t="shared" ref="N261:N284" si="79">IF(M261&gt;89%,"Good","Bad")</f>
        <v>Good</v>
      </c>
    </row>
    <row r="262" spans="1:14" x14ac:dyDescent="0.25">
      <c r="A262" s="3">
        <v>45478</v>
      </c>
      <c r="B262" s="5">
        <f t="shared" si="73"/>
        <v>5</v>
      </c>
      <c r="C262" s="5">
        <f t="shared" si="74"/>
        <v>7</v>
      </c>
      <c r="D262" s="5">
        <f t="shared" si="75"/>
        <v>2024</v>
      </c>
      <c r="E262" s="5" t="s">
        <v>30</v>
      </c>
      <c r="F262" s="10">
        <v>0.34166666666666667</v>
      </c>
      <c r="G262" s="11">
        <v>0.5625</v>
      </c>
      <c r="H262" s="5">
        <v>11</v>
      </c>
      <c r="I262" s="5">
        <v>9</v>
      </c>
      <c r="J262" s="5">
        <f t="shared" si="76"/>
        <v>20</v>
      </c>
      <c r="K262" s="5" t="s">
        <v>18</v>
      </c>
      <c r="L262" s="5" t="str">
        <f t="shared" si="77"/>
        <v>Good</v>
      </c>
      <c r="M262" s="6">
        <f t="shared" si="78"/>
        <v>1.25</v>
      </c>
      <c r="N262" s="5" t="str">
        <f t="shared" si="79"/>
        <v>Good</v>
      </c>
    </row>
    <row r="263" spans="1:14" x14ac:dyDescent="0.25">
      <c r="A263" s="3">
        <v>45479</v>
      </c>
      <c r="B263" s="5">
        <f t="shared" si="73"/>
        <v>6</v>
      </c>
      <c r="C263" s="5">
        <f t="shared" si="74"/>
        <v>7</v>
      </c>
      <c r="D263" s="5">
        <f t="shared" si="75"/>
        <v>2024</v>
      </c>
      <c r="E263" s="5" t="s">
        <v>30</v>
      </c>
      <c r="F263" s="10">
        <v>0.35555555555555557</v>
      </c>
      <c r="G263" s="11">
        <v>0.5625</v>
      </c>
      <c r="H263" s="5">
        <v>7</v>
      </c>
      <c r="I263" s="5">
        <v>10</v>
      </c>
      <c r="J263" s="5">
        <f t="shared" si="76"/>
        <v>17</v>
      </c>
      <c r="K263" s="5" t="s">
        <v>18</v>
      </c>
      <c r="L263" s="5" t="str">
        <f t="shared" si="77"/>
        <v>Good</v>
      </c>
      <c r="M263" s="6">
        <f t="shared" si="78"/>
        <v>1.0625</v>
      </c>
      <c r="N263" s="5" t="str">
        <f t="shared" si="79"/>
        <v>Good</v>
      </c>
    </row>
    <row r="264" spans="1:14" x14ac:dyDescent="0.25">
      <c r="A264" s="3">
        <v>45480</v>
      </c>
      <c r="B264" s="5">
        <f t="shared" si="73"/>
        <v>7</v>
      </c>
      <c r="C264" s="5">
        <f t="shared" si="74"/>
        <v>7</v>
      </c>
      <c r="D264" s="5">
        <f t="shared" si="75"/>
        <v>2024</v>
      </c>
      <c r="E264" s="5" t="s">
        <v>30</v>
      </c>
      <c r="F264" s="10">
        <v>0.36458333333333331</v>
      </c>
      <c r="G264" s="11">
        <v>0.5625</v>
      </c>
      <c r="H264" s="5">
        <v>7</v>
      </c>
      <c r="I264" s="5">
        <v>10</v>
      </c>
      <c r="J264" s="5">
        <f t="shared" si="76"/>
        <v>17</v>
      </c>
      <c r="K264" s="5" t="s">
        <v>18</v>
      </c>
      <c r="L264" s="5" t="str">
        <f t="shared" si="77"/>
        <v>Good</v>
      </c>
      <c r="M264" s="6">
        <f t="shared" si="78"/>
        <v>1.0625</v>
      </c>
      <c r="N264" s="5" t="str">
        <f t="shared" si="79"/>
        <v>Good</v>
      </c>
    </row>
    <row r="265" spans="1:14" x14ac:dyDescent="0.25">
      <c r="A265" s="3">
        <v>45482</v>
      </c>
      <c r="B265" s="5">
        <f t="shared" si="73"/>
        <v>9</v>
      </c>
      <c r="C265" s="5">
        <f t="shared" si="74"/>
        <v>7</v>
      </c>
      <c r="D265" s="5">
        <f t="shared" si="75"/>
        <v>2024</v>
      </c>
      <c r="E265" s="5" t="s">
        <v>30</v>
      </c>
      <c r="F265" s="10">
        <v>0.39930555555555558</v>
      </c>
      <c r="G265" s="11">
        <v>0.63055555555555554</v>
      </c>
      <c r="H265" s="5">
        <v>11</v>
      </c>
      <c r="I265" s="5">
        <v>8</v>
      </c>
      <c r="J265" s="5">
        <f t="shared" si="76"/>
        <v>19</v>
      </c>
      <c r="K265" s="5" t="s">
        <v>18</v>
      </c>
      <c r="L265" s="5" t="str">
        <f t="shared" si="77"/>
        <v>Good</v>
      </c>
      <c r="M265" s="6">
        <f t="shared" si="78"/>
        <v>1.1875</v>
      </c>
      <c r="N265" s="5" t="str">
        <f t="shared" si="79"/>
        <v>Good</v>
      </c>
    </row>
    <row r="266" spans="1:14" x14ac:dyDescent="0.25">
      <c r="A266" s="3">
        <v>45483</v>
      </c>
      <c r="B266" s="5">
        <f t="shared" si="73"/>
        <v>10</v>
      </c>
      <c r="C266" s="5">
        <f t="shared" si="74"/>
        <v>7</v>
      </c>
      <c r="D266" s="5">
        <f t="shared" si="75"/>
        <v>2024</v>
      </c>
      <c r="E266" s="5" t="s">
        <v>30</v>
      </c>
      <c r="F266" s="10">
        <v>0.34583333333333333</v>
      </c>
      <c r="G266" s="10">
        <v>0.54791666666666672</v>
      </c>
      <c r="H266" s="5">
        <v>9</v>
      </c>
      <c r="I266" s="5">
        <v>11</v>
      </c>
      <c r="J266" s="5">
        <f t="shared" si="76"/>
        <v>20</v>
      </c>
      <c r="K266" s="5" t="s">
        <v>18</v>
      </c>
      <c r="L266" s="5" t="str">
        <f t="shared" si="77"/>
        <v>Good</v>
      </c>
      <c r="M266" s="6">
        <f t="shared" si="78"/>
        <v>1.25</v>
      </c>
      <c r="N266" s="5" t="str">
        <f t="shared" si="79"/>
        <v>Good</v>
      </c>
    </row>
    <row r="267" spans="1:14" x14ac:dyDescent="0.25">
      <c r="A267" s="3">
        <v>45484</v>
      </c>
      <c r="B267" s="5">
        <f t="shared" si="73"/>
        <v>11</v>
      </c>
      <c r="C267" s="5">
        <f t="shared" si="74"/>
        <v>7</v>
      </c>
      <c r="D267" s="5">
        <f t="shared" si="75"/>
        <v>2024</v>
      </c>
      <c r="E267" s="5" t="s">
        <v>30</v>
      </c>
      <c r="F267" s="10">
        <v>0.36527777777777776</v>
      </c>
      <c r="G267" s="10">
        <v>0.68472222222222223</v>
      </c>
      <c r="H267" s="5">
        <v>9</v>
      </c>
      <c r="I267" s="5">
        <v>5</v>
      </c>
      <c r="J267" s="5">
        <f t="shared" si="76"/>
        <v>14</v>
      </c>
      <c r="K267" s="5" t="s">
        <v>18</v>
      </c>
      <c r="L267" s="5" t="str">
        <f t="shared" si="77"/>
        <v>Bad</v>
      </c>
      <c r="M267" s="6">
        <f t="shared" si="78"/>
        <v>0.875</v>
      </c>
      <c r="N267" s="5" t="str">
        <f t="shared" si="79"/>
        <v>Bad</v>
      </c>
    </row>
    <row r="268" spans="1:14" x14ac:dyDescent="0.25">
      <c r="A268" s="3">
        <v>45485</v>
      </c>
      <c r="B268" s="5">
        <f t="shared" si="73"/>
        <v>12</v>
      </c>
      <c r="C268" s="5">
        <f t="shared" si="74"/>
        <v>7</v>
      </c>
      <c r="D268" s="5">
        <f t="shared" si="75"/>
        <v>2024</v>
      </c>
      <c r="E268" s="5" t="s">
        <v>30</v>
      </c>
      <c r="F268" s="10">
        <v>0.36527777777777776</v>
      </c>
      <c r="G268" s="11">
        <v>0.59166666666666667</v>
      </c>
      <c r="H268" s="5">
        <v>11</v>
      </c>
      <c r="I268" s="5">
        <v>10</v>
      </c>
      <c r="J268" s="5">
        <f t="shared" si="76"/>
        <v>21</v>
      </c>
      <c r="K268" s="5" t="s">
        <v>18</v>
      </c>
      <c r="L268" s="5" t="str">
        <f t="shared" si="77"/>
        <v>Good</v>
      </c>
      <c r="M268" s="6">
        <f t="shared" si="78"/>
        <v>1.3125</v>
      </c>
      <c r="N268" s="5" t="str">
        <f t="shared" si="79"/>
        <v>Good</v>
      </c>
    </row>
    <row r="269" spans="1:14" x14ac:dyDescent="0.25">
      <c r="A269" s="3">
        <v>45486</v>
      </c>
      <c r="B269" s="5">
        <f t="shared" si="73"/>
        <v>13</v>
      </c>
      <c r="C269" s="5">
        <f t="shared" si="74"/>
        <v>7</v>
      </c>
      <c r="D269" s="5">
        <f t="shared" si="75"/>
        <v>2024</v>
      </c>
      <c r="E269" s="5" t="s">
        <v>30</v>
      </c>
      <c r="F269" s="10">
        <v>0.35347222222222224</v>
      </c>
      <c r="G269" s="11">
        <v>0.51944444444444449</v>
      </c>
      <c r="H269" s="5">
        <v>8</v>
      </c>
      <c r="I269" s="5">
        <v>12</v>
      </c>
      <c r="J269" s="5">
        <f t="shared" si="76"/>
        <v>20</v>
      </c>
      <c r="K269" s="5" t="s">
        <v>18</v>
      </c>
      <c r="L269" s="5" t="str">
        <f t="shared" si="77"/>
        <v>Good</v>
      </c>
      <c r="M269" s="6">
        <f t="shared" si="78"/>
        <v>1.25</v>
      </c>
      <c r="N269" s="5" t="str">
        <f t="shared" si="79"/>
        <v>Good</v>
      </c>
    </row>
    <row r="270" spans="1:14" x14ac:dyDescent="0.25">
      <c r="A270" s="3">
        <v>45487</v>
      </c>
      <c r="B270" s="5">
        <f t="shared" si="73"/>
        <v>14</v>
      </c>
      <c r="C270" s="5">
        <f t="shared" si="74"/>
        <v>7</v>
      </c>
      <c r="D270" s="5">
        <f t="shared" si="75"/>
        <v>2024</v>
      </c>
      <c r="E270" s="5" t="s">
        <v>30</v>
      </c>
      <c r="F270" s="10">
        <v>0.34444444444444444</v>
      </c>
      <c r="G270" s="11">
        <v>0.61527777777777781</v>
      </c>
      <c r="H270" s="5">
        <v>11</v>
      </c>
      <c r="I270" s="5">
        <v>7</v>
      </c>
      <c r="J270" s="5">
        <f t="shared" si="76"/>
        <v>18</v>
      </c>
      <c r="K270" s="5" t="s">
        <v>18</v>
      </c>
      <c r="L270" s="5" t="str">
        <f t="shared" si="77"/>
        <v>Good</v>
      </c>
      <c r="M270" s="6">
        <f t="shared" si="78"/>
        <v>1.125</v>
      </c>
      <c r="N270" s="5" t="str">
        <f t="shared" si="79"/>
        <v>Good</v>
      </c>
    </row>
    <row r="271" spans="1:14" x14ac:dyDescent="0.25">
      <c r="A271" s="3">
        <v>45489</v>
      </c>
      <c r="B271" s="5">
        <f t="shared" si="73"/>
        <v>16</v>
      </c>
      <c r="C271" s="5">
        <f t="shared" si="74"/>
        <v>7</v>
      </c>
      <c r="D271" s="5">
        <f t="shared" si="75"/>
        <v>2024</v>
      </c>
      <c r="E271" s="5" t="s">
        <v>30</v>
      </c>
      <c r="F271" s="10">
        <v>0.37291666666666667</v>
      </c>
      <c r="G271" s="11">
        <v>0.59583333333333333</v>
      </c>
      <c r="H271" s="5">
        <v>11</v>
      </c>
      <c r="I271" s="5">
        <v>9</v>
      </c>
      <c r="J271" s="5">
        <f t="shared" si="76"/>
        <v>20</v>
      </c>
      <c r="K271" s="5" t="s">
        <v>18</v>
      </c>
      <c r="L271" s="5" t="str">
        <f t="shared" si="77"/>
        <v>Good</v>
      </c>
      <c r="M271" s="6">
        <f t="shared" si="78"/>
        <v>1.25</v>
      </c>
      <c r="N271" s="5" t="str">
        <f t="shared" si="79"/>
        <v>Good</v>
      </c>
    </row>
    <row r="272" spans="1:14" x14ac:dyDescent="0.25">
      <c r="A272" s="3">
        <v>45490</v>
      </c>
      <c r="B272" s="5">
        <f t="shared" si="73"/>
        <v>17</v>
      </c>
      <c r="C272" s="5">
        <f t="shared" si="74"/>
        <v>7</v>
      </c>
      <c r="D272" s="5">
        <f t="shared" si="75"/>
        <v>2024</v>
      </c>
      <c r="E272" s="5" t="s">
        <v>30</v>
      </c>
      <c r="F272" s="10">
        <v>0.37777777777777777</v>
      </c>
      <c r="G272" s="11">
        <v>0.52638888888888891</v>
      </c>
      <c r="H272" s="5">
        <v>7</v>
      </c>
      <c r="I272" s="5">
        <v>12</v>
      </c>
      <c r="J272" s="5">
        <f t="shared" si="76"/>
        <v>19</v>
      </c>
      <c r="K272" s="5" t="s">
        <v>18</v>
      </c>
      <c r="L272" s="5" t="str">
        <f t="shared" si="77"/>
        <v>Good</v>
      </c>
      <c r="M272" s="6">
        <f t="shared" si="78"/>
        <v>1.1875</v>
      </c>
      <c r="N272" s="5" t="str">
        <f t="shared" si="79"/>
        <v>Good</v>
      </c>
    </row>
    <row r="273" spans="1:14" x14ac:dyDescent="0.25">
      <c r="A273" s="3">
        <v>45491</v>
      </c>
      <c r="B273" s="5">
        <f t="shared" si="73"/>
        <v>18</v>
      </c>
      <c r="C273" s="5">
        <f t="shared" si="74"/>
        <v>7</v>
      </c>
      <c r="D273" s="5">
        <f t="shared" si="75"/>
        <v>2024</v>
      </c>
      <c r="E273" s="5" t="s">
        <v>30</v>
      </c>
      <c r="F273" s="10">
        <v>0.36666666666666664</v>
      </c>
      <c r="G273" s="11">
        <v>0.57916666666666661</v>
      </c>
      <c r="H273" s="5">
        <v>11</v>
      </c>
      <c r="I273" s="5">
        <v>12</v>
      </c>
      <c r="J273" s="5">
        <f t="shared" si="76"/>
        <v>23</v>
      </c>
      <c r="K273" s="5" t="s">
        <v>18</v>
      </c>
      <c r="L273" s="5" t="str">
        <f t="shared" si="77"/>
        <v>Good</v>
      </c>
      <c r="M273" s="6">
        <f t="shared" si="78"/>
        <v>1.4375</v>
      </c>
      <c r="N273" s="5" t="str">
        <f t="shared" si="79"/>
        <v>Good</v>
      </c>
    </row>
    <row r="274" spans="1:14" x14ac:dyDescent="0.25">
      <c r="A274" s="3">
        <v>45492</v>
      </c>
      <c r="B274" s="5">
        <f t="shared" si="73"/>
        <v>19</v>
      </c>
      <c r="C274" s="5">
        <f t="shared" si="74"/>
        <v>7</v>
      </c>
      <c r="D274" s="5">
        <f t="shared" si="75"/>
        <v>2024</v>
      </c>
      <c r="E274" s="5" t="s">
        <v>30</v>
      </c>
      <c r="F274" s="10">
        <v>0.37777777777777777</v>
      </c>
      <c r="G274" s="11">
        <v>0.54027777777777775</v>
      </c>
      <c r="H274" s="5">
        <v>8</v>
      </c>
      <c r="I274" s="5">
        <v>12</v>
      </c>
      <c r="J274" s="5">
        <f t="shared" si="76"/>
        <v>20</v>
      </c>
      <c r="K274" s="5" t="s">
        <v>18</v>
      </c>
      <c r="L274" s="5" t="str">
        <f t="shared" si="77"/>
        <v>Good</v>
      </c>
      <c r="M274" s="6">
        <f t="shared" si="78"/>
        <v>1.25</v>
      </c>
      <c r="N274" s="5" t="str">
        <f t="shared" si="79"/>
        <v>Good</v>
      </c>
    </row>
    <row r="275" spans="1:14" x14ac:dyDescent="0.25">
      <c r="A275" s="3">
        <v>45496</v>
      </c>
      <c r="B275" s="5">
        <f t="shared" si="73"/>
        <v>23</v>
      </c>
      <c r="C275" s="5">
        <f t="shared" si="74"/>
        <v>7</v>
      </c>
      <c r="D275" s="5">
        <f t="shared" si="75"/>
        <v>2024</v>
      </c>
      <c r="E275" s="5" t="s">
        <v>30</v>
      </c>
      <c r="F275" s="10">
        <v>0.36944444444444446</v>
      </c>
      <c r="G275" s="11">
        <v>0.53125</v>
      </c>
      <c r="H275" s="5">
        <v>9</v>
      </c>
      <c r="I275" s="5">
        <v>12</v>
      </c>
      <c r="J275" s="5">
        <f t="shared" si="76"/>
        <v>21</v>
      </c>
      <c r="K275" s="5" t="s">
        <v>18</v>
      </c>
      <c r="L275" s="5" t="str">
        <f t="shared" si="77"/>
        <v>Good</v>
      </c>
      <c r="M275" s="6">
        <f t="shared" si="78"/>
        <v>1.3125</v>
      </c>
      <c r="N275" s="5" t="str">
        <f t="shared" si="79"/>
        <v>Good</v>
      </c>
    </row>
    <row r="276" spans="1:14" x14ac:dyDescent="0.25">
      <c r="A276" s="3">
        <v>45497</v>
      </c>
      <c r="B276" s="5">
        <f t="shared" si="73"/>
        <v>24</v>
      </c>
      <c r="C276" s="5">
        <f t="shared" si="74"/>
        <v>7</v>
      </c>
      <c r="D276" s="5">
        <f t="shared" si="75"/>
        <v>2024</v>
      </c>
      <c r="E276" s="5" t="s">
        <v>30</v>
      </c>
      <c r="F276" s="10">
        <v>0.38541666666666669</v>
      </c>
      <c r="G276" s="11">
        <v>0.66041666666666665</v>
      </c>
      <c r="H276" s="5">
        <v>11</v>
      </c>
      <c r="I276" s="5">
        <v>7</v>
      </c>
      <c r="J276" s="5">
        <f t="shared" si="76"/>
        <v>18</v>
      </c>
      <c r="K276" s="5" t="s">
        <v>18</v>
      </c>
      <c r="L276" s="5" t="str">
        <f t="shared" si="77"/>
        <v>Good</v>
      </c>
      <c r="M276" s="6">
        <f t="shared" si="78"/>
        <v>1.125</v>
      </c>
      <c r="N276" s="5" t="str">
        <f t="shared" si="79"/>
        <v>Good</v>
      </c>
    </row>
    <row r="277" spans="1:14" x14ac:dyDescent="0.25">
      <c r="A277" s="3">
        <v>45498</v>
      </c>
      <c r="B277" s="5">
        <f t="shared" si="73"/>
        <v>25</v>
      </c>
      <c r="C277" s="5">
        <f t="shared" si="74"/>
        <v>7</v>
      </c>
      <c r="D277" s="5">
        <f t="shared" si="75"/>
        <v>2024</v>
      </c>
      <c r="E277" s="5" t="s">
        <v>30</v>
      </c>
      <c r="F277" s="10">
        <v>0.3576388888888889</v>
      </c>
      <c r="G277" s="11">
        <v>0.66805555555555562</v>
      </c>
      <c r="H277" s="5">
        <v>10</v>
      </c>
      <c r="I277" s="5">
        <v>7</v>
      </c>
      <c r="J277" s="5">
        <f t="shared" si="76"/>
        <v>17</v>
      </c>
      <c r="K277" s="5" t="s">
        <v>18</v>
      </c>
      <c r="L277" s="5" t="str">
        <f t="shared" si="77"/>
        <v>Good</v>
      </c>
      <c r="M277" s="6">
        <f t="shared" si="78"/>
        <v>1.0625</v>
      </c>
      <c r="N277" s="5" t="str">
        <f t="shared" si="79"/>
        <v>Good</v>
      </c>
    </row>
    <row r="278" spans="1:14" x14ac:dyDescent="0.25">
      <c r="A278" s="3">
        <v>45499</v>
      </c>
      <c r="B278" s="5">
        <f t="shared" si="73"/>
        <v>26</v>
      </c>
      <c r="C278" s="5">
        <f t="shared" si="74"/>
        <v>7</v>
      </c>
      <c r="D278" s="5">
        <f t="shared" si="75"/>
        <v>2024</v>
      </c>
      <c r="E278" s="5" t="s">
        <v>30</v>
      </c>
      <c r="F278" s="10">
        <v>0.43125000000000002</v>
      </c>
      <c r="G278" s="11">
        <v>0.60833333333333339</v>
      </c>
      <c r="H278" s="5">
        <v>10</v>
      </c>
      <c r="I278" s="5">
        <v>11</v>
      </c>
      <c r="J278" s="5">
        <f t="shared" si="76"/>
        <v>21</v>
      </c>
      <c r="K278" s="5" t="s">
        <v>18</v>
      </c>
      <c r="L278" s="5" t="str">
        <f t="shared" si="77"/>
        <v>Good</v>
      </c>
      <c r="M278" s="6">
        <f t="shared" si="78"/>
        <v>1.3125</v>
      </c>
      <c r="N278" s="5" t="str">
        <f t="shared" si="79"/>
        <v>Good</v>
      </c>
    </row>
    <row r="279" spans="1:14" x14ac:dyDescent="0.25">
      <c r="A279" s="3">
        <v>45500</v>
      </c>
      <c r="B279" s="5">
        <f t="shared" si="73"/>
        <v>27</v>
      </c>
      <c r="C279" s="5">
        <f t="shared" si="74"/>
        <v>7</v>
      </c>
      <c r="D279" s="5">
        <f t="shared" si="75"/>
        <v>2024</v>
      </c>
      <c r="E279" s="5" t="s">
        <v>30</v>
      </c>
      <c r="F279" s="10">
        <v>0.36944444444444446</v>
      </c>
      <c r="G279" s="11">
        <v>0.50138888888888888</v>
      </c>
      <c r="H279" s="5">
        <v>7</v>
      </c>
      <c r="I279" s="5">
        <v>12</v>
      </c>
      <c r="J279" s="5">
        <f t="shared" si="76"/>
        <v>19</v>
      </c>
      <c r="K279" s="5" t="s">
        <v>18</v>
      </c>
      <c r="L279" s="5" t="str">
        <f t="shared" si="77"/>
        <v>Good</v>
      </c>
      <c r="M279" s="6">
        <f t="shared" si="78"/>
        <v>1.1875</v>
      </c>
      <c r="N279" s="5" t="str">
        <f t="shared" si="79"/>
        <v>Good</v>
      </c>
    </row>
    <row r="280" spans="1:14" x14ac:dyDescent="0.25">
      <c r="A280" s="3">
        <v>45501</v>
      </c>
      <c r="B280" s="5">
        <f t="shared" si="73"/>
        <v>28</v>
      </c>
      <c r="C280" s="5">
        <f t="shared" si="74"/>
        <v>7</v>
      </c>
      <c r="D280" s="5">
        <f t="shared" si="75"/>
        <v>2024</v>
      </c>
      <c r="E280" s="5" t="s">
        <v>30</v>
      </c>
      <c r="F280" s="10">
        <v>0.37361111111111112</v>
      </c>
      <c r="G280" s="11">
        <v>0.5395833333333333</v>
      </c>
      <c r="H280" s="5">
        <v>8</v>
      </c>
      <c r="I280" s="5">
        <v>11</v>
      </c>
      <c r="J280" s="5">
        <f t="shared" si="76"/>
        <v>19</v>
      </c>
      <c r="K280" s="5" t="s">
        <v>18</v>
      </c>
      <c r="L280" s="5" t="str">
        <f t="shared" si="77"/>
        <v>Good</v>
      </c>
      <c r="M280" s="6">
        <f t="shared" si="78"/>
        <v>1.1875</v>
      </c>
      <c r="N280" s="5" t="str">
        <f t="shared" si="79"/>
        <v>Good</v>
      </c>
    </row>
    <row r="281" spans="1:14" x14ac:dyDescent="0.25">
      <c r="A281" s="3">
        <v>45503</v>
      </c>
      <c r="B281" s="5">
        <f t="shared" si="73"/>
        <v>30</v>
      </c>
      <c r="C281" s="5">
        <f t="shared" si="74"/>
        <v>7</v>
      </c>
      <c r="D281" s="5">
        <f t="shared" si="75"/>
        <v>2024</v>
      </c>
      <c r="E281" s="5" t="s">
        <v>30</v>
      </c>
      <c r="F281" s="10">
        <v>0.37361111111111112</v>
      </c>
      <c r="G281" s="11">
        <v>0.61250000000000004</v>
      </c>
      <c r="H281" s="5">
        <v>12</v>
      </c>
      <c r="I281" s="5">
        <v>7</v>
      </c>
      <c r="J281" s="5">
        <f t="shared" si="76"/>
        <v>19</v>
      </c>
      <c r="K281" s="5" t="s">
        <v>18</v>
      </c>
      <c r="L281" s="5" t="str">
        <f t="shared" si="77"/>
        <v>Good</v>
      </c>
      <c r="M281" s="6">
        <f t="shared" si="78"/>
        <v>1.1875</v>
      </c>
      <c r="N281" s="5" t="str">
        <f t="shared" si="79"/>
        <v>Good</v>
      </c>
    </row>
    <row r="282" spans="1:14" x14ac:dyDescent="0.25">
      <c r="A282" s="3">
        <v>45504</v>
      </c>
      <c r="B282" s="5">
        <f t="shared" si="73"/>
        <v>31</v>
      </c>
      <c r="C282" s="5">
        <f t="shared" si="74"/>
        <v>7</v>
      </c>
      <c r="D282" s="5">
        <f t="shared" si="75"/>
        <v>2024</v>
      </c>
      <c r="E282" s="5" t="s">
        <v>30</v>
      </c>
      <c r="F282" s="10">
        <v>0.375</v>
      </c>
      <c r="G282" s="11">
        <v>0.68611111111111112</v>
      </c>
      <c r="H282" s="5">
        <v>12</v>
      </c>
      <c r="I282" s="5">
        <v>5</v>
      </c>
      <c r="J282" s="5">
        <f t="shared" si="76"/>
        <v>17</v>
      </c>
      <c r="K282" s="5" t="s">
        <v>18</v>
      </c>
      <c r="L282" s="5" t="str">
        <f t="shared" si="77"/>
        <v>Good</v>
      </c>
      <c r="M282" s="6">
        <f t="shared" si="78"/>
        <v>1.0625</v>
      </c>
      <c r="N282" s="5" t="str">
        <f t="shared" si="79"/>
        <v>Good</v>
      </c>
    </row>
    <row r="283" spans="1:14" x14ac:dyDescent="0.25">
      <c r="A283" s="3">
        <v>45474</v>
      </c>
      <c r="B283" s="5">
        <f t="shared" si="73"/>
        <v>1</v>
      </c>
      <c r="C283" s="5">
        <f t="shared" si="74"/>
        <v>7</v>
      </c>
      <c r="D283" s="5">
        <f t="shared" si="75"/>
        <v>2024</v>
      </c>
      <c r="E283" s="5" t="s">
        <v>31</v>
      </c>
      <c r="F283" s="10">
        <v>0.37638888888888888</v>
      </c>
      <c r="G283" s="11">
        <v>0.56597222222222221</v>
      </c>
      <c r="H283" s="5">
        <v>8</v>
      </c>
      <c r="I283" s="5">
        <v>1</v>
      </c>
      <c r="J283" s="5">
        <f t="shared" si="76"/>
        <v>9</v>
      </c>
      <c r="K283" s="5" t="s">
        <v>18</v>
      </c>
      <c r="L283" s="5" t="str">
        <f t="shared" si="77"/>
        <v>Bad</v>
      </c>
      <c r="M283" s="6">
        <f t="shared" si="78"/>
        <v>0.5625</v>
      </c>
      <c r="N283" s="5" t="str">
        <f t="shared" si="79"/>
        <v>Bad</v>
      </c>
    </row>
    <row r="284" spans="1:14" x14ac:dyDescent="0.25">
      <c r="A284" s="3">
        <v>45475</v>
      </c>
      <c r="B284" s="5">
        <f t="shared" ref="B284" si="80">DAY(A284)</f>
        <v>2</v>
      </c>
      <c r="C284" s="5">
        <f t="shared" ref="C284" si="81">MONTH(A284)</f>
        <v>7</v>
      </c>
      <c r="D284" s="5">
        <f t="shared" ref="D284" si="82">YEAR(A284)</f>
        <v>2024</v>
      </c>
      <c r="E284" s="5" t="s">
        <v>31</v>
      </c>
      <c r="F284" s="10">
        <v>0.36319444444444443</v>
      </c>
      <c r="G284" s="11">
        <v>0.63611111111111107</v>
      </c>
      <c r="H284" s="5">
        <v>11</v>
      </c>
      <c r="I284" s="5">
        <v>6</v>
      </c>
      <c r="J284" s="5">
        <f t="shared" si="76"/>
        <v>17</v>
      </c>
      <c r="K284" s="5" t="s">
        <v>18</v>
      </c>
      <c r="L284" s="5" t="str">
        <f t="shared" si="77"/>
        <v>Good</v>
      </c>
      <c r="M284" s="6">
        <f t="shared" si="78"/>
        <v>1.0625</v>
      </c>
      <c r="N284" s="5" t="str">
        <f t="shared" si="79"/>
        <v>Good</v>
      </c>
    </row>
    <row r="285" spans="1:14" x14ac:dyDescent="0.25">
      <c r="A285" s="3">
        <v>45478</v>
      </c>
      <c r="B285" s="5">
        <f t="shared" ref="B285:B308" si="83">DAY(A285)</f>
        <v>5</v>
      </c>
      <c r="C285" s="5">
        <f t="shared" ref="C285:C308" si="84">MONTH(A285)</f>
        <v>7</v>
      </c>
      <c r="D285" s="5">
        <f t="shared" ref="D285:D308" si="85">YEAR(A285)</f>
        <v>2024</v>
      </c>
      <c r="E285" s="5" t="s">
        <v>31</v>
      </c>
      <c r="F285" s="10">
        <v>0.33680555555555558</v>
      </c>
      <c r="G285" s="11">
        <v>0.57777777777777772</v>
      </c>
      <c r="H285" s="5">
        <v>11</v>
      </c>
      <c r="I285" s="5">
        <v>6</v>
      </c>
      <c r="J285" s="5">
        <f t="shared" si="76"/>
        <v>17</v>
      </c>
      <c r="K285" s="5" t="s">
        <v>18</v>
      </c>
      <c r="L285" s="5" t="str">
        <f t="shared" ref="L285:L309" si="86">IF(J285&gt;=16,"Good","Bad")</f>
        <v>Good</v>
      </c>
      <c r="M285" s="6">
        <f t="shared" ref="M285:M309" si="87">J285/16</f>
        <v>1.0625</v>
      </c>
      <c r="N285" s="5" t="str">
        <f t="shared" ref="N285:N309" si="88">IF(M285&gt;89%,"Good","Bad")</f>
        <v>Good</v>
      </c>
    </row>
    <row r="286" spans="1:14" x14ac:dyDescent="0.25">
      <c r="A286" s="3">
        <v>45479</v>
      </c>
      <c r="B286" s="5">
        <f t="shared" si="83"/>
        <v>6</v>
      </c>
      <c r="C286" s="5">
        <f t="shared" si="84"/>
        <v>7</v>
      </c>
      <c r="D286" s="5">
        <f t="shared" si="85"/>
        <v>2024</v>
      </c>
      <c r="E286" s="5" t="s">
        <v>31</v>
      </c>
      <c r="F286" s="10">
        <v>0.38055555555555554</v>
      </c>
      <c r="G286" s="11">
        <v>0.59305555555555556</v>
      </c>
      <c r="H286" s="5">
        <v>9</v>
      </c>
      <c r="I286" s="5">
        <v>10</v>
      </c>
      <c r="J286" s="5">
        <f t="shared" si="76"/>
        <v>19</v>
      </c>
      <c r="K286" s="5" t="s">
        <v>18</v>
      </c>
      <c r="L286" s="5" t="str">
        <f t="shared" si="86"/>
        <v>Good</v>
      </c>
      <c r="M286" s="6">
        <f t="shared" si="87"/>
        <v>1.1875</v>
      </c>
      <c r="N286" s="5" t="str">
        <f t="shared" si="88"/>
        <v>Good</v>
      </c>
    </row>
    <row r="287" spans="1:14" x14ac:dyDescent="0.25">
      <c r="A287" s="3">
        <v>45480</v>
      </c>
      <c r="B287" s="5">
        <f t="shared" si="83"/>
        <v>7</v>
      </c>
      <c r="C287" s="5">
        <f t="shared" si="84"/>
        <v>7</v>
      </c>
      <c r="D287" s="5">
        <f t="shared" si="85"/>
        <v>2024</v>
      </c>
      <c r="E287" s="5" t="s">
        <v>31</v>
      </c>
      <c r="F287" s="10">
        <v>0.42152777777777778</v>
      </c>
      <c r="G287" s="10">
        <v>0.61250000000000004</v>
      </c>
      <c r="H287" s="5">
        <v>8</v>
      </c>
      <c r="I287" s="5">
        <v>10</v>
      </c>
      <c r="J287" s="5">
        <f t="shared" si="76"/>
        <v>18</v>
      </c>
      <c r="K287" s="5" t="s">
        <v>18</v>
      </c>
      <c r="L287" s="5" t="str">
        <f t="shared" si="86"/>
        <v>Good</v>
      </c>
      <c r="M287" s="6">
        <f t="shared" si="87"/>
        <v>1.125</v>
      </c>
      <c r="N287" s="5" t="str">
        <f t="shared" si="88"/>
        <v>Good</v>
      </c>
    </row>
    <row r="288" spans="1:14" x14ac:dyDescent="0.25">
      <c r="A288" s="3">
        <v>45481</v>
      </c>
      <c r="B288" s="5">
        <f t="shared" si="83"/>
        <v>8</v>
      </c>
      <c r="C288" s="5">
        <f t="shared" si="84"/>
        <v>7</v>
      </c>
      <c r="D288" s="5">
        <f t="shared" si="85"/>
        <v>2024</v>
      </c>
      <c r="E288" s="5" t="s">
        <v>31</v>
      </c>
      <c r="F288" s="10">
        <v>0.41319444444444442</v>
      </c>
      <c r="G288" s="10">
        <v>0.61250000000000004</v>
      </c>
      <c r="H288" s="5">
        <v>7</v>
      </c>
      <c r="I288" s="5">
        <v>10</v>
      </c>
      <c r="J288" s="5">
        <f t="shared" si="76"/>
        <v>17</v>
      </c>
      <c r="K288" s="5" t="s">
        <v>18</v>
      </c>
      <c r="L288" s="5" t="str">
        <f t="shared" si="86"/>
        <v>Good</v>
      </c>
      <c r="M288" s="6">
        <f t="shared" si="87"/>
        <v>1.0625</v>
      </c>
      <c r="N288" s="5" t="str">
        <f t="shared" si="88"/>
        <v>Good</v>
      </c>
    </row>
    <row r="289" spans="1:14" x14ac:dyDescent="0.25">
      <c r="A289" s="3">
        <v>45482</v>
      </c>
      <c r="B289" s="5">
        <f t="shared" si="83"/>
        <v>9</v>
      </c>
      <c r="C289" s="5">
        <f t="shared" si="84"/>
        <v>7</v>
      </c>
      <c r="D289" s="5">
        <f t="shared" si="85"/>
        <v>2024</v>
      </c>
      <c r="E289" s="5" t="s">
        <v>31</v>
      </c>
      <c r="F289" s="10">
        <v>0.42916666666666664</v>
      </c>
      <c r="G289" s="11">
        <v>0.63263888888888886</v>
      </c>
      <c r="H289" s="5">
        <v>10</v>
      </c>
      <c r="I289" s="5">
        <v>4</v>
      </c>
      <c r="J289" s="5">
        <f t="shared" si="76"/>
        <v>14</v>
      </c>
      <c r="K289" s="5" t="s">
        <v>6</v>
      </c>
      <c r="L289" s="5" t="str">
        <f t="shared" si="86"/>
        <v>Bad</v>
      </c>
      <c r="M289" s="6">
        <f t="shared" si="87"/>
        <v>0.875</v>
      </c>
      <c r="N289" s="5" t="str">
        <f t="shared" si="88"/>
        <v>Bad</v>
      </c>
    </row>
    <row r="290" spans="1:14" x14ac:dyDescent="0.25">
      <c r="A290" s="3">
        <v>45484</v>
      </c>
      <c r="B290" s="5">
        <f t="shared" si="83"/>
        <v>11</v>
      </c>
      <c r="C290" s="5">
        <f t="shared" si="84"/>
        <v>7</v>
      </c>
      <c r="D290" s="5">
        <f t="shared" si="85"/>
        <v>2024</v>
      </c>
      <c r="E290" s="5" t="s">
        <v>31</v>
      </c>
      <c r="F290" s="10">
        <v>0.41597222222222224</v>
      </c>
      <c r="G290" s="10">
        <v>0.62986111111111109</v>
      </c>
      <c r="H290" s="5">
        <v>7</v>
      </c>
      <c r="I290" s="5">
        <v>10</v>
      </c>
      <c r="J290" s="5">
        <f t="shared" si="76"/>
        <v>17</v>
      </c>
      <c r="K290" s="5" t="s">
        <v>18</v>
      </c>
      <c r="L290" s="5" t="str">
        <f t="shared" si="86"/>
        <v>Good</v>
      </c>
      <c r="M290" s="6">
        <f t="shared" si="87"/>
        <v>1.0625</v>
      </c>
      <c r="N290" s="5" t="str">
        <f t="shared" si="88"/>
        <v>Good</v>
      </c>
    </row>
    <row r="291" spans="1:14" x14ac:dyDescent="0.25">
      <c r="A291" s="3">
        <v>45485</v>
      </c>
      <c r="B291" s="5">
        <f t="shared" si="83"/>
        <v>12</v>
      </c>
      <c r="C291" s="5">
        <f t="shared" si="84"/>
        <v>7</v>
      </c>
      <c r="D291" s="5">
        <f t="shared" si="85"/>
        <v>2024</v>
      </c>
      <c r="E291" s="5" t="s">
        <v>31</v>
      </c>
      <c r="F291" s="10">
        <v>0.4375</v>
      </c>
      <c r="G291" s="11">
        <v>0.55277777777777781</v>
      </c>
      <c r="H291" s="5">
        <v>6</v>
      </c>
      <c r="I291" s="5">
        <v>0</v>
      </c>
      <c r="J291" s="5">
        <f t="shared" si="76"/>
        <v>6</v>
      </c>
      <c r="K291" s="5" t="s">
        <v>6</v>
      </c>
      <c r="L291" s="5" t="str">
        <f t="shared" si="86"/>
        <v>Bad</v>
      </c>
      <c r="M291" s="6">
        <f t="shared" si="87"/>
        <v>0.375</v>
      </c>
      <c r="N291" s="5" t="str">
        <f t="shared" si="88"/>
        <v>Bad</v>
      </c>
    </row>
    <row r="292" spans="1:14" x14ac:dyDescent="0.25">
      <c r="A292" s="3">
        <v>45488</v>
      </c>
      <c r="B292" s="5">
        <f t="shared" si="83"/>
        <v>15</v>
      </c>
      <c r="C292" s="5">
        <f t="shared" si="84"/>
        <v>7</v>
      </c>
      <c r="D292" s="5">
        <f t="shared" si="85"/>
        <v>2024</v>
      </c>
      <c r="E292" s="5" t="s">
        <v>31</v>
      </c>
      <c r="F292" s="10">
        <v>0.45208333333333334</v>
      </c>
      <c r="G292" s="11">
        <v>0.6958333333333333</v>
      </c>
      <c r="H292" s="5">
        <v>12</v>
      </c>
      <c r="I292" s="5">
        <v>6</v>
      </c>
      <c r="J292" s="5">
        <f t="shared" si="76"/>
        <v>18</v>
      </c>
      <c r="K292" s="5" t="s">
        <v>18</v>
      </c>
      <c r="L292" s="5" t="str">
        <f t="shared" si="86"/>
        <v>Good</v>
      </c>
      <c r="M292" s="6">
        <f t="shared" si="87"/>
        <v>1.125</v>
      </c>
      <c r="N292" s="5" t="str">
        <f t="shared" si="88"/>
        <v>Good</v>
      </c>
    </row>
    <row r="293" spans="1:14" x14ac:dyDescent="0.25">
      <c r="A293" s="3">
        <v>45489</v>
      </c>
      <c r="B293" s="5">
        <f t="shared" si="83"/>
        <v>16</v>
      </c>
      <c r="C293" s="5">
        <f t="shared" si="84"/>
        <v>7</v>
      </c>
      <c r="D293" s="5">
        <f t="shared" si="85"/>
        <v>2024</v>
      </c>
      <c r="E293" s="5" t="s">
        <v>31</v>
      </c>
      <c r="F293" s="10">
        <v>0.42222222222222222</v>
      </c>
      <c r="G293" s="11">
        <v>0.59236111111111112</v>
      </c>
      <c r="H293" s="5">
        <v>8</v>
      </c>
      <c r="I293" s="5">
        <v>9</v>
      </c>
      <c r="J293" s="5">
        <f t="shared" si="76"/>
        <v>17</v>
      </c>
      <c r="K293" s="5" t="s">
        <v>18</v>
      </c>
      <c r="L293" s="5" t="str">
        <f t="shared" si="86"/>
        <v>Good</v>
      </c>
      <c r="M293" s="6">
        <f t="shared" si="87"/>
        <v>1.0625</v>
      </c>
      <c r="N293" s="5" t="str">
        <f t="shared" si="88"/>
        <v>Good</v>
      </c>
    </row>
    <row r="294" spans="1:14" x14ac:dyDescent="0.25">
      <c r="A294" s="3">
        <v>45490</v>
      </c>
      <c r="B294" s="5">
        <f t="shared" si="83"/>
        <v>17</v>
      </c>
      <c r="C294" s="5">
        <f t="shared" si="84"/>
        <v>7</v>
      </c>
      <c r="D294" s="5">
        <f t="shared" si="85"/>
        <v>2024</v>
      </c>
      <c r="E294" s="5" t="s">
        <v>31</v>
      </c>
      <c r="F294" s="10">
        <v>0.42708333333333331</v>
      </c>
      <c r="G294" s="11">
        <v>0.59236111111111112</v>
      </c>
      <c r="H294" s="5">
        <v>3</v>
      </c>
      <c r="I294" s="5">
        <v>17</v>
      </c>
      <c r="J294" s="5">
        <f t="shared" si="76"/>
        <v>20</v>
      </c>
      <c r="K294" s="5" t="s">
        <v>18</v>
      </c>
      <c r="L294" s="5" t="str">
        <f t="shared" si="86"/>
        <v>Good</v>
      </c>
      <c r="M294" s="6">
        <f t="shared" si="87"/>
        <v>1.25</v>
      </c>
      <c r="N294" s="5" t="str">
        <f t="shared" si="88"/>
        <v>Good</v>
      </c>
    </row>
    <row r="295" spans="1:14" x14ac:dyDescent="0.25">
      <c r="A295" s="3">
        <v>45491</v>
      </c>
      <c r="B295" s="5">
        <f t="shared" si="83"/>
        <v>18</v>
      </c>
      <c r="C295" s="5">
        <f t="shared" si="84"/>
        <v>7</v>
      </c>
      <c r="D295" s="5">
        <f t="shared" si="85"/>
        <v>2024</v>
      </c>
      <c r="E295" s="5" t="s">
        <v>31</v>
      </c>
      <c r="F295" s="10">
        <v>0.43125000000000002</v>
      </c>
      <c r="G295" s="11">
        <v>0.6118055555555556</v>
      </c>
      <c r="H295" s="5">
        <v>11</v>
      </c>
      <c r="I295" s="5">
        <v>9</v>
      </c>
      <c r="J295" s="5">
        <f t="shared" si="76"/>
        <v>20</v>
      </c>
      <c r="K295" s="5" t="s">
        <v>18</v>
      </c>
      <c r="L295" s="5" t="str">
        <f t="shared" si="86"/>
        <v>Good</v>
      </c>
      <c r="M295" s="6">
        <f t="shared" si="87"/>
        <v>1.25</v>
      </c>
      <c r="N295" s="5" t="str">
        <f t="shared" si="88"/>
        <v>Good</v>
      </c>
    </row>
    <row r="296" spans="1:14" x14ac:dyDescent="0.25">
      <c r="A296" s="3">
        <v>45492</v>
      </c>
      <c r="B296" s="5">
        <f t="shared" si="83"/>
        <v>19</v>
      </c>
      <c r="C296" s="5">
        <f t="shared" si="84"/>
        <v>7</v>
      </c>
      <c r="D296" s="5">
        <f t="shared" si="85"/>
        <v>2024</v>
      </c>
      <c r="E296" s="5" t="s">
        <v>31</v>
      </c>
      <c r="F296" s="10">
        <v>0.35694444444444445</v>
      </c>
      <c r="G296" s="11">
        <v>0.54861111111111116</v>
      </c>
      <c r="H296" s="5">
        <v>10</v>
      </c>
      <c r="I296" s="5">
        <v>11</v>
      </c>
      <c r="J296" s="5">
        <f t="shared" si="76"/>
        <v>21</v>
      </c>
      <c r="K296" s="5" t="s">
        <v>18</v>
      </c>
      <c r="L296" s="5" t="str">
        <f t="shared" si="86"/>
        <v>Good</v>
      </c>
      <c r="M296" s="6">
        <f t="shared" si="87"/>
        <v>1.3125</v>
      </c>
      <c r="N296" s="5" t="str">
        <f t="shared" si="88"/>
        <v>Good</v>
      </c>
    </row>
    <row r="297" spans="1:14" x14ac:dyDescent="0.25">
      <c r="A297" s="3">
        <v>45493</v>
      </c>
      <c r="B297" s="5">
        <f t="shared" si="83"/>
        <v>20</v>
      </c>
      <c r="C297" s="5">
        <f t="shared" si="84"/>
        <v>7</v>
      </c>
      <c r="D297" s="5">
        <f t="shared" si="85"/>
        <v>2024</v>
      </c>
      <c r="E297" s="5" t="s">
        <v>31</v>
      </c>
      <c r="F297" s="10">
        <v>0.41875000000000001</v>
      </c>
      <c r="G297" s="11">
        <v>0.57430555555555551</v>
      </c>
      <c r="H297" s="5">
        <v>8</v>
      </c>
      <c r="I297" s="5">
        <v>11</v>
      </c>
      <c r="J297" s="5">
        <f t="shared" si="76"/>
        <v>19</v>
      </c>
      <c r="K297" s="5" t="s">
        <v>18</v>
      </c>
      <c r="L297" s="5" t="str">
        <f t="shared" si="86"/>
        <v>Good</v>
      </c>
      <c r="M297" s="6">
        <f t="shared" si="87"/>
        <v>1.1875</v>
      </c>
      <c r="N297" s="5" t="str">
        <f t="shared" si="88"/>
        <v>Good</v>
      </c>
    </row>
    <row r="298" spans="1:14" x14ac:dyDescent="0.25">
      <c r="A298" s="3">
        <v>45494</v>
      </c>
      <c r="B298" s="5">
        <f t="shared" si="83"/>
        <v>21</v>
      </c>
      <c r="C298" s="5">
        <f t="shared" si="84"/>
        <v>7</v>
      </c>
      <c r="D298" s="5">
        <f t="shared" si="85"/>
        <v>2024</v>
      </c>
      <c r="E298" s="5" t="s">
        <v>31</v>
      </c>
      <c r="F298" s="10">
        <v>0.44583333333333336</v>
      </c>
      <c r="G298" s="10">
        <v>0.60138888888888886</v>
      </c>
      <c r="H298" s="5">
        <v>6</v>
      </c>
      <c r="I298" s="5">
        <v>10</v>
      </c>
      <c r="J298" s="5">
        <f t="shared" si="76"/>
        <v>16</v>
      </c>
      <c r="K298" s="5" t="s">
        <v>18</v>
      </c>
      <c r="L298" s="5" t="str">
        <f t="shared" si="86"/>
        <v>Good</v>
      </c>
      <c r="M298" s="6">
        <f t="shared" si="87"/>
        <v>1</v>
      </c>
      <c r="N298" s="5" t="str">
        <f t="shared" si="88"/>
        <v>Good</v>
      </c>
    </row>
    <row r="299" spans="1:14" x14ac:dyDescent="0.25">
      <c r="A299" s="3">
        <v>45495</v>
      </c>
      <c r="B299" s="5">
        <f t="shared" si="83"/>
        <v>22</v>
      </c>
      <c r="C299" s="5">
        <f t="shared" si="84"/>
        <v>7</v>
      </c>
      <c r="D299" s="5">
        <f t="shared" si="85"/>
        <v>2024</v>
      </c>
      <c r="E299" s="5" t="s">
        <v>31</v>
      </c>
      <c r="F299" s="10">
        <v>0.42777777777777776</v>
      </c>
      <c r="G299" s="11">
        <v>0.62569444444444444</v>
      </c>
      <c r="H299" s="5">
        <v>10</v>
      </c>
      <c r="I299" s="5">
        <v>8</v>
      </c>
      <c r="J299" s="5">
        <f t="shared" si="76"/>
        <v>18</v>
      </c>
      <c r="K299" s="5" t="s">
        <v>18</v>
      </c>
      <c r="L299" s="5" t="str">
        <f t="shared" si="86"/>
        <v>Good</v>
      </c>
      <c r="M299" s="6">
        <f t="shared" si="87"/>
        <v>1.125</v>
      </c>
      <c r="N299" s="5" t="str">
        <f t="shared" si="88"/>
        <v>Good</v>
      </c>
    </row>
    <row r="300" spans="1:14" x14ac:dyDescent="0.25">
      <c r="A300" s="3">
        <v>45496</v>
      </c>
      <c r="B300" s="5">
        <f t="shared" si="83"/>
        <v>23</v>
      </c>
      <c r="C300" s="5">
        <f t="shared" si="84"/>
        <v>7</v>
      </c>
      <c r="D300" s="5">
        <f t="shared" si="85"/>
        <v>2024</v>
      </c>
      <c r="E300" s="5" t="s">
        <v>31</v>
      </c>
      <c r="F300" s="10">
        <v>0.43958333333333333</v>
      </c>
      <c r="G300" s="11">
        <v>0.58750000000000002</v>
      </c>
      <c r="H300" s="5">
        <v>7</v>
      </c>
      <c r="I300" s="5">
        <v>0</v>
      </c>
      <c r="J300" s="5">
        <f t="shared" si="76"/>
        <v>7</v>
      </c>
      <c r="K300" s="5" t="s">
        <v>6</v>
      </c>
      <c r="L300" s="5" t="str">
        <f t="shared" si="86"/>
        <v>Bad</v>
      </c>
      <c r="M300" s="6">
        <f t="shared" si="87"/>
        <v>0.4375</v>
      </c>
      <c r="N300" s="5" t="str">
        <f t="shared" si="88"/>
        <v>Bad</v>
      </c>
    </row>
    <row r="301" spans="1:14" x14ac:dyDescent="0.25">
      <c r="A301" s="3">
        <v>45498</v>
      </c>
      <c r="B301" s="5">
        <f t="shared" si="83"/>
        <v>25</v>
      </c>
      <c r="C301" s="5">
        <f t="shared" si="84"/>
        <v>7</v>
      </c>
      <c r="D301" s="5">
        <f t="shared" si="85"/>
        <v>2024</v>
      </c>
      <c r="E301" s="5" t="s">
        <v>31</v>
      </c>
      <c r="F301" s="10">
        <v>0.42430555555555555</v>
      </c>
      <c r="G301" s="11">
        <v>0.64444444444444438</v>
      </c>
      <c r="H301" s="5">
        <v>11</v>
      </c>
      <c r="I301" s="5">
        <v>9</v>
      </c>
      <c r="J301" s="5">
        <f t="shared" si="76"/>
        <v>20</v>
      </c>
      <c r="K301" s="5" t="s">
        <v>18</v>
      </c>
      <c r="L301" s="5" t="str">
        <f t="shared" si="86"/>
        <v>Good</v>
      </c>
      <c r="M301" s="6">
        <f t="shared" si="87"/>
        <v>1.25</v>
      </c>
      <c r="N301" s="5" t="str">
        <f t="shared" si="88"/>
        <v>Good</v>
      </c>
    </row>
    <row r="302" spans="1:14" x14ac:dyDescent="0.25">
      <c r="A302" s="3">
        <v>45499</v>
      </c>
      <c r="B302" s="5">
        <f t="shared" si="83"/>
        <v>26</v>
      </c>
      <c r="C302" s="5">
        <f t="shared" si="84"/>
        <v>7</v>
      </c>
      <c r="D302" s="5">
        <f t="shared" si="85"/>
        <v>2024</v>
      </c>
      <c r="E302" s="5" t="s">
        <v>31</v>
      </c>
      <c r="F302" s="10">
        <v>0.42499999999999999</v>
      </c>
      <c r="G302" s="11">
        <v>0.61527777777777781</v>
      </c>
      <c r="H302" s="5">
        <v>9</v>
      </c>
      <c r="I302" s="5">
        <v>10</v>
      </c>
      <c r="J302" s="5">
        <f t="shared" si="76"/>
        <v>19</v>
      </c>
      <c r="K302" s="5" t="s">
        <v>18</v>
      </c>
      <c r="L302" s="5" t="str">
        <f t="shared" si="86"/>
        <v>Good</v>
      </c>
      <c r="M302" s="6">
        <f t="shared" si="87"/>
        <v>1.1875</v>
      </c>
      <c r="N302" s="5" t="str">
        <f t="shared" si="88"/>
        <v>Good</v>
      </c>
    </row>
    <row r="303" spans="1:14" x14ac:dyDescent="0.25">
      <c r="A303" s="3">
        <v>45500</v>
      </c>
      <c r="B303" s="5">
        <f t="shared" si="83"/>
        <v>27</v>
      </c>
      <c r="C303" s="5">
        <f t="shared" si="84"/>
        <v>7</v>
      </c>
      <c r="D303" s="5">
        <f t="shared" si="85"/>
        <v>2024</v>
      </c>
      <c r="E303" s="5" t="s">
        <v>31</v>
      </c>
      <c r="F303" s="10">
        <v>0.41805555555555557</v>
      </c>
      <c r="G303" s="11">
        <v>0.60902777777777772</v>
      </c>
      <c r="H303" s="5">
        <v>9</v>
      </c>
      <c r="I303" s="5">
        <v>9</v>
      </c>
      <c r="J303" s="5">
        <f t="shared" si="76"/>
        <v>18</v>
      </c>
      <c r="K303" s="5" t="s">
        <v>18</v>
      </c>
      <c r="L303" s="5" t="str">
        <f t="shared" si="86"/>
        <v>Good</v>
      </c>
      <c r="M303" s="6">
        <f t="shared" si="87"/>
        <v>1.125</v>
      </c>
      <c r="N303" s="5" t="str">
        <f t="shared" si="88"/>
        <v>Good</v>
      </c>
    </row>
    <row r="304" spans="1:14" x14ac:dyDescent="0.25">
      <c r="A304" s="3">
        <v>45501</v>
      </c>
      <c r="B304" s="5">
        <f t="shared" si="83"/>
        <v>28</v>
      </c>
      <c r="C304" s="5">
        <f t="shared" si="84"/>
        <v>7</v>
      </c>
      <c r="D304" s="5">
        <f t="shared" si="85"/>
        <v>2024</v>
      </c>
      <c r="E304" s="5" t="s">
        <v>31</v>
      </c>
      <c r="F304" s="10">
        <v>0.44097222222222221</v>
      </c>
      <c r="G304" s="11">
        <v>0.56944444444444442</v>
      </c>
      <c r="H304" s="5">
        <v>6</v>
      </c>
      <c r="I304" s="5">
        <v>10</v>
      </c>
      <c r="J304" s="5">
        <f t="shared" si="76"/>
        <v>16</v>
      </c>
      <c r="K304" s="5" t="s">
        <v>18</v>
      </c>
      <c r="L304" s="5" t="str">
        <f t="shared" si="86"/>
        <v>Good</v>
      </c>
      <c r="M304" s="6">
        <f t="shared" si="87"/>
        <v>1</v>
      </c>
      <c r="N304" s="5" t="str">
        <f t="shared" si="88"/>
        <v>Good</v>
      </c>
    </row>
    <row r="305" spans="1:14" x14ac:dyDescent="0.25">
      <c r="A305" s="3">
        <v>45502</v>
      </c>
      <c r="B305" s="5">
        <f t="shared" si="83"/>
        <v>29</v>
      </c>
      <c r="C305" s="5">
        <f t="shared" si="84"/>
        <v>7</v>
      </c>
      <c r="D305" s="5">
        <f t="shared" si="85"/>
        <v>2024</v>
      </c>
      <c r="E305" s="5" t="s">
        <v>31</v>
      </c>
      <c r="F305" s="10">
        <v>0.43055555555555558</v>
      </c>
      <c r="G305" s="10">
        <v>0.61041666666666661</v>
      </c>
      <c r="H305" s="5">
        <v>7</v>
      </c>
      <c r="I305" s="5">
        <v>9</v>
      </c>
      <c r="J305" s="5">
        <f t="shared" si="76"/>
        <v>16</v>
      </c>
      <c r="K305" s="5" t="s">
        <v>18</v>
      </c>
      <c r="L305" s="5" t="str">
        <f t="shared" si="86"/>
        <v>Good</v>
      </c>
      <c r="M305" s="6">
        <f t="shared" si="87"/>
        <v>1</v>
      </c>
      <c r="N305" s="5" t="str">
        <f t="shared" si="88"/>
        <v>Good</v>
      </c>
    </row>
    <row r="306" spans="1:14" x14ac:dyDescent="0.25">
      <c r="A306" s="3">
        <v>45503</v>
      </c>
      <c r="B306" s="5">
        <f t="shared" si="83"/>
        <v>30</v>
      </c>
      <c r="C306" s="5">
        <f t="shared" si="84"/>
        <v>7</v>
      </c>
      <c r="D306" s="5">
        <f t="shared" si="85"/>
        <v>2024</v>
      </c>
      <c r="E306" s="5" t="s">
        <v>31</v>
      </c>
      <c r="F306" s="10">
        <v>0.42083333333333334</v>
      </c>
      <c r="G306" s="10">
        <v>0.62638888888888888</v>
      </c>
      <c r="H306" s="5">
        <v>9</v>
      </c>
      <c r="I306" s="5">
        <v>9</v>
      </c>
      <c r="J306" s="5">
        <f t="shared" si="76"/>
        <v>18</v>
      </c>
      <c r="K306" s="5" t="s">
        <v>18</v>
      </c>
      <c r="L306" s="5" t="str">
        <f t="shared" si="86"/>
        <v>Good</v>
      </c>
      <c r="M306" s="6">
        <f t="shared" si="87"/>
        <v>1.125</v>
      </c>
      <c r="N306" s="5" t="str">
        <f t="shared" si="88"/>
        <v>Good</v>
      </c>
    </row>
    <row r="307" spans="1:14" x14ac:dyDescent="0.25">
      <c r="A307" s="3">
        <v>45504</v>
      </c>
      <c r="B307" s="5">
        <f t="shared" si="83"/>
        <v>31</v>
      </c>
      <c r="C307" s="5">
        <f t="shared" si="84"/>
        <v>7</v>
      </c>
      <c r="D307" s="5">
        <f t="shared" si="85"/>
        <v>2024</v>
      </c>
      <c r="E307" s="5" t="s">
        <v>31</v>
      </c>
      <c r="F307" s="10">
        <v>0.44305555555555554</v>
      </c>
      <c r="G307" s="11">
        <v>0.62152777777777779</v>
      </c>
      <c r="H307" s="5">
        <v>7</v>
      </c>
      <c r="I307" s="5">
        <v>9</v>
      </c>
      <c r="J307" s="5">
        <f t="shared" si="76"/>
        <v>16</v>
      </c>
      <c r="K307" s="5" t="s">
        <v>18</v>
      </c>
      <c r="L307" s="5" t="str">
        <f t="shared" si="86"/>
        <v>Good</v>
      </c>
      <c r="M307" s="6">
        <f t="shared" si="87"/>
        <v>1</v>
      </c>
      <c r="N307" s="5" t="str">
        <f t="shared" si="88"/>
        <v>Good</v>
      </c>
    </row>
    <row r="308" spans="1:14" x14ac:dyDescent="0.25">
      <c r="A308" s="3">
        <v>45474</v>
      </c>
      <c r="B308" s="5">
        <f t="shared" si="83"/>
        <v>1</v>
      </c>
      <c r="C308" s="5">
        <f t="shared" si="84"/>
        <v>7</v>
      </c>
      <c r="D308" s="5">
        <f t="shared" si="85"/>
        <v>2024</v>
      </c>
      <c r="E308" s="5" t="s">
        <v>32</v>
      </c>
      <c r="F308" s="10">
        <v>0.34791666666666665</v>
      </c>
      <c r="G308" s="11">
        <v>0.55138888888888893</v>
      </c>
      <c r="H308" s="5">
        <v>10</v>
      </c>
      <c r="I308" s="5">
        <v>5</v>
      </c>
      <c r="J308" s="5">
        <f t="shared" si="76"/>
        <v>15</v>
      </c>
      <c r="K308" s="5" t="s">
        <v>18</v>
      </c>
      <c r="L308" s="5" t="str">
        <f t="shared" si="86"/>
        <v>Bad</v>
      </c>
      <c r="M308" s="6">
        <f t="shared" si="87"/>
        <v>0.9375</v>
      </c>
      <c r="N308" s="5" t="str">
        <f t="shared" si="88"/>
        <v>Good</v>
      </c>
    </row>
    <row r="309" spans="1:14" x14ac:dyDescent="0.25">
      <c r="A309" s="3">
        <v>45475</v>
      </c>
      <c r="B309" s="5">
        <f t="shared" ref="B309" si="89">DAY(A309)</f>
        <v>2</v>
      </c>
      <c r="C309" s="5">
        <f t="shared" ref="C309" si="90">MONTH(A309)</f>
        <v>7</v>
      </c>
      <c r="D309" s="5">
        <f t="shared" ref="D309" si="91">YEAR(A309)</f>
        <v>2024</v>
      </c>
      <c r="E309" s="5" t="s">
        <v>32</v>
      </c>
      <c r="F309" s="10">
        <v>0.36388888888888887</v>
      </c>
      <c r="G309" s="11">
        <v>0.71666666666666667</v>
      </c>
      <c r="H309" s="5">
        <v>8</v>
      </c>
      <c r="I309" s="5">
        <v>0</v>
      </c>
      <c r="J309" s="5">
        <f t="shared" si="76"/>
        <v>8</v>
      </c>
      <c r="K309" s="5" t="s">
        <v>6</v>
      </c>
      <c r="L309" s="5" t="str">
        <f t="shared" si="86"/>
        <v>Bad</v>
      </c>
      <c r="M309" s="6">
        <f t="shared" si="87"/>
        <v>0.5</v>
      </c>
      <c r="N309" s="5" t="str">
        <f t="shared" si="88"/>
        <v>Bad</v>
      </c>
    </row>
    <row r="310" spans="1:14" x14ac:dyDescent="0.25">
      <c r="A310" s="3">
        <v>45477</v>
      </c>
      <c r="B310" s="5">
        <f t="shared" ref="B310:B336" si="92">DAY(A310)</f>
        <v>4</v>
      </c>
      <c r="C310" s="5">
        <f t="shared" ref="C310:C336" si="93">MONTH(A310)</f>
        <v>7</v>
      </c>
      <c r="D310" s="5">
        <f t="shared" ref="D310:D336" si="94">YEAR(A310)</f>
        <v>2024</v>
      </c>
      <c r="E310" s="5" t="s">
        <v>32</v>
      </c>
      <c r="F310" s="10">
        <v>0.38055555555555554</v>
      </c>
      <c r="G310" s="11">
        <v>0.60277777777777775</v>
      </c>
      <c r="H310" s="5">
        <v>11</v>
      </c>
      <c r="I310" s="5">
        <v>8</v>
      </c>
      <c r="J310" s="5">
        <f t="shared" si="76"/>
        <v>19</v>
      </c>
      <c r="K310" s="5" t="s">
        <v>18</v>
      </c>
      <c r="L310" s="5" t="str">
        <f t="shared" ref="L310:L337" si="95">IF(J310&gt;=16,"Good","Bad")</f>
        <v>Good</v>
      </c>
      <c r="M310" s="6">
        <f t="shared" ref="M310:M337" si="96">J310/16</f>
        <v>1.1875</v>
      </c>
      <c r="N310" s="5" t="str">
        <f t="shared" ref="N310:N337" si="97">IF(M310&gt;89%,"Good","Bad")</f>
        <v>Good</v>
      </c>
    </row>
    <row r="311" spans="1:14" x14ac:dyDescent="0.25">
      <c r="A311" s="3">
        <v>45478</v>
      </c>
      <c r="B311" s="5">
        <f t="shared" si="92"/>
        <v>5</v>
      </c>
      <c r="C311" s="5">
        <f t="shared" si="93"/>
        <v>7</v>
      </c>
      <c r="D311" s="5">
        <f t="shared" si="94"/>
        <v>2024</v>
      </c>
      <c r="E311" s="5" t="s">
        <v>32</v>
      </c>
      <c r="F311" s="10">
        <v>0.40902777777777777</v>
      </c>
      <c r="G311" s="10">
        <v>0.60555555555555551</v>
      </c>
      <c r="H311" s="5">
        <v>7</v>
      </c>
      <c r="I311" s="5">
        <v>8</v>
      </c>
      <c r="J311" s="5">
        <f t="shared" si="76"/>
        <v>15</v>
      </c>
      <c r="K311" s="5" t="s">
        <v>18</v>
      </c>
      <c r="L311" s="5" t="str">
        <f t="shared" si="95"/>
        <v>Bad</v>
      </c>
      <c r="M311" s="6">
        <f t="shared" si="96"/>
        <v>0.9375</v>
      </c>
      <c r="N311" s="5" t="str">
        <f t="shared" si="97"/>
        <v>Good</v>
      </c>
    </row>
    <row r="312" spans="1:14" x14ac:dyDescent="0.25">
      <c r="A312" s="3">
        <v>45479</v>
      </c>
      <c r="B312" s="5">
        <f t="shared" si="92"/>
        <v>6</v>
      </c>
      <c r="C312" s="5">
        <f t="shared" si="93"/>
        <v>7</v>
      </c>
      <c r="D312" s="5">
        <f t="shared" si="94"/>
        <v>2024</v>
      </c>
      <c r="E312" s="5" t="s">
        <v>32</v>
      </c>
      <c r="F312" s="10">
        <v>0.36875000000000002</v>
      </c>
      <c r="G312" s="10">
        <v>0.60833333333333339</v>
      </c>
      <c r="H312" s="5">
        <v>10</v>
      </c>
      <c r="I312" s="5">
        <v>9</v>
      </c>
      <c r="J312" s="5">
        <f t="shared" si="76"/>
        <v>19</v>
      </c>
      <c r="K312" s="5" t="s">
        <v>18</v>
      </c>
      <c r="L312" s="5" t="str">
        <f t="shared" si="95"/>
        <v>Good</v>
      </c>
      <c r="M312" s="6">
        <f t="shared" si="96"/>
        <v>1.1875</v>
      </c>
      <c r="N312" s="5" t="str">
        <f t="shared" si="97"/>
        <v>Good</v>
      </c>
    </row>
    <row r="313" spans="1:14" x14ac:dyDescent="0.25">
      <c r="A313" s="3">
        <v>45480</v>
      </c>
      <c r="B313" s="5">
        <f t="shared" si="92"/>
        <v>7</v>
      </c>
      <c r="C313" s="5">
        <f t="shared" si="93"/>
        <v>7</v>
      </c>
      <c r="D313" s="5">
        <f t="shared" si="94"/>
        <v>2024</v>
      </c>
      <c r="E313" s="5" t="s">
        <v>32</v>
      </c>
      <c r="F313" s="10">
        <v>0.36458333333333331</v>
      </c>
      <c r="G313" s="11">
        <v>0.60277777777777775</v>
      </c>
      <c r="H313" s="5">
        <v>3</v>
      </c>
      <c r="I313" s="5">
        <v>4</v>
      </c>
      <c r="J313" s="5">
        <f t="shared" si="76"/>
        <v>7</v>
      </c>
      <c r="K313" s="5" t="s">
        <v>6</v>
      </c>
      <c r="L313" s="5" t="str">
        <f t="shared" si="95"/>
        <v>Bad</v>
      </c>
      <c r="M313" s="6">
        <f t="shared" si="96"/>
        <v>0.4375</v>
      </c>
      <c r="N313" s="5" t="str">
        <f t="shared" si="97"/>
        <v>Bad</v>
      </c>
    </row>
    <row r="314" spans="1:14" x14ac:dyDescent="0.25">
      <c r="A314" s="3">
        <v>45481</v>
      </c>
      <c r="B314" s="5">
        <f t="shared" si="92"/>
        <v>8</v>
      </c>
      <c r="C314" s="5">
        <f t="shared" si="93"/>
        <v>7</v>
      </c>
      <c r="D314" s="5">
        <f t="shared" si="94"/>
        <v>2024</v>
      </c>
      <c r="E314" s="5" t="s">
        <v>32</v>
      </c>
      <c r="F314" s="10">
        <v>0.38611111111111113</v>
      </c>
      <c r="G314" s="10">
        <v>0.59583333333333333</v>
      </c>
      <c r="H314" s="5">
        <v>10</v>
      </c>
      <c r="I314" s="5">
        <v>9</v>
      </c>
      <c r="J314" s="5">
        <f t="shared" si="76"/>
        <v>19</v>
      </c>
      <c r="K314" s="5" t="s">
        <v>18</v>
      </c>
      <c r="L314" s="5" t="str">
        <f t="shared" si="95"/>
        <v>Good</v>
      </c>
      <c r="M314" s="6">
        <f t="shared" si="96"/>
        <v>1.1875</v>
      </c>
      <c r="N314" s="5" t="str">
        <f t="shared" si="97"/>
        <v>Good</v>
      </c>
    </row>
    <row r="315" spans="1:14" x14ac:dyDescent="0.25">
      <c r="A315" s="3">
        <v>45482</v>
      </c>
      <c r="B315" s="5">
        <f t="shared" si="92"/>
        <v>9</v>
      </c>
      <c r="C315" s="5">
        <f t="shared" si="93"/>
        <v>7</v>
      </c>
      <c r="D315" s="5">
        <f t="shared" si="94"/>
        <v>2024</v>
      </c>
      <c r="E315" s="5" t="s">
        <v>32</v>
      </c>
      <c r="F315" s="10">
        <v>0.3840277777777778</v>
      </c>
      <c r="G315" s="11">
        <v>0.68125000000000002</v>
      </c>
      <c r="H315" s="5">
        <v>10</v>
      </c>
      <c r="I315" s="5">
        <v>5</v>
      </c>
      <c r="J315" s="5">
        <f t="shared" si="76"/>
        <v>15</v>
      </c>
      <c r="K315" s="5" t="s">
        <v>18</v>
      </c>
      <c r="L315" s="5" t="str">
        <f t="shared" si="95"/>
        <v>Bad</v>
      </c>
      <c r="M315" s="6">
        <f t="shared" si="96"/>
        <v>0.9375</v>
      </c>
      <c r="N315" s="5" t="str">
        <f t="shared" si="97"/>
        <v>Good</v>
      </c>
    </row>
    <row r="316" spans="1:14" x14ac:dyDescent="0.25">
      <c r="A316" s="3">
        <v>45483</v>
      </c>
      <c r="B316" s="5">
        <f t="shared" si="92"/>
        <v>10</v>
      </c>
      <c r="C316" s="5">
        <f t="shared" si="93"/>
        <v>7</v>
      </c>
      <c r="D316" s="5">
        <f t="shared" si="94"/>
        <v>2024</v>
      </c>
      <c r="E316" s="5" t="s">
        <v>32</v>
      </c>
      <c r="F316" s="10">
        <v>0.41319444444444442</v>
      </c>
      <c r="G316" s="11">
        <v>0.61111111111111116</v>
      </c>
      <c r="H316" s="5">
        <v>10</v>
      </c>
      <c r="I316" s="5">
        <v>7</v>
      </c>
      <c r="J316" s="5">
        <f t="shared" si="76"/>
        <v>17</v>
      </c>
      <c r="K316" s="5" t="s">
        <v>18</v>
      </c>
      <c r="L316" s="5" t="str">
        <f t="shared" si="95"/>
        <v>Good</v>
      </c>
      <c r="M316" s="6">
        <f t="shared" si="96"/>
        <v>1.0625</v>
      </c>
      <c r="N316" s="5" t="str">
        <f t="shared" si="97"/>
        <v>Good</v>
      </c>
    </row>
    <row r="317" spans="1:14" x14ac:dyDescent="0.25">
      <c r="A317" s="3">
        <v>45484</v>
      </c>
      <c r="B317" s="5">
        <f t="shared" si="92"/>
        <v>11</v>
      </c>
      <c r="C317" s="5">
        <f t="shared" si="93"/>
        <v>7</v>
      </c>
      <c r="D317" s="5">
        <f t="shared" si="94"/>
        <v>2024</v>
      </c>
      <c r="E317" s="5" t="s">
        <v>32</v>
      </c>
      <c r="F317" s="10">
        <v>0.37916666666666665</v>
      </c>
      <c r="G317" s="11">
        <v>0.58333333333333337</v>
      </c>
      <c r="H317" s="5">
        <v>7</v>
      </c>
      <c r="I317" s="5">
        <v>11</v>
      </c>
      <c r="J317" s="5">
        <f t="shared" si="76"/>
        <v>18</v>
      </c>
      <c r="K317" s="5" t="s">
        <v>18</v>
      </c>
      <c r="L317" s="5" t="str">
        <f t="shared" si="95"/>
        <v>Good</v>
      </c>
      <c r="M317" s="6">
        <f t="shared" si="96"/>
        <v>1.125</v>
      </c>
      <c r="N317" s="5" t="str">
        <f t="shared" si="97"/>
        <v>Good</v>
      </c>
    </row>
    <row r="318" spans="1:14" x14ac:dyDescent="0.25">
      <c r="A318" s="3">
        <v>45486</v>
      </c>
      <c r="B318" s="5">
        <f t="shared" si="92"/>
        <v>13</v>
      </c>
      <c r="C318" s="5">
        <f t="shared" si="93"/>
        <v>7</v>
      </c>
      <c r="D318" s="5">
        <f t="shared" si="94"/>
        <v>2024</v>
      </c>
      <c r="E318" s="5" t="s">
        <v>32</v>
      </c>
      <c r="F318" s="10">
        <v>0.40763888888888888</v>
      </c>
      <c r="G318" s="11">
        <v>0.62083333333333335</v>
      </c>
      <c r="H318" s="5">
        <v>11</v>
      </c>
      <c r="I318" s="5">
        <v>7</v>
      </c>
      <c r="J318" s="5">
        <f t="shared" si="76"/>
        <v>18</v>
      </c>
      <c r="K318" s="5" t="s">
        <v>18</v>
      </c>
      <c r="L318" s="5" t="str">
        <f t="shared" si="95"/>
        <v>Good</v>
      </c>
      <c r="M318" s="6">
        <f t="shared" si="96"/>
        <v>1.125</v>
      </c>
      <c r="N318" s="5" t="str">
        <f t="shared" si="97"/>
        <v>Good</v>
      </c>
    </row>
    <row r="319" spans="1:14" x14ac:dyDescent="0.25">
      <c r="A319" s="3">
        <v>45487</v>
      </c>
      <c r="B319" s="5">
        <f t="shared" si="92"/>
        <v>14</v>
      </c>
      <c r="C319" s="5">
        <f t="shared" si="93"/>
        <v>7</v>
      </c>
      <c r="D319" s="5">
        <f t="shared" si="94"/>
        <v>2024</v>
      </c>
      <c r="E319" s="5" t="s">
        <v>32</v>
      </c>
      <c r="F319" s="10">
        <v>0.39166666666666666</v>
      </c>
      <c r="G319" s="11">
        <v>0.61250000000000004</v>
      </c>
      <c r="H319" s="5">
        <v>10</v>
      </c>
      <c r="I319" s="5">
        <v>11</v>
      </c>
      <c r="J319" s="5">
        <f t="shared" si="76"/>
        <v>21</v>
      </c>
      <c r="K319" s="5" t="s">
        <v>18</v>
      </c>
      <c r="L319" s="5" t="str">
        <f t="shared" si="95"/>
        <v>Good</v>
      </c>
      <c r="M319" s="6">
        <f t="shared" si="96"/>
        <v>1.3125</v>
      </c>
      <c r="N319" s="5" t="str">
        <f t="shared" si="97"/>
        <v>Good</v>
      </c>
    </row>
    <row r="320" spans="1:14" x14ac:dyDescent="0.25">
      <c r="A320" s="3">
        <v>45488</v>
      </c>
      <c r="B320" s="5">
        <f t="shared" si="92"/>
        <v>15</v>
      </c>
      <c r="C320" s="5">
        <f t="shared" si="93"/>
        <v>7</v>
      </c>
      <c r="D320" s="5">
        <f t="shared" si="94"/>
        <v>2024</v>
      </c>
      <c r="E320" s="5" t="s">
        <v>32</v>
      </c>
      <c r="F320" s="10">
        <v>0.38055555555555554</v>
      </c>
      <c r="G320" s="11">
        <v>0.64375000000000004</v>
      </c>
      <c r="H320" s="5">
        <v>11</v>
      </c>
      <c r="I320" s="5">
        <v>10</v>
      </c>
      <c r="J320" s="5">
        <f t="shared" si="76"/>
        <v>21</v>
      </c>
      <c r="K320" s="5" t="s">
        <v>18</v>
      </c>
      <c r="L320" s="5" t="str">
        <f t="shared" si="95"/>
        <v>Good</v>
      </c>
      <c r="M320" s="6">
        <f t="shared" si="96"/>
        <v>1.3125</v>
      </c>
      <c r="N320" s="5" t="str">
        <f t="shared" si="97"/>
        <v>Good</v>
      </c>
    </row>
    <row r="321" spans="1:14" x14ac:dyDescent="0.25">
      <c r="A321" s="3">
        <v>45489</v>
      </c>
      <c r="B321" s="5">
        <f t="shared" si="92"/>
        <v>16</v>
      </c>
      <c r="C321" s="5">
        <f t="shared" si="93"/>
        <v>7</v>
      </c>
      <c r="D321" s="5">
        <f t="shared" si="94"/>
        <v>2024</v>
      </c>
      <c r="E321" s="5" t="s">
        <v>32</v>
      </c>
      <c r="F321" s="10">
        <v>0.39374999999999999</v>
      </c>
      <c r="G321" s="11">
        <v>0.67569444444444438</v>
      </c>
      <c r="H321" s="5">
        <v>11</v>
      </c>
      <c r="I321" s="5">
        <v>4</v>
      </c>
      <c r="J321" s="5">
        <f t="shared" si="76"/>
        <v>15</v>
      </c>
      <c r="K321" s="5" t="s">
        <v>18</v>
      </c>
      <c r="L321" s="5" t="str">
        <f t="shared" si="95"/>
        <v>Bad</v>
      </c>
      <c r="M321" s="6">
        <f t="shared" si="96"/>
        <v>0.9375</v>
      </c>
      <c r="N321" s="5" t="str">
        <f t="shared" si="97"/>
        <v>Good</v>
      </c>
    </row>
    <row r="322" spans="1:14" x14ac:dyDescent="0.25">
      <c r="A322" s="3">
        <v>45491</v>
      </c>
      <c r="B322" s="5">
        <f t="shared" si="92"/>
        <v>18</v>
      </c>
      <c r="C322" s="5">
        <f t="shared" si="93"/>
        <v>7</v>
      </c>
      <c r="D322" s="5">
        <f t="shared" si="94"/>
        <v>2024</v>
      </c>
      <c r="E322" s="5" t="s">
        <v>32</v>
      </c>
      <c r="F322" s="10">
        <v>0.3576388888888889</v>
      </c>
      <c r="G322" s="11">
        <v>0.67708333333333337</v>
      </c>
      <c r="H322" s="5">
        <v>11</v>
      </c>
      <c r="I322" s="5">
        <v>5</v>
      </c>
      <c r="J322" s="5">
        <f t="shared" si="76"/>
        <v>16</v>
      </c>
      <c r="K322" s="5" t="s">
        <v>18</v>
      </c>
      <c r="L322" s="5" t="str">
        <f t="shared" si="95"/>
        <v>Good</v>
      </c>
      <c r="M322" s="6">
        <f t="shared" si="96"/>
        <v>1</v>
      </c>
      <c r="N322" s="5" t="str">
        <f t="shared" si="97"/>
        <v>Good</v>
      </c>
    </row>
    <row r="323" spans="1:14" x14ac:dyDescent="0.25">
      <c r="A323" s="3">
        <v>45492</v>
      </c>
      <c r="B323" s="5">
        <f t="shared" si="92"/>
        <v>19</v>
      </c>
      <c r="C323" s="5">
        <f t="shared" si="93"/>
        <v>7</v>
      </c>
      <c r="D323" s="5">
        <f t="shared" si="94"/>
        <v>2024</v>
      </c>
      <c r="E323" s="5" t="s">
        <v>32</v>
      </c>
      <c r="F323" s="10">
        <v>0.36805555555555558</v>
      </c>
      <c r="G323" s="11">
        <v>0.62430555555555556</v>
      </c>
      <c r="H323" s="5">
        <v>9</v>
      </c>
      <c r="I323" s="5">
        <v>7</v>
      </c>
      <c r="J323" s="5">
        <f t="shared" si="76"/>
        <v>16</v>
      </c>
      <c r="K323" s="5" t="s">
        <v>18</v>
      </c>
      <c r="L323" s="5" t="str">
        <f t="shared" si="95"/>
        <v>Good</v>
      </c>
      <c r="M323" s="6">
        <f t="shared" si="96"/>
        <v>1</v>
      </c>
      <c r="N323" s="5" t="str">
        <f t="shared" si="97"/>
        <v>Good</v>
      </c>
    </row>
    <row r="324" spans="1:14" x14ac:dyDescent="0.25">
      <c r="A324" s="3">
        <v>45493</v>
      </c>
      <c r="B324" s="5">
        <f t="shared" si="92"/>
        <v>20</v>
      </c>
      <c r="C324" s="5">
        <f t="shared" si="93"/>
        <v>7</v>
      </c>
      <c r="D324" s="5">
        <f t="shared" si="94"/>
        <v>2024</v>
      </c>
      <c r="E324" s="5" t="s">
        <v>32</v>
      </c>
      <c r="F324" s="10">
        <v>0.375</v>
      </c>
      <c r="G324" s="11">
        <v>0.67013888888888884</v>
      </c>
      <c r="H324" s="5">
        <v>10</v>
      </c>
      <c r="I324" s="5">
        <v>6</v>
      </c>
      <c r="J324" s="5">
        <f t="shared" ref="J324:J359" si="98">SUM(H324:I324)</f>
        <v>16</v>
      </c>
      <c r="K324" s="5" t="s">
        <v>18</v>
      </c>
      <c r="L324" s="5" t="str">
        <f t="shared" si="95"/>
        <v>Good</v>
      </c>
      <c r="M324" s="6">
        <f t="shared" si="96"/>
        <v>1</v>
      </c>
      <c r="N324" s="5" t="str">
        <f t="shared" si="97"/>
        <v>Good</v>
      </c>
    </row>
    <row r="325" spans="1:14" x14ac:dyDescent="0.25">
      <c r="A325" s="3">
        <v>45494</v>
      </c>
      <c r="B325" s="5">
        <f t="shared" si="92"/>
        <v>21</v>
      </c>
      <c r="C325" s="5">
        <f t="shared" si="93"/>
        <v>7</v>
      </c>
      <c r="D325" s="5">
        <f t="shared" si="94"/>
        <v>2024</v>
      </c>
      <c r="E325" s="5" t="s">
        <v>32</v>
      </c>
      <c r="F325" s="10">
        <v>0.45416666666666666</v>
      </c>
      <c r="G325" s="11">
        <v>0.62222222222222223</v>
      </c>
      <c r="H325" s="5">
        <v>8</v>
      </c>
      <c r="I325" s="5">
        <v>7</v>
      </c>
      <c r="J325" s="5">
        <f t="shared" si="98"/>
        <v>15</v>
      </c>
      <c r="K325" s="5" t="s">
        <v>18</v>
      </c>
      <c r="L325" s="5" t="str">
        <f t="shared" si="95"/>
        <v>Bad</v>
      </c>
      <c r="M325" s="6">
        <f t="shared" si="96"/>
        <v>0.9375</v>
      </c>
      <c r="N325" s="5" t="str">
        <f t="shared" si="97"/>
        <v>Good</v>
      </c>
    </row>
    <row r="326" spans="1:14" x14ac:dyDescent="0.25">
      <c r="A326" s="3">
        <v>45495</v>
      </c>
      <c r="B326" s="5">
        <f t="shared" si="92"/>
        <v>22</v>
      </c>
      <c r="C326" s="5">
        <f t="shared" si="93"/>
        <v>7</v>
      </c>
      <c r="D326" s="5">
        <f t="shared" si="94"/>
        <v>2024</v>
      </c>
      <c r="E326" s="5" t="s">
        <v>32</v>
      </c>
      <c r="F326" s="10">
        <v>0.38611111111111113</v>
      </c>
      <c r="G326" s="11">
        <v>0.64861111111111114</v>
      </c>
      <c r="H326" s="5">
        <v>10</v>
      </c>
      <c r="I326" s="5">
        <v>7</v>
      </c>
      <c r="J326" s="5">
        <f t="shared" si="98"/>
        <v>17</v>
      </c>
      <c r="K326" s="5" t="s">
        <v>18</v>
      </c>
      <c r="L326" s="5" t="str">
        <f t="shared" si="95"/>
        <v>Good</v>
      </c>
      <c r="M326" s="6">
        <f t="shared" si="96"/>
        <v>1.0625</v>
      </c>
      <c r="N326" s="5" t="str">
        <f t="shared" si="97"/>
        <v>Good</v>
      </c>
    </row>
    <row r="327" spans="1:14" x14ac:dyDescent="0.25">
      <c r="A327" s="3">
        <v>45496</v>
      </c>
      <c r="B327" s="5">
        <f t="shared" si="92"/>
        <v>23</v>
      </c>
      <c r="C327" s="5">
        <f t="shared" si="93"/>
        <v>7</v>
      </c>
      <c r="D327" s="5">
        <f t="shared" si="94"/>
        <v>2024</v>
      </c>
      <c r="E327" s="5" t="s">
        <v>32</v>
      </c>
      <c r="F327" s="10">
        <v>0.37847222222222221</v>
      </c>
      <c r="G327" s="11">
        <v>0.59097222222222223</v>
      </c>
      <c r="H327" s="5">
        <v>10</v>
      </c>
      <c r="I327" s="5">
        <v>10</v>
      </c>
      <c r="J327" s="5">
        <f t="shared" si="98"/>
        <v>20</v>
      </c>
      <c r="K327" s="5" t="s">
        <v>18</v>
      </c>
      <c r="L327" s="5" t="str">
        <f t="shared" si="95"/>
        <v>Good</v>
      </c>
      <c r="M327" s="6">
        <f t="shared" si="96"/>
        <v>1.25</v>
      </c>
      <c r="N327" s="5" t="str">
        <f t="shared" si="97"/>
        <v>Good</v>
      </c>
    </row>
    <row r="328" spans="1:14" x14ac:dyDescent="0.25">
      <c r="A328" s="3">
        <v>45497</v>
      </c>
      <c r="B328" s="5">
        <f t="shared" si="92"/>
        <v>24</v>
      </c>
      <c r="C328" s="5">
        <f t="shared" si="93"/>
        <v>7</v>
      </c>
      <c r="D328" s="5">
        <f t="shared" si="94"/>
        <v>2024</v>
      </c>
      <c r="E328" s="5" t="s">
        <v>32</v>
      </c>
      <c r="F328" s="10">
        <v>0.38611111111111113</v>
      </c>
      <c r="G328" s="11">
        <v>0.65416666666666667</v>
      </c>
      <c r="H328" s="5">
        <v>10</v>
      </c>
      <c r="I328" s="5">
        <v>12</v>
      </c>
      <c r="J328" s="5">
        <f t="shared" si="98"/>
        <v>22</v>
      </c>
      <c r="K328" s="5" t="s">
        <v>18</v>
      </c>
      <c r="L328" s="5" t="str">
        <f t="shared" si="95"/>
        <v>Good</v>
      </c>
      <c r="M328" s="6">
        <f t="shared" si="96"/>
        <v>1.375</v>
      </c>
      <c r="N328" s="5" t="str">
        <f t="shared" si="97"/>
        <v>Good</v>
      </c>
    </row>
    <row r="329" spans="1:14" x14ac:dyDescent="0.25">
      <c r="A329" s="3">
        <v>45498</v>
      </c>
      <c r="B329" s="5">
        <f t="shared" si="92"/>
        <v>25</v>
      </c>
      <c r="C329" s="5">
        <f t="shared" si="93"/>
        <v>7</v>
      </c>
      <c r="D329" s="5">
        <f t="shared" si="94"/>
        <v>2024</v>
      </c>
      <c r="E329" s="5" t="s">
        <v>32</v>
      </c>
      <c r="F329" s="10">
        <v>0.3972222222222222</v>
      </c>
      <c r="G329" s="11">
        <v>0.52916666666666667</v>
      </c>
      <c r="H329" s="5">
        <v>7</v>
      </c>
      <c r="I329" s="5">
        <v>9</v>
      </c>
      <c r="J329" s="5">
        <f t="shared" si="98"/>
        <v>16</v>
      </c>
      <c r="K329" s="5" t="s">
        <v>18</v>
      </c>
      <c r="L329" s="5" t="str">
        <f t="shared" si="95"/>
        <v>Good</v>
      </c>
      <c r="M329" s="6">
        <f t="shared" si="96"/>
        <v>1</v>
      </c>
      <c r="N329" s="5" t="str">
        <f t="shared" si="97"/>
        <v>Good</v>
      </c>
    </row>
    <row r="330" spans="1:14" x14ac:dyDescent="0.25">
      <c r="A330" s="3">
        <v>45499</v>
      </c>
      <c r="B330" s="5">
        <f t="shared" si="92"/>
        <v>26</v>
      </c>
      <c r="C330" s="5">
        <f t="shared" si="93"/>
        <v>7</v>
      </c>
      <c r="D330" s="5">
        <f t="shared" si="94"/>
        <v>2024</v>
      </c>
      <c r="E330" s="5" t="s">
        <v>32</v>
      </c>
      <c r="F330" s="10">
        <v>0.41875000000000001</v>
      </c>
      <c r="G330" s="11">
        <v>0.61944444444444446</v>
      </c>
      <c r="H330" s="5">
        <v>10</v>
      </c>
      <c r="I330" s="5">
        <v>10</v>
      </c>
      <c r="J330" s="5">
        <f t="shared" si="98"/>
        <v>20</v>
      </c>
      <c r="K330" s="5" t="s">
        <v>18</v>
      </c>
      <c r="L330" s="5" t="str">
        <f t="shared" si="95"/>
        <v>Good</v>
      </c>
      <c r="M330" s="6">
        <f t="shared" si="96"/>
        <v>1.25</v>
      </c>
      <c r="N330" s="5" t="str">
        <f t="shared" si="97"/>
        <v>Good</v>
      </c>
    </row>
    <row r="331" spans="1:14" x14ac:dyDescent="0.25">
      <c r="A331" s="3">
        <v>45500</v>
      </c>
      <c r="B331" s="5">
        <f t="shared" si="92"/>
        <v>27</v>
      </c>
      <c r="C331" s="5">
        <f t="shared" si="93"/>
        <v>7</v>
      </c>
      <c r="D331" s="5">
        <f t="shared" si="94"/>
        <v>2024</v>
      </c>
      <c r="E331" s="5" t="s">
        <v>32</v>
      </c>
      <c r="F331" s="10">
        <v>0.37638888888888888</v>
      </c>
      <c r="G331" s="11">
        <v>0.50347222222222221</v>
      </c>
      <c r="H331" s="5">
        <v>6</v>
      </c>
      <c r="I331" s="5">
        <v>11</v>
      </c>
      <c r="J331" s="5">
        <f t="shared" si="98"/>
        <v>17</v>
      </c>
      <c r="K331" s="5" t="s">
        <v>18</v>
      </c>
      <c r="L331" s="5" t="str">
        <f t="shared" si="95"/>
        <v>Good</v>
      </c>
      <c r="M331" s="6">
        <f t="shared" si="96"/>
        <v>1.0625</v>
      </c>
      <c r="N331" s="5" t="str">
        <f t="shared" si="97"/>
        <v>Good</v>
      </c>
    </row>
    <row r="332" spans="1:14" x14ac:dyDescent="0.25">
      <c r="A332" s="3">
        <v>45501</v>
      </c>
      <c r="B332" s="5">
        <f t="shared" si="92"/>
        <v>28</v>
      </c>
      <c r="C332" s="5">
        <f t="shared" si="93"/>
        <v>7</v>
      </c>
      <c r="D332" s="5">
        <f t="shared" si="94"/>
        <v>2024</v>
      </c>
      <c r="E332" s="5" t="s">
        <v>32</v>
      </c>
      <c r="F332" s="10">
        <v>0.39166666666666666</v>
      </c>
      <c r="G332" s="11">
        <v>0.62013888888888891</v>
      </c>
      <c r="H332" s="5">
        <v>10</v>
      </c>
      <c r="I332" s="5">
        <v>9</v>
      </c>
      <c r="J332" s="5">
        <f t="shared" si="98"/>
        <v>19</v>
      </c>
      <c r="K332" s="5" t="s">
        <v>18</v>
      </c>
      <c r="L332" s="5" t="str">
        <f t="shared" si="95"/>
        <v>Good</v>
      </c>
      <c r="M332" s="6">
        <f t="shared" si="96"/>
        <v>1.1875</v>
      </c>
      <c r="N332" s="5" t="str">
        <f t="shared" si="97"/>
        <v>Good</v>
      </c>
    </row>
    <row r="333" spans="1:14" x14ac:dyDescent="0.25">
      <c r="A333" s="3">
        <v>45502</v>
      </c>
      <c r="B333" s="5">
        <f t="shared" si="92"/>
        <v>29</v>
      </c>
      <c r="C333" s="5">
        <f t="shared" si="93"/>
        <v>7</v>
      </c>
      <c r="D333" s="5">
        <f t="shared" si="94"/>
        <v>2024</v>
      </c>
      <c r="E333" s="5" t="s">
        <v>32</v>
      </c>
      <c r="F333" s="10">
        <v>0.35416666666666669</v>
      </c>
      <c r="G333" s="10">
        <v>0.61736111111111114</v>
      </c>
      <c r="H333" s="5">
        <v>10</v>
      </c>
      <c r="I333" s="5">
        <v>10</v>
      </c>
      <c r="J333" s="5">
        <f t="shared" si="98"/>
        <v>20</v>
      </c>
      <c r="K333" s="5" t="s">
        <v>18</v>
      </c>
      <c r="L333" s="5" t="str">
        <f t="shared" si="95"/>
        <v>Good</v>
      </c>
      <c r="M333" s="6">
        <f t="shared" si="96"/>
        <v>1.25</v>
      </c>
      <c r="N333" s="5" t="str">
        <f t="shared" si="97"/>
        <v>Good</v>
      </c>
    </row>
    <row r="334" spans="1:14" x14ac:dyDescent="0.25">
      <c r="A334" s="3">
        <v>45503</v>
      </c>
      <c r="B334" s="5">
        <f t="shared" si="92"/>
        <v>30</v>
      </c>
      <c r="C334" s="5">
        <f t="shared" si="93"/>
        <v>7</v>
      </c>
      <c r="D334" s="5">
        <f t="shared" si="94"/>
        <v>2024</v>
      </c>
      <c r="E334" s="5" t="s">
        <v>32</v>
      </c>
      <c r="F334" s="10">
        <v>0.37222222222222223</v>
      </c>
      <c r="G334" s="11">
        <v>0.61041666666666661</v>
      </c>
      <c r="H334" s="5">
        <v>9</v>
      </c>
      <c r="I334" s="5">
        <v>8</v>
      </c>
      <c r="J334" s="5">
        <f t="shared" si="98"/>
        <v>17</v>
      </c>
      <c r="K334" s="5" t="s">
        <v>18</v>
      </c>
      <c r="L334" s="5" t="str">
        <f t="shared" si="95"/>
        <v>Good</v>
      </c>
      <c r="M334" s="6">
        <f t="shared" si="96"/>
        <v>1.0625</v>
      </c>
      <c r="N334" s="5" t="str">
        <f t="shared" si="97"/>
        <v>Good</v>
      </c>
    </row>
    <row r="335" spans="1:14" x14ac:dyDescent="0.25">
      <c r="A335" s="3">
        <v>45504</v>
      </c>
      <c r="B335" s="5">
        <f t="shared" si="92"/>
        <v>31</v>
      </c>
      <c r="C335" s="5">
        <f t="shared" si="93"/>
        <v>7</v>
      </c>
      <c r="D335" s="5">
        <f t="shared" si="94"/>
        <v>2024</v>
      </c>
      <c r="E335" s="5" t="s">
        <v>32</v>
      </c>
      <c r="F335" s="10">
        <v>0.42152777777777778</v>
      </c>
      <c r="G335" s="11">
        <v>0.59722222222222221</v>
      </c>
      <c r="H335" s="5">
        <v>10</v>
      </c>
      <c r="I335" s="5">
        <v>10</v>
      </c>
      <c r="J335" s="5">
        <f t="shared" si="98"/>
        <v>20</v>
      </c>
      <c r="K335" s="5" t="s">
        <v>18</v>
      </c>
      <c r="L335" s="5" t="str">
        <f t="shared" si="95"/>
        <v>Good</v>
      </c>
      <c r="M335" s="6">
        <f t="shared" si="96"/>
        <v>1.25</v>
      </c>
      <c r="N335" s="5" t="str">
        <f t="shared" si="97"/>
        <v>Good</v>
      </c>
    </row>
    <row r="336" spans="1:14" x14ac:dyDescent="0.25">
      <c r="A336" s="3">
        <v>45482</v>
      </c>
      <c r="B336" s="5">
        <f t="shared" si="92"/>
        <v>9</v>
      </c>
      <c r="C336" s="5">
        <f t="shared" si="93"/>
        <v>7</v>
      </c>
      <c r="D336" s="5">
        <f t="shared" si="94"/>
        <v>2024</v>
      </c>
      <c r="E336" s="5" t="s">
        <v>33</v>
      </c>
      <c r="F336" s="10">
        <v>0.47222222222222221</v>
      </c>
      <c r="G336" s="11">
        <v>0.71527777777777779</v>
      </c>
      <c r="H336" s="5">
        <v>12</v>
      </c>
      <c r="I336" s="5">
        <v>4</v>
      </c>
      <c r="J336" s="5">
        <f t="shared" si="98"/>
        <v>16</v>
      </c>
      <c r="K336" s="5" t="s">
        <v>18</v>
      </c>
      <c r="L336" s="5" t="str">
        <f t="shared" si="95"/>
        <v>Good</v>
      </c>
      <c r="M336" s="6">
        <f t="shared" si="96"/>
        <v>1</v>
      </c>
      <c r="N336" s="5" t="str">
        <f t="shared" si="97"/>
        <v>Good</v>
      </c>
    </row>
    <row r="337" spans="1:14" x14ac:dyDescent="0.25">
      <c r="A337" s="3">
        <v>45483</v>
      </c>
      <c r="B337" s="5">
        <f t="shared" ref="B337" si="99">DAY(A337)</f>
        <v>10</v>
      </c>
      <c r="C337" s="5">
        <f t="shared" ref="C337" si="100">MONTH(A337)</f>
        <v>7</v>
      </c>
      <c r="D337" s="5">
        <f t="shared" ref="D337" si="101">YEAR(A337)</f>
        <v>2024</v>
      </c>
      <c r="E337" s="5" t="s">
        <v>33</v>
      </c>
      <c r="F337" s="10">
        <v>0.41666666666666669</v>
      </c>
      <c r="G337" s="11">
        <v>0.59236111111111112</v>
      </c>
      <c r="H337" s="5">
        <v>9</v>
      </c>
      <c r="I337" s="5">
        <v>9</v>
      </c>
      <c r="J337" s="5">
        <f t="shared" si="98"/>
        <v>18</v>
      </c>
      <c r="K337" s="5" t="s">
        <v>18</v>
      </c>
      <c r="L337" s="5" t="str">
        <f t="shared" si="95"/>
        <v>Good</v>
      </c>
      <c r="M337" s="8">
        <f t="shared" si="96"/>
        <v>1.125</v>
      </c>
      <c r="N337" s="5" t="str">
        <f t="shared" si="97"/>
        <v>Good</v>
      </c>
    </row>
    <row r="338" spans="1:14" x14ac:dyDescent="0.25">
      <c r="A338" s="3">
        <v>45485</v>
      </c>
      <c r="B338" s="5">
        <f t="shared" ref="B338:B355" si="102">DAY(A338)</f>
        <v>12</v>
      </c>
      <c r="C338" s="5">
        <f t="shared" ref="C338:C355" si="103">MONTH(A338)</f>
        <v>7</v>
      </c>
      <c r="D338" s="5">
        <f t="shared" ref="D338:D355" si="104">YEAR(A338)</f>
        <v>2024</v>
      </c>
      <c r="E338" s="5" t="s">
        <v>33</v>
      </c>
      <c r="F338" s="10">
        <v>0.39166666666666666</v>
      </c>
      <c r="G338" s="11">
        <v>0.6333333333333333</v>
      </c>
      <c r="H338" s="5">
        <v>12</v>
      </c>
      <c r="I338" s="5">
        <v>9</v>
      </c>
      <c r="J338" s="5">
        <f t="shared" si="98"/>
        <v>21</v>
      </c>
      <c r="K338" s="5" t="s">
        <v>18</v>
      </c>
      <c r="L338" s="5" t="str">
        <f t="shared" ref="L338:L355" si="105">IF(J338&gt;=16,"Good","Bad")</f>
        <v>Good</v>
      </c>
      <c r="M338" s="8">
        <f t="shared" ref="M338:M355" si="106">J338/16</f>
        <v>1.3125</v>
      </c>
      <c r="N338" s="5" t="str">
        <f t="shared" ref="N338:N355" si="107">IF(M338&gt;89%,"Good","Bad")</f>
        <v>Good</v>
      </c>
    </row>
    <row r="339" spans="1:14" x14ac:dyDescent="0.25">
      <c r="A339" s="3">
        <v>45486</v>
      </c>
      <c r="B339" s="5">
        <f t="shared" si="102"/>
        <v>13</v>
      </c>
      <c r="C339" s="5">
        <f t="shared" si="103"/>
        <v>7</v>
      </c>
      <c r="D339" s="5">
        <f t="shared" si="104"/>
        <v>2024</v>
      </c>
      <c r="E339" s="5" t="s">
        <v>33</v>
      </c>
      <c r="F339" s="10">
        <v>0.41180555555555554</v>
      </c>
      <c r="G339" s="11">
        <v>0.60555555555555551</v>
      </c>
      <c r="H339" s="5">
        <v>10</v>
      </c>
      <c r="I339" s="5">
        <v>11</v>
      </c>
      <c r="J339" s="5">
        <f t="shared" si="98"/>
        <v>21</v>
      </c>
      <c r="K339" s="5" t="s">
        <v>18</v>
      </c>
      <c r="L339" s="5" t="str">
        <f t="shared" si="105"/>
        <v>Good</v>
      </c>
      <c r="M339" s="8">
        <f t="shared" si="106"/>
        <v>1.3125</v>
      </c>
      <c r="N339" s="5" t="str">
        <f t="shared" si="107"/>
        <v>Good</v>
      </c>
    </row>
    <row r="340" spans="1:14" x14ac:dyDescent="0.25">
      <c r="A340" s="3">
        <v>45487</v>
      </c>
      <c r="B340" s="5">
        <f t="shared" si="102"/>
        <v>14</v>
      </c>
      <c r="C340" s="5">
        <f t="shared" si="103"/>
        <v>7</v>
      </c>
      <c r="D340" s="5">
        <f t="shared" si="104"/>
        <v>2024</v>
      </c>
      <c r="E340" s="5" t="s">
        <v>33</v>
      </c>
      <c r="F340" s="10">
        <v>0.39097222222222222</v>
      </c>
      <c r="G340" s="11">
        <v>0.6118055555555556</v>
      </c>
      <c r="H340" s="5">
        <v>11</v>
      </c>
      <c r="I340" s="5">
        <v>9</v>
      </c>
      <c r="J340" s="5">
        <f t="shared" si="98"/>
        <v>20</v>
      </c>
      <c r="K340" s="5" t="s">
        <v>18</v>
      </c>
      <c r="L340" s="5" t="str">
        <f t="shared" si="105"/>
        <v>Good</v>
      </c>
      <c r="M340" s="8">
        <f t="shared" si="106"/>
        <v>1.25</v>
      </c>
      <c r="N340" s="5" t="str">
        <f t="shared" si="107"/>
        <v>Good</v>
      </c>
    </row>
    <row r="341" spans="1:14" x14ac:dyDescent="0.25">
      <c r="A341" s="3">
        <v>45488</v>
      </c>
      <c r="B341" s="5">
        <f t="shared" si="102"/>
        <v>15</v>
      </c>
      <c r="C341" s="5">
        <f t="shared" si="103"/>
        <v>7</v>
      </c>
      <c r="D341" s="5">
        <f t="shared" si="104"/>
        <v>2024</v>
      </c>
      <c r="E341" s="5" t="s">
        <v>33</v>
      </c>
      <c r="F341" s="10">
        <v>0.35972222222222222</v>
      </c>
      <c r="G341" s="11">
        <v>0.54374999999999996</v>
      </c>
      <c r="H341" s="5">
        <v>10</v>
      </c>
      <c r="I341" s="5">
        <v>9</v>
      </c>
      <c r="J341" s="5">
        <f t="shared" si="98"/>
        <v>19</v>
      </c>
      <c r="K341" s="5" t="s">
        <v>18</v>
      </c>
      <c r="L341" s="5" t="str">
        <f t="shared" si="105"/>
        <v>Good</v>
      </c>
      <c r="M341" s="8">
        <f t="shared" si="106"/>
        <v>1.1875</v>
      </c>
      <c r="N341" s="5" t="str">
        <f t="shared" si="107"/>
        <v>Good</v>
      </c>
    </row>
    <row r="342" spans="1:14" x14ac:dyDescent="0.25">
      <c r="A342" s="3">
        <v>45489</v>
      </c>
      <c r="B342" s="5">
        <f t="shared" si="102"/>
        <v>16</v>
      </c>
      <c r="C342" s="5">
        <f t="shared" si="103"/>
        <v>7</v>
      </c>
      <c r="D342" s="5">
        <f t="shared" si="104"/>
        <v>2024</v>
      </c>
      <c r="E342" s="5" t="s">
        <v>33</v>
      </c>
      <c r="F342" s="10">
        <v>0.35694444444444445</v>
      </c>
      <c r="G342" s="11">
        <v>0.59444444444444444</v>
      </c>
      <c r="H342" s="5">
        <v>11</v>
      </c>
      <c r="I342" s="5">
        <v>9</v>
      </c>
      <c r="J342" s="5">
        <f t="shared" si="98"/>
        <v>20</v>
      </c>
      <c r="K342" s="5" t="s">
        <v>18</v>
      </c>
      <c r="L342" s="5" t="str">
        <f t="shared" si="105"/>
        <v>Good</v>
      </c>
      <c r="M342" s="8">
        <f t="shared" si="106"/>
        <v>1.25</v>
      </c>
      <c r="N342" s="5" t="str">
        <f t="shared" si="107"/>
        <v>Good</v>
      </c>
    </row>
    <row r="343" spans="1:14" x14ac:dyDescent="0.25">
      <c r="A343" s="3">
        <v>45490</v>
      </c>
      <c r="B343" s="5">
        <f t="shared" si="102"/>
        <v>17</v>
      </c>
      <c r="C343" s="5">
        <f t="shared" si="103"/>
        <v>7</v>
      </c>
      <c r="D343" s="5">
        <f t="shared" si="104"/>
        <v>2024</v>
      </c>
      <c r="E343" s="5" t="s">
        <v>33</v>
      </c>
      <c r="F343" s="10">
        <v>0.35416666666666669</v>
      </c>
      <c r="G343" s="11">
        <v>0.59444444444444444</v>
      </c>
      <c r="H343" s="5">
        <v>8</v>
      </c>
      <c r="I343" s="5">
        <v>11</v>
      </c>
      <c r="J343" s="5">
        <f t="shared" si="98"/>
        <v>19</v>
      </c>
      <c r="K343" s="5" t="s">
        <v>18</v>
      </c>
      <c r="L343" s="5" t="str">
        <f t="shared" si="105"/>
        <v>Good</v>
      </c>
      <c r="M343" s="8">
        <f t="shared" si="106"/>
        <v>1.1875</v>
      </c>
      <c r="N343" s="5" t="str">
        <f t="shared" si="107"/>
        <v>Good</v>
      </c>
    </row>
    <row r="344" spans="1:14" x14ac:dyDescent="0.25">
      <c r="A344" s="3">
        <v>45492</v>
      </c>
      <c r="B344" s="5">
        <f t="shared" si="102"/>
        <v>19</v>
      </c>
      <c r="C344" s="5">
        <f t="shared" si="103"/>
        <v>7</v>
      </c>
      <c r="D344" s="5">
        <f t="shared" si="104"/>
        <v>2024</v>
      </c>
      <c r="E344" s="5" t="s">
        <v>33</v>
      </c>
      <c r="F344" s="10">
        <v>0.3576388888888889</v>
      </c>
      <c r="G344" s="11">
        <v>0.5395833333333333</v>
      </c>
      <c r="H344" s="5">
        <v>10</v>
      </c>
      <c r="I344" s="5">
        <v>12</v>
      </c>
      <c r="J344" s="5">
        <f t="shared" si="98"/>
        <v>22</v>
      </c>
      <c r="K344" s="5" t="s">
        <v>18</v>
      </c>
      <c r="L344" s="5" t="str">
        <f t="shared" si="105"/>
        <v>Good</v>
      </c>
      <c r="M344" s="8">
        <f t="shared" si="106"/>
        <v>1.375</v>
      </c>
      <c r="N344" s="5" t="str">
        <f t="shared" si="107"/>
        <v>Good</v>
      </c>
    </row>
    <row r="345" spans="1:14" x14ac:dyDescent="0.25">
      <c r="A345" s="3">
        <v>45493</v>
      </c>
      <c r="B345" s="5">
        <f t="shared" si="102"/>
        <v>20</v>
      </c>
      <c r="C345" s="5">
        <f t="shared" si="103"/>
        <v>7</v>
      </c>
      <c r="D345" s="5">
        <f t="shared" si="104"/>
        <v>2024</v>
      </c>
      <c r="E345" s="5" t="s">
        <v>33</v>
      </c>
      <c r="F345" s="10">
        <v>0.35833333333333334</v>
      </c>
      <c r="G345" s="11">
        <v>0.59027777777777779</v>
      </c>
      <c r="H345" s="5">
        <v>11</v>
      </c>
      <c r="I345" s="5">
        <v>8</v>
      </c>
      <c r="J345" s="5">
        <f t="shared" si="98"/>
        <v>19</v>
      </c>
      <c r="K345" s="5" t="s">
        <v>18</v>
      </c>
      <c r="L345" s="5" t="str">
        <f t="shared" si="105"/>
        <v>Good</v>
      </c>
      <c r="M345" s="8">
        <f t="shared" si="106"/>
        <v>1.1875</v>
      </c>
      <c r="N345" s="5" t="str">
        <f t="shared" si="107"/>
        <v>Good</v>
      </c>
    </row>
    <row r="346" spans="1:14" x14ac:dyDescent="0.25">
      <c r="A346" s="3">
        <v>45494</v>
      </c>
      <c r="B346" s="5">
        <f t="shared" si="102"/>
        <v>21</v>
      </c>
      <c r="C346" s="5">
        <f t="shared" si="103"/>
        <v>7</v>
      </c>
      <c r="D346" s="5">
        <f t="shared" si="104"/>
        <v>2024</v>
      </c>
      <c r="E346" s="5" t="s">
        <v>33</v>
      </c>
      <c r="F346" s="10">
        <v>0.35347222222222224</v>
      </c>
      <c r="G346" s="11">
        <v>0.69236111111111109</v>
      </c>
      <c r="H346" s="5">
        <v>10</v>
      </c>
      <c r="I346" s="5">
        <v>3</v>
      </c>
      <c r="J346" s="5">
        <f t="shared" si="98"/>
        <v>13</v>
      </c>
      <c r="K346" s="5" t="s">
        <v>6</v>
      </c>
      <c r="L346" s="5" t="str">
        <f t="shared" si="105"/>
        <v>Bad</v>
      </c>
      <c r="M346" s="8">
        <f t="shared" si="106"/>
        <v>0.8125</v>
      </c>
      <c r="N346" s="5" t="str">
        <f t="shared" si="107"/>
        <v>Bad</v>
      </c>
    </row>
    <row r="347" spans="1:14" x14ac:dyDescent="0.25">
      <c r="A347" s="3">
        <v>45495</v>
      </c>
      <c r="B347" s="5">
        <f t="shared" si="102"/>
        <v>22</v>
      </c>
      <c r="C347" s="5">
        <f t="shared" si="103"/>
        <v>7</v>
      </c>
      <c r="D347" s="5">
        <f t="shared" si="104"/>
        <v>2024</v>
      </c>
      <c r="E347" s="5" t="s">
        <v>33</v>
      </c>
      <c r="F347" s="10">
        <v>0.34027777777777779</v>
      </c>
      <c r="G347" s="11">
        <v>0.59027777777777779</v>
      </c>
      <c r="H347" s="5">
        <v>12</v>
      </c>
      <c r="I347" s="5">
        <v>8</v>
      </c>
      <c r="J347" s="5">
        <f t="shared" si="98"/>
        <v>20</v>
      </c>
      <c r="K347" s="5" t="s">
        <v>18</v>
      </c>
      <c r="L347" s="5" t="str">
        <f t="shared" si="105"/>
        <v>Good</v>
      </c>
      <c r="M347" s="8">
        <f t="shared" si="106"/>
        <v>1.25</v>
      </c>
      <c r="N347" s="5" t="str">
        <f t="shared" si="107"/>
        <v>Good</v>
      </c>
    </row>
    <row r="348" spans="1:14" x14ac:dyDescent="0.25">
      <c r="A348" s="3">
        <v>45496</v>
      </c>
      <c r="B348" s="5">
        <f t="shared" si="102"/>
        <v>23</v>
      </c>
      <c r="C348" s="5">
        <f t="shared" si="103"/>
        <v>7</v>
      </c>
      <c r="D348" s="5">
        <f t="shared" si="104"/>
        <v>2024</v>
      </c>
      <c r="E348" s="5" t="s">
        <v>33</v>
      </c>
      <c r="F348" s="10">
        <v>0.49861111111111112</v>
      </c>
      <c r="G348" s="11">
        <v>0.72916666666666663</v>
      </c>
      <c r="H348" s="5">
        <v>12</v>
      </c>
      <c r="I348" s="5">
        <v>0</v>
      </c>
      <c r="J348" s="5">
        <f t="shared" si="98"/>
        <v>12</v>
      </c>
      <c r="K348" s="5" t="s">
        <v>6</v>
      </c>
      <c r="L348" s="5" t="str">
        <f t="shared" si="105"/>
        <v>Bad</v>
      </c>
      <c r="M348" s="8">
        <f t="shared" si="106"/>
        <v>0.75</v>
      </c>
      <c r="N348" s="5" t="str">
        <f t="shared" si="107"/>
        <v>Bad</v>
      </c>
    </row>
    <row r="349" spans="1:14" x14ac:dyDescent="0.25">
      <c r="A349" s="3">
        <v>45497</v>
      </c>
      <c r="B349" s="5">
        <f t="shared" si="102"/>
        <v>24</v>
      </c>
      <c r="C349" s="5">
        <f t="shared" si="103"/>
        <v>7</v>
      </c>
      <c r="D349" s="5">
        <f t="shared" si="104"/>
        <v>2024</v>
      </c>
      <c r="E349" s="5" t="s">
        <v>33</v>
      </c>
      <c r="F349" s="10">
        <v>0.3527777777777778</v>
      </c>
      <c r="G349" s="11">
        <v>0.52361111111111114</v>
      </c>
      <c r="H349" s="5">
        <v>8</v>
      </c>
      <c r="I349" s="5">
        <v>10</v>
      </c>
      <c r="J349" s="5">
        <f t="shared" si="98"/>
        <v>18</v>
      </c>
      <c r="K349" s="5" t="s">
        <v>18</v>
      </c>
      <c r="L349" s="5" t="str">
        <f t="shared" si="105"/>
        <v>Good</v>
      </c>
      <c r="M349" s="8">
        <f t="shared" si="106"/>
        <v>1.125</v>
      </c>
      <c r="N349" s="5" t="str">
        <f t="shared" si="107"/>
        <v>Good</v>
      </c>
    </row>
    <row r="350" spans="1:14" x14ac:dyDescent="0.25">
      <c r="A350" s="3">
        <v>45499</v>
      </c>
      <c r="B350" s="5">
        <f t="shared" si="102"/>
        <v>26</v>
      </c>
      <c r="C350" s="5">
        <f t="shared" si="103"/>
        <v>7</v>
      </c>
      <c r="D350" s="5">
        <f t="shared" si="104"/>
        <v>2024</v>
      </c>
      <c r="E350" s="5" t="s">
        <v>33</v>
      </c>
      <c r="F350" s="10">
        <v>0.35555555555555557</v>
      </c>
      <c r="G350" s="11">
        <v>0.61875000000000002</v>
      </c>
      <c r="H350" s="5">
        <v>11</v>
      </c>
      <c r="I350" s="5">
        <v>7</v>
      </c>
      <c r="J350" s="5">
        <f t="shared" si="98"/>
        <v>18</v>
      </c>
      <c r="K350" s="5" t="s">
        <v>18</v>
      </c>
      <c r="L350" s="5" t="str">
        <f t="shared" si="105"/>
        <v>Good</v>
      </c>
      <c r="M350" s="8">
        <f t="shared" si="106"/>
        <v>1.125</v>
      </c>
      <c r="N350" s="5" t="str">
        <f t="shared" si="107"/>
        <v>Good</v>
      </c>
    </row>
    <row r="351" spans="1:14" x14ac:dyDescent="0.25">
      <c r="A351" s="3">
        <v>45500</v>
      </c>
      <c r="B351" s="5">
        <f t="shared" si="102"/>
        <v>27</v>
      </c>
      <c r="C351" s="5">
        <f t="shared" si="103"/>
        <v>7</v>
      </c>
      <c r="D351" s="5">
        <f t="shared" si="104"/>
        <v>2024</v>
      </c>
      <c r="E351" s="5" t="s">
        <v>33</v>
      </c>
      <c r="F351" s="10">
        <v>0.33819444444444446</v>
      </c>
      <c r="G351" s="11">
        <v>0.54513888888888884</v>
      </c>
      <c r="H351" s="5">
        <v>9</v>
      </c>
      <c r="I351" s="5">
        <v>11</v>
      </c>
      <c r="J351" s="5">
        <f t="shared" si="98"/>
        <v>20</v>
      </c>
      <c r="K351" s="5" t="s">
        <v>18</v>
      </c>
      <c r="L351" s="5" t="str">
        <f t="shared" si="105"/>
        <v>Good</v>
      </c>
      <c r="M351" s="8">
        <f t="shared" si="106"/>
        <v>1.25</v>
      </c>
      <c r="N351" s="5" t="str">
        <f t="shared" si="107"/>
        <v>Good</v>
      </c>
    </row>
    <row r="352" spans="1:14" x14ac:dyDescent="0.25">
      <c r="A352" s="3">
        <v>45501</v>
      </c>
      <c r="B352" s="5">
        <f t="shared" si="102"/>
        <v>28</v>
      </c>
      <c r="C352" s="5">
        <f t="shared" si="103"/>
        <v>7</v>
      </c>
      <c r="D352" s="5">
        <f t="shared" si="104"/>
        <v>2024</v>
      </c>
      <c r="E352" s="5" t="s">
        <v>33</v>
      </c>
      <c r="F352" s="10">
        <v>0.35555555555555557</v>
      </c>
      <c r="G352" s="11">
        <v>0.54513888888888884</v>
      </c>
      <c r="H352" s="5">
        <v>7</v>
      </c>
      <c r="I352" s="5">
        <v>1</v>
      </c>
      <c r="J352" s="5">
        <f t="shared" si="98"/>
        <v>8</v>
      </c>
      <c r="K352" s="5" t="s">
        <v>6</v>
      </c>
      <c r="L352" s="5" t="str">
        <f t="shared" si="105"/>
        <v>Bad</v>
      </c>
      <c r="M352" s="8">
        <f t="shared" si="106"/>
        <v>0.5</v>
      </c>
      <c r="N352" s="5" t="str">
        <f t="shared" si="107"/>
        <v>Bad</v>
      </c>
    </row>
    <row r="353" spans="1:14" x14ac:dyDescent="0.25">
      <c r="A353" s="3">
        <v>45502</v>
      </c>
      <c r="B353" s="5">
        <f t="shared" si="102"/>
        <v>29</v>
      </c>
      <c r="C353" s="5">
        <f t="shared" si="103"/>
        <v>7</v>
      </c>
      <c r="D353" s="5">
        <f t="shared" si="104"/>
        <v>2024</v>
      </c>
      <c r="E353" s="5" t="s">
        <v>33</v>
      </c>
      <c r="F353" s="10">
        <v>0.3888888888888889</v>
      </c>
      <c r="G353" s="11">
        <v>0.59027777777777779</v>
      </c>
      <c r="H353" s="5">
        <v>10</v>
      </c>
      <c r="I353" s="5">
        <v>7</v>
      </c>
      <c r="J353" s="5">
        <f t="shared" si="98"/>
        <v>17</v>
      </c>
      <c r="K353" s="5" t="s">
        <v>18</v>
      </c>
      <c r="L353" s="5" t="str">
        <f t="shared" si="105"/>
        <v>Good</v>
      </c>
      <c r="M353" s="8">
        <f t="shared" si="106"/>
        <v>1.0625</v>
      </c>
      <c r="N353" s="5" t="str">
        <f t="shared" si="107"/>
        <v>Good</v>
      </c>
    </row>
    <row r="354" spans="1:14" x14ac:dyDescent="0.25">
      <c r="A354" s="3">
        <v>45503</v>
      </c>
      <c r="B354" s="5">
        <f t="shared" si="102"/>
        <v>30</v>
      </c>
      <c r="C354" s="5">
        <f t="shared" si="103"/>
        <v>7</v>
      </c>
      <c r="D354" s="5">
        <f t="shared" si="104"/>
        <v>2024</v>
      </c>
      <c r="E354" s="5" t="s">
        <v>33</v>
      </c>
      <c r="F354" s="10">
        <v>0.36666666666666664</v>
      </c>
      <c r="G354" s="11">
        <v>0.62638888888888888</v>
      </c>
      <c r="H354" s="5">
        <v>11</v>
      </c>
      <c r="I354" s="5">
        <v>5</v>
      </c>
      <c r="J354" s="5">
        <f t="shared" si="98"/>
        <v>16</v>
      </c>
      <c r="K354" s="5" t="s">
        <v>18</v>
      </c>
      <c r="L354" s="5" t="str">
        <f t="shared" si="105"/>
        <v>Good</v>
      </c>
      <c r="M354" s="8">
        <f t="shared" si="106"/>
        <v>1</v>
      </c>
      <c r="N354" s="5" t="str">
        <f t="shared" si="107"/>
        <v>Good</v>
      </c>
    </row>
    <row r="355" spans="1:14" x14ac:dyDescent="0.25">
      <c r="A355" s="3">
        <v>45504</v>
      </c>
      <c r="B355" s="5">
        <f t="shared" si="102"/>
        <v>31</v>
      </c>
      <c r="C355" s="5">
        <f t="shared" si="103"/>
        <v>7</v>
      </c>
      <c r="D355" s="5">
        <f t="shared" si="104"/>
        <v>2024</v>
      </c>
      <c r="E355" s="5" t="s">
        <v>33</v>
      </c>
      <c r="F355" s="10">
        <v>0.375</v>
      </c>
      <c r="G355" s="11">
        <v>0.54513888888888884</v>
      </c>
      <c r="H355" s="5">
        <v>8</v>
      </c>
      <c r="I355" s="5">
        <v>10</v>
      </c>
      <c r="J355" s="5">
        <f t="shared" si="98"/>
        <v>18</v>
      </c>
      <c r="K355" s="5" t="s">
        <v>18</v>
      </c>
      <c r="L355" s="5" t="str">
        <f t="shared" si="105"/>
        <v>Good</v>
      </c>
      <c r="M355" s="8">
        <f t="shared" si="106"/>
        <v>1.125</v>
      </c>
      <c r="N355" s="5" t="str">
        <f t="shared" si="107"/>
        <v>Good</v>
      </c>
    </row>
    <row r="356" spans="1:14" x14ac:dyDescent="0.25">
      <c r="A356" s="3">
        <v>45483</v>
      </c>
      <c r="B356" s="5">
        <f t="shared" ref="B356:B359" si="108">DAY(A356)</f>
        <v>10</v>
      </c>
      <c r="C356" s="5">
        <f t="shared" ref="C356:C359" si="109">MONTH(A356)</f>
        <v>7</v>
      </c>
      <c r="D356" s="5">
        <f t="shared" ref="D356:D359" si="110">YEAR(A356)</f>
        <v>2024</v>
      </c>
      <c r="E356" s="5" t="s">
        <v>34</v>
      </c>
      <c r="F356" s="10">
        <v>0.41111111111111109</v>
      </c>
      <c r="G356" s="11">
        <v>0.51527777777777772</v>
      </c>
      <c r="H356" s="5">
        <v>5</v>
      </c>
      <c r="I356" s="5">
        <v>11</v>
      </c>
      <c r="J356" s="5">
        <f t="shared" si="98"/>
        <v>16</v>
      </c>
      <c r="K356" s="5" t="s">
        <v>18</v>
      </c>
      <c r="L356" s="5" t="str">
        <f t="shared" ref="L356:L359" si="111">IF(J356&gt;=16,"Good","Bad")</f>
        <v>Good</v>
      </c>
      <c r="M356" s="8">
        <f t="shared" ref="M356:M359" si="112">J356/16</f>
        <v>1</v>
      </c>
      <c r="N356" s="5" t="str">
        <f t="shared" ref="N356:N359" si="113">IF(M356&gt;89%,"Good","Bad")</f>
        <v>Good</v>
      </c>
    </row>
    <row r="357" spans="1:14" x14ac:dyDescent="0.25">
      <c r="A357" s="3">
        <v>45484</v>
      </c>
      <c r="B357" s="5">
        <f t="shared" si="108"/>
        <v>11</v>
      </c>
      <c r="C357" s="5">
        <f t="shared" si="109"/>
        <v>7</v>
      </c>
      <c r="D357" s="5">
        <f t="shared" si="110"/>
        <v>2024</v>
      </c>
      <c r="E357" s="5" t="s">
        <v>34</v>
      </c>
      <c r="F357" s="10">
        <v>0.38819444444444445</v>
      </c>
      <c r="G357" s="11">
        <v>0.51666666666666672</v>
      </c>
      <c r="H357" s="5">
        <v>7</v>
      </c>
      <c r="I357" s="5">
        <v>10</v>
      </c>
      <c r="J357" s="5">
        <f t="shared" si="98"/>
        <v>17</v>
      </c>
      <c r="K357" s="5" t="s">
        <v>18</v>
      </c>
      <c r="L357" s="5" t="str">
        <f t="shared" si="111"/>
        <v>Good</v>
      </c>
      <c r="M357" s="8">
        <f t="shared" si="112"/>
        <v>1.0625</v>
      </c>
      <c r="N357" s="5" t="str">
        <f t="shared" si="113"/>
        <v>Good</v>
      </c>
    </row>
    <row r="358" spans="1:14" x14ac:dyDescent="0.25">
      <c r="A358" s="3">
        <v>45485</v>
      </c>
      <c r="B358" s="5">
        <f t="shared" si="108"/>
        <v>12</v>
      </c>
      <c r="C358" s="5">
        <f t="shared" si="109"/>
        <v>7</v>
      </c>
      <c r="D358" s="5">
        <f t="shared" si="110"/>
        <v>2024</v>
      </c>
      <c r="E358" s="5" t="s">
        <v>34</v>
      </c>
      <c r="F358" s="10">
        <v>0.38333333333333336</v>
      </c>
      <c r="G358" s="11">
        <v>0.61041666666666661</v>
      </c>
      <c r="H358" s="5">
        <v>10</v>
      </c>
      <c r="I358" s="5">
        <v>9</v>
      </c>
      <c r="J358" s="5">
        <f t="shared" si="98"/>
        <v>19</v>
      </c>
      <c r="K358" s="5" t="s">
        <v>18</v>
      </c>
      <c r="L358" s="5" t="str">
        <f t="shared" si="111"/>
        <v>Good</v>
      </c>
      <c r="M358" s="8">
        <f t="shared" si="112"/>
        <v>1.1875</v>
      </c>
      <c r="N358" s="5" t="str">
        <f t="shared" si="113"/>
        <v>Good</v>
      </c>
    </row>
    <row r="359" spans="1:14" x14ac:dyDescent="0.25">
      <c r="A359" s="3">
        <v>45486</v>
      </c>
      <c r="B359" s="5">
        <f t="shared" si="108"/>
        <v>13</v>
      </c>
      <c r="C359" s="5">
        <f t="shared" si="109"/>
        <v>7</v>
      </c>
      <c r="D359" s="5">
        <f t="shared" si="110"/>
        <v>2024</v>
      </c>
      <c r="E359" s="5" t="s">
        <v>34</v>
      </c>
      <c r="F359" s="10">
        <v>0.36666666666666664</v>
      </c>
      <c r="G359" s="11">
        <v>0.61041666666666661</v>
      </c>
      <c r="H359" s="5">
        <v>10</v>
      </c>
      <c r="I359" s="5">
        <v>10</v>
      </c>
      <c r="J359" s="5">
        <f t="shared" si="98"/>
        <v>20</v>
      </c>
      <c r="K359" s="5" t="s">
        <v>18</v>
      </c>
      <c r="L359" s="5" t="str">
        <f t="shared" si="111"/>
        <v>Good</v>
      </c>
      <c r="M359" s="8">
        <f t="shared" si="112"/>
        <v>1.25</v>
      </c>
      <c r="N359" s="5" t="str">
        <f t="shared" si="113"/>
        <v>Good</v>
      </c>
    </row>
  </sheetData>
  <pageMargins left="0.7" right="0.7" top="0.75" bottom="0.75" header="0.3" footer="0.3"/>
  <pageSetup orientation="portrait" r:id="rId1"/>
  <ignoredErrors>
    <ignoredError sqref="J2:J29 J30:J51 J52:J77 J80:J106 J78:J79 J107:J108 J109:J131 J132:J156 J157:J181 J182:J206 J207:J208 J212:J260 J209:J211 J261:J282 J283:J284 J285:J299 J300:J336 J337:J355 J356:J359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1"/>
  <sheetViews>
    <sheetView workbookViewId="0">
      <selection activeCell="A2" sqref="A2"/>
    </sheetView>
  </sheetViews>
  <sheetFormatPr defaultRowHeight="15" x14ac:dyDescent="0.25"/>
  <cols>
    <col min="1" max="1" width="15.7109375" style="5" customWidth="1"/>
    <col min="2" max="2" width="12.28515625" style="5" customWidth="1"/>
    <col min="3" max="3" width="12.140625" style="5" customWidth="1"/>
    <col min="4" max="4" width="13" style="5" customWidth="1"/>
    <col min="5" max="5" width="13.42578125" style="5" customWidth="1"/>
    <col min="6" max="6" width="11.28515625" style="5" customWidth="1"/>
    <col min="7" max="7" width="12.5703125" style="5" customWidth="1"/>
    <col min="8" max="8" width="12.28515625" style="5" customWidth="1"/>
    <col min="9" max="9" width="12.5703125" style="5" customWidth="1"/>
    <col min="10" max="10" width="14.7109375" style="5" customWidth="1"/>
    <col min="11" max="11" width="16.28515625" style="5" customWidth="1"/>
    <col min="12" max="12" width="15.5703125" style="5" customWidth="1"/>
    <col min="13" max="13" width="12.28515625" style="5" customWidth="1"/>
    <col min="14" max="14" width="11.42578125" style="5" customWidth="1"/>
    <col min="15" max="15" width="11.28515625" style="5" customWidth="1"/>
    <col min="16" max="16" width="11.140625" style="5" customWidth="1"/>
    <col min="17" max="18" width="8.85546875" style="5"/>
    <col min="19" max="19" width="18.42578125" style="5" customWidth="1"/>
  </cols>
  <sheetData>
    <row r="1" spans="1:19" x14ac:dyDescent="0.25">
      <c r="A1" s="2" t="s">
        <v>44</v>
      </c>
      <c r="B1" s="2" t="s">
        <v>10</v>
      </c>
      <c r="C1" s="2" t="s">
        <v>35</v>
      </c>
      <c r="D1" s="2" t="s">
        <v>11</v>
      </c>
      <c r="E1" s="2" t="s">
        <v>12</v>
      </c>
      <c r="F1" s="2" t="s">
        <v>13</v>
      </c>
      <c r="G1" s="2" t="s">
        <v>14</v>
      </c>
      <c r="H1" s="2" t="s">
        <v>7</v>
      </c>
      <c r="I1" s="2" t="s">
        <v>15</v>
      </c>
      <c r="J1" s="2" t="s">
        <v>16</v>
      </c>
      <c r="K1" s="2" t="s">
        <v>36</v>
      </c>
      <c r="L1" s="2" t="s">
        <v>37</v>
      </c>
      <c r="M1" s="2" t="s">
        <v>38</v>
      </c>
      <c r="N1" s="2" t="s">
        <v>39</v>
      </c>
      <c r="O1" s="2" t="s">
        <v>40</v>
      </c>
      <c r="P1" s="2" t="s">
        <v>41</v>
      </c>
      <c r="Q1" s="2" t="s">
        <v>42</v>
      </c>
      <c r="R1" s="2" t="s">
        <v>43</v>
      </c>
      <c r="S1" s="2" t="s">
        <v>17</v>
      </c>
    </row>
    <row r="2" spans="1:19" x14ac:dyDescent="0.25">
      <c r="A2" s="3" t="s">
        <v>19</v>
      </c>
      <c r="B2" s="4">
        <f>AVERAGE(Total_Sheet!F2:F29)</f>
        <v>0.40148809523809531</v>
      </c>
      <c r="C2" s="4">
        <f>AVERAGE(Total_Sheet!G2:G29)</f>
        <v>0.59759424603174593</v>
      </c>
      <c r="D2" s="5">
        <f>31 - E2</f>
        <v>28</v>
      </c>
      <c r="E2" s="5">
        <f>31-COUNTIF(Total_Sheet!E:E,Total_Sheet!E2)</f>
        <v>3</v>
      </c>
      <c r="F2" s="5">
        <f>16*D2</f>
        <v>448</v>
      </c>
      <c r="G2" s="5">
        <f>SUM(Total_Sheet!J2:J29)</f>
        <v>527</v>
      </c>
      <c r="H2" s="6">
        <f>G2/F2</f>
        <v>1.1763392857142858</v>
      </c>
      <c r="I2" s="5" t="str">
        <f>IF(H2&gt;89%,"Good","bad")</f>
        <v>Good</v>
      </c>
      <c r="J2" s="5">
        <f>COUNTIFS(Total_Sheet!K:K,Total_Sheet!K15,Total_Sheet!E:E,Total_Sheet!E4)</f>
        <v>3</v>
      </c>
      <c r="K2" s="5">
        <f>SUMIFS(Total_Sheet!H:H,Total_Sheet!E:E,Total_Sheet!E2)</f>
        <v>244</v>
      </c>
      <c r="L2" s="5">
        <f>SUMIF(Total_Sheet!E:E,Total_Sheet!E2,Total_Sheet!I:I)</f>
        <v>283</v>
      </c>
      <c r="M2" s="5">
        <f>8*D2</f>
        <v>224</v>
      </c>
      <c r="N2" s="5">
        <f>8*D2</f>
        <v>224</v>
      </c>
      <c r="O2" s="6">
        <f>K2/M2</f>
        <v>1.0892857142857142</v>
      </c>
      <c r="P2" s="6">
        <f>L2/N2</f>
        <v>1.2633928571428572</v>
      </c>
      <c r="Q2" s="5" t="str">
        <f>IF(O2&gt;89%,"Good","Bad")</f>
        <v>Good</v>
      </c>
      <c r="R2" s="5" t="str">
        <f>IF(P2&gt;89%,"Good","Bad")</f>
        <v>Good</v>
      </c>
      <c r="S2" s="12">
        <f>G2/6501</f>
        <v>8.1064451622827258E-2</v>
      </c>
    </row>
    <row r="3" spans="1:19" x14ac:dyDescent="0.25">
      <c r="A3" s="3" t="s">
        <v>20</v>
      </c>
      <c r="B3" s="4">
        <f>AVERAGE(Total_Sheet!F30:F51)</f>
        <v>0.42228535353535346</v>
      </c>
      <c r="C3" s="4">
        <f>AVERAGE(Total_Sheet!G30:G51)</f>
        <v>0.59457070707070703</v>
      </c>
      <c r="D3" s="5">
        <f t="shared" ref="D3:D17" si="0">31 - E3</f>
        <v>22</v>
      </c>
      <c r="E3" s="5">
        <f>31-COUNTIF(Total_Sheet!E:E,Total_Sheet!E30)</f>
        <v>9</v>
      </c>
      <c r="F3" s="5">
        <f t="shared" ref="F3:F17" si="1">16*D3</f>
        <v>352</v>
      </c>
      <c r="G3" s="5">
        <f>SUM(Total_Sheet!J30:J51)</f>
        <v>378</v>
      </c>
      <c r="H3" s="6">
        <f t="shared" ref="H3:H17" si="2">G3/F3</f>
        <v>1.0738636363636365</v>
      </c>
      <c r="I3" s="5" t="str">
        <f t="shared" ref="I3:I17" si="3">IF(H3&gt;89%,"Good","bad")</f>
        <v>Good</v>
      </c>
      <c r="J3" s="5">
        <f>COUNTIFS(Total_Sheet!E:E,Total_Sheet!E30,Total_Sheet!K:K,Total_Sheet!K26)</f>
        <v>2</v>
      </c>
      <c r="K3" s="5">
        <f>SUMIF(Total_Sheet!E:E,Total_Sheet!E31,Total_Sheet!H:H)</f>
        <v>176</v>
      </c>
      <c r="L3" s="5">
        <f>SUMIF(Total_Sheet!E:E,Total_Sheet!E30,Total_Sheet!I:I)</f>
        <v>202</v>
      </c>
      <c r="M3" s="5">
        <f t="shared" ref="M3:M17" si="4">8*D3</f>
        <v>176</v>
      </c>
      <c r="N3" s="5">
        <f t="shared" ref="N3:N17" si="5">8*D3</f>
        <v>176</v>
      </c>
      <c r="O3" s="6">
        <f t="shared" ref="O3:O17" si="6">K3/M3</f>
        <v>1</v>
      </c>
      <c r="P3" s="6">
        <f t="shared" ref="P3:P17" si="7">L3/N3</f>
        <v>1.1477272727272727</v>
      </c>
      <c r="Q3" s="5" t="str">
        <f t="shared" ref="Q3:Q17" si="8">IF(O3&gt;89%,"Good","Bad")</f>
        <v>Good</v>
      </c>
      <c r="R3" s="5" t="str">
        <f t="shared" ref="R3:R17" si="9">IF(P3&gt;89%,"Good","Bad")</f>
        <v>Good</v>
      </c>
      <c r="S3" s="12">
        <f t="shared" ref="S3:S17" si="10">G3/6501</f>
        <v>5.8144900784494691E-2</v>
      </c>
    </row>
    <row r="4" spans="1:19" x14ac:dyDescent="0.25">
      <c r="A4" s="3" t="s">
        <v>21</v>
      </c>
      <c r="B4" s="4">
        <f>AVERAGE(Total_Sheet!F52:F77)</f>
        <v>0.42200854700854695</v>
      </c>
      <c r="C4" s="4">
        <f>AVERAGE(Total_Sheet!G52:G77)</f>
        <v>0.61196848290598282</v>
      </c>
      <c r="D4" s="5">
        <f t="shared" si="0"/>
        <v>26</v>
      </c>
      <c r="E4" s="5">
        <f>31-COUNTIF(Total_Sheet!E:E,Total_Sheet!E52)</f>
        <v>5</v>
      </c>
      <c r="F4" s="5">
        <f t="shared" si="1"/>
        <v>416</v>
      </c>
      <c r="G4" s="5">
        <f>SUMIF(Total_Sheet!E:E,Total_Sheet!E52,Total_Sheet!J:J)</f>
        <v>479</v>
      </c>
      <c r="H4" s="6">
        <f t="shared" si="2"/>
        <v>1.1514423076923077</v>
      </c>
      <c r="I4" s="5" t="str">
        <f t="shared" si="3"/>
        <v>Good</v>
      </c>
      <c r="J4" s="5">
        <f>COUNTIFS(Total_Sheet!K:K,Total_Sheet!K41:K41,Total_Sheet!E:E,Total_Sheet!E52)</f>
        <v>2</v>
      </c>
      <c r="K4" s="5">
        <f>SUMIF(Total_Sheet!E:E,Total_Sheet!E52,Total_Sheet!H:H)</f>
        <v>222</v>
      </c>
      <c r="L4" s="5">
        <f>SUMIF(Total_Sheet!E:E,Total_Sheet!E52,Total_Sheet!I:I)</f>
        <v>257</v>
      </c>
      <c r="M4" s="5">
        <f t="shared" si="4"/>
        <v>208</v>
      </c>
      <c r="N4" s="5">
        <f t="shared" si="5"/>
        <v>208</v>
      </c>
      <c r="O4" s="6">
        <f t="shared" si="6"/>
        <v>1.0673076923076923</v>
      </c>
      <c r="P4" s="6">
        <f t="shared" si="7"/>
        <v>1.2355769230769231</v>
      </c>
      <c r="Q4" s="5" t="str">
        <f t="shared" si="8"/>
        <v>Good</v>
      </c>
      <c r="R4" s="5" t="str">
        <f t="shared" si="9"/>
        <v>Good</v>
      </c>
      <c r="S4" s="12">
        <f t="shared" si="10"/>
        <v>7.3680972158129521E-2</v>
      </c>
    </row>
    <row r="5" spans="1:19" x14ac:dyDescent="0.25">
      <c r="A5" s="3" t="s">
        <v>22</v>
      </c>
      <c r="B5" s="4">
        <f>AVERAGE(Total_Sheet!F78:F106)</f>
        <v>0.41942049808429122</v>
      </c>
      <c r="C5" s="4">
        <f>AVERAGE(Total_Sheet!G78:G106)</f>
        <v>0.61027538314176255</v>
      </c>
      <c r="D5" s="5">
        <f t="shared" si="0"/>
        <v>29</v>
      </c>
      <c r="E5" s="5">
        <f>31-COUNTIF(Total_Sheet!E:E,Total_Sheet!E78)</f>
        <v>2</v>
      </c>
      <c r="F5" s="5">
        <f t="shared" si="1"/>
        <v>464</v>
      </c>
      <c r="G5" s="5">
        <f>SUMIF(Total_Sheet!E:E,Total_Sheet!E78,Total_Sheet!J:J)</f>
        <v>529</v>
      </c>
      <c r="H5" s="6">
        <f t="shared" si="2"/>
        <v>1.1400862068965518</v>
      </c>
      <c r="I5" s="5" t="str">
        <f t="shared" si="3"/>
        <v>Good</v>
      </c>
      <c r="J5" s="5">
        <f>COUNTIFS(Total_Sheet!K:K,Total_Sheet!K26,Total_Sheet!E:E,Total_Sheet!E82)</f>
        <v>6</v>
      </c>
      <c r="K5" s="5">
        <f>SUMIF(Total_Sheet!E:E,Total_Sheet!E78,Total_Sheet!H:H)</f>
        <v>268</v>
      </c>
      <c r="L5" s="5">
        <f>SUMIF(Total_Sheet!E:E,Total_Sheet!E78,Total_Sheet!I:I)</f>
        <v>261</v>
      </c>
      <c r="M5" s="5">
        <f t="shared" si="4"/>
        <v>232</v>
      </c>
      <c r="N5" s="5">
        <f t="shared" si="5"/>
        <v>232</v>
      </c>
      <c r="O5" s="6">
        <f t="shared" si="6"/>
        <v>1.1551724137931034</v>
      </c>
      <c r="P5" s="6">
        <f t="shared" si="7"/>
        <v>1.125</v>
      </c>
      <c r="Q5" s="5" t="str">
        <f t="shared" si="8"/>
        <v>Good</v>
      </c>
      <c r="R5" s="5" t="str">
        <f t="shared" si="9"/>
        <v>Good</v>
      </c>
      <c r="S5" s="12">
        <f t="shared" si="10"/>
        <v>8.1372096600522997E-2</v>
      </c>
    </row>
    <row r="6" spans="1:19" x14ac:dyDescent="0.25">
      <c r="A6" s="3" t="s">
        <v>23</v>
      </c>
      <c r="B6" s="4">
        <f>AVERAGE(Total_Sheet!F107:F131)</f>
        <v>0.42636111111111114</v>
      </c>
      <c r="C6" s="4">
        <f>AVERAGE(Total_Sheet!G107:G131)</f>
        <v>0.61611111111111116</v>
      </c>
      <c r="D6" s="5">
        <f t="shared" si="0"/>
        <v>25</v>
      </c>
      <c r="E6" s="5">
        <f>31-COUNTIF(Total_Sheet!E:E,Total_Sheet!E107)</f>
        <v>6</v>
      </c>
      <c r="F6" s="5">
        <f t="shared" si="1"/>
        <v>400</v>
      </c>
      <c r="G6" s="5">
        <f>SUMIF(Total_Sheet!E:E,Total_Sheet!E107,Total_Sheet!J:J)</f>
        <v>461</v>
      </c>
      <c r="H6" s="6">
        <f t="shared" si="2"/>
        <v>1.1525000000000001</v>
      </c>
      <c r="I6" s="5" t="str">
        <f t="shared" si="3"/>
        <v>Good</v>
      </c>
      <c r="J6" s="5">
        <f>COUNTIFS(Total_Sheet!K:K,Total_Sheet!K86,Total_Sheet!E:E,Total_Sheet!E107)</f>
        <v>1</v>
      </c>
      <c r="K6" s="5">
        <f>SUMIF(Total_Sheet!E:E,Total_Sheet!E107,Total_Sheet!H:H)</f>
        <v>226</v>
      </c>
      <c r="L6" s="5">
        <f>SUMIF(Total_Sheet!E:E,Total_Sheet!E107,Total_Sheet!I:I)</f>
        <v>235</v>
      </c>
      <c r="M6" s="5">
        <f t="shared" si="4"/>
        <v>200</v>
      </c>
      <c r="N6" s="5">
        <f t="shared" si="5"/>
        <v>200</v>
      </c>
      <c r="O6" s="6">
        <f t="shared" si="6"/>
        <v>1.1299999999999999</v>
      </c>
      <c r="P6" s="6">
        <f t="shared" si="7"/>
        <v>1.175</v>
      </c>
      <c r="Q6" s="5" t="str">
        <f t="shared" si="8"/>
        <v>Good</v>
      </c>
      <c r="R6" s="5" t="str">
        <f t="shared" si="9"/>
        <v>Good</v>
      </c>
      <c r="S6" s="12">
        <f t="shared" si="10"/>
        <v>7.0912167358867864E-2</v>
      </c>
    </row>
    <row r="7" spans="1:19" x14ac:dyDescent="0.25">
      <c r="A7" s="3" t="s">
        <v>24</v>
      </c>
      <c r="B7" s="4">
        <f>AVERAGE(Total_Sheet!F132:F156)</f>
        <v>0.41980555555555538</v>
      </c>
      <c r="C7" s="4">
        <f>AVERAGE(Total_Sheet!G132:G156)</f>
        <v>0.61375648148148154</v>
      </c>
      <c r="D7" s="5">
        <f t="shared" si="0"/>
        <v>25</v>
      </c>
      <c r="E7" s="5">
        <f>31-COUNTIF(Total_Sheet!E:E,Total_Sheet!E132)</f>
        <v>6</v>
      </c>
      <c r="F7" s="5">
        <f t="shared" si="1"/>
        <v>400</v>
      </c>
      <c r="G7" s="5">
        <f>SUMIF(Total_Sheet!E:E,Total_Sheet!E132,Total_Sheet!J:J)</f>
        <v>493</v>
      </c>
      <c r="H7" s="6">
        <f t="shared" si="2"/>
        <v>1.2324999999999999</v>
      </c>
      <c r="I7" s="5" t="str">
        <f t="shared" si="3"/>
        <v>Good</v>
      </c>
      <c r="J7" s="5">
        <f>COUNTIFS(Total_Sheet!K:K,Total_Sheet!K86,Total_Sheet!E:E,Total_Sheet!E132)</f>
        <v>0</v>
      </c>
      <c r="K7" s="5">
        <f>SUMIF(Total_Sheet!E:E,Total_Sheet!E132,Total_Sheet!H:H)</f>
        <v>235</v>
      </c>
      <c r="L7" s="5">
        <f>SUMIF(Total_Sheet!E:E,Total_Sheet!E132,Total_Sheet!I:I)</f>
        <v>258</v>
      </c>
      <c r="M7" s="5">
        <f t="shared" si="4"/>
        <v>200</v>
      </c>
      <c r="N7" s="5">
        <f t="shared" si="5"/>
        <v>200</v>
      </c>
      <c r="O7" s="6">
        <f t="shared" si="6"/>
        <v>1.175</v>
      </c>
      <c r="P7" s="6">
        <f t="shared" si="7"/>
        <v>1.29</v>
      </c>
      <c r="Q7" s="5" t="str">
        <f t="shared" si="8"/>
        <v>Good</v>
      </c>
      <c r="R7" s="5" t="str">
        <f t="shared" si="9"/>
        <v>Good</v>
      </c>
      <c r="S7" s="12">
        <f t="shared" si="10"/>
        <v>7.5834487001999698E-2</v>
      </c>
    </row>
    <row r="8" spans="1:19" x14ac:dyDescent="0.25">
      <c r="A8" s="3" t="s">
        <v>25</v>
      </c>
      <c r="B8" s="4">
        <f>AVERAGE(Total_Sheet!F157:F181)</f>
        <v>0.41252777777777783</v>
      </c>
      <c r="C8" s="4">
        <f>AVERAGE(Total_Sheet!G157:G181)</f>
        <v>0.60913657407407396</v>
      </c>
      <c r="D8" s="5">
        <f t="shared" si="0"/>
        <v>25</v>
      </c>
      <c r="E8" s="5">
        <f>31-COUNTIF(Total_Sheet!E:E,Total_Sheet!E157)</f>
        <v>6</v>
      </c>
      <c r="F8" s="5">
        <f t="shared" si="1"/>
        <v>400</v>
      </c>
      <c r="G8" s="5">
        <f>SUMIF(Total_Sheet!E:E,Total_Sheet!E157,Total_Sheet!J:J)</f>
        <v>459</v>
      </c>
      <c r="H8" s="6">
        <f t="shared" si="2"/>
        <v>1.1475</v>
      </c>
      <c r="I8" s="5" t="str">
        <f t="shared" si="3"/>
        <v>Good</v>
      </c>
      <c r="J8" s="5">
        <f>COUNTIFS(Total_Sheet!K:K,Total_Sheet!K158,Total_Sheet!E:E,Total_Sheet!E157)</f>
        <v>3</v>
      </c>
      <c r="K8" s="5">
        <f>SUMIF(Total_Sheet!E:E,Total_Sheet!E157,Total_Sheet!H:H)</f>
        <v>235</v>
      </c>
      <c r="L8" s="5">
        <f>SUMIF(Total_Sheet!E:E,Total_Sheet!E158,Total_Sheet!I:I)</f>
        <v>224</v>
      </c>
      <c r="M8" s="5">
        <f t="shared" si="4"/>
        <v>200</v>
      </c>
      <c r="N8" s="5">
        <f t="shared" si="5"/>
        <v>200</v>
      </c>
      <c r="O8" s="6">
        <f t="shared" si="6"/>
        <v>1.175</v>
      </c>
      <c r="P8" s="6">
        <f t="shared" si="7"/>
        <v>1.1200000000000001</v>
      </c>
      <c r="Q8" s="5" t="str">
        <f t="shared" si="8"/>
        <v>Good</v>
      </c>
      <c r="R8" s="5" t="str">
        <f t="shared" si="9"/>
        <v>Good</v>
      </c>
      <c r="S8" s="12">
        <f t="shared" si="10"/>
        <v>7.0604522381172125E-2</v>
      </c>
    </row>
    <row r="9" spans="1:19" x14ac:dyDescent="0.25">
      <c r="A9" s="3" t="s">
        <v>26</v>
      </c>
      <c r="B9" s="4">
        <f>AVERAGE(Total_Sheet!F182:F206)</f>
        <v>0.4209444444444444</v>
      </c>
      <c r="C9" s="4">
        <f>AVERAGE(Total_Sheet!G182:G206)</f>
        <v>0.61138888888888898</v>
      </c>
      <c r="D9" s="5">
        <f t="shared" si="0"/>
        <v>25</v>
      </c>
      <c r="E9" s="5">
        <f>31-COUNTIF(Total_Sheet!E:E,Total_Sheet!E182)</f>
        <v>6</v>
      </c>
      <c r="F9" s="5">
        <f t="shared" si="1"/>
        <v>400</v>
      </c>
      <c r="G9" s="5">
        <f>SUMIF(Total_Sheet!E:E,Total_Sheet!E186,Total_Sheet!J:J)</f>
        <v>457</v>
      </c>
      <c r="H9" s="6">
        <f t="shared" si="2"/>
        <v>1.1425000000000001</v>
      </c>
      <c r="I9" s="5" t="str">
        <f t="shared" si="3"/>
        <v>Good</v>
      </c>
      <c r="J9" s="5">
        <f>COUNTIFS(Total_Sheet!K:K,Total_Sheet!K158,Total_Sheet!E:E,Total_Sheet!E182)</f>
        <v>4</v>
      </c>
      <c r="K9" s="5">
        <f>SUMIF(Total_Sheet!E:E,Total_Sheet!E182,Total_Sheet!H:H)</f>
        <v>235</v>
      </c>
      <c r="L9" s="5">
        <f>SUMIF(Total_Sheet!E:E,Total_Sheet!E182,Total_Sheet!I:I)</f>
        <v>222</v>
      </c>
      <c r="M9" s="5">
        <f t="shared" si="4"/>
        <v>200</v>
      </c>
      <c r="N9" s="5">
        <f t="shared" si="5"/>
        <v>200</v>
      </c>
      <c r="O9" s="6">
        <f t="shared" si="6"/>
        <v>1.175</v>
      </c>
      <c r="P9" s="6">
        <f t="shared" si="7"/>
        <v>1.1100000000000001</v>
      </c>
      <c r="Q9" s="5" t="str">
        <f t="shared" si="8"/>
        <v>Good</v>
      </c>
      <c r="R9" s="5" t="str">
        <f t="shared" si="9"/>
        <v>Good</v>
      </c>
      <c r="S9" s="12">
        <f t="shared" si="10"/>
        <v>7.0296877403476385E-2</v>
      </c>
    </row>
    <row r="10" spans="1:19" x14ac:dyDescent="0.25">
      <c r="A10" s="3" t="s">
        <v>27</v>
      </c>
      <c r="B10" s="4">
        <f>AVERAGE(Total_Sheet!F207:F208)</f>
        <v>0.4236111111111111</v>
      </c>
      <c r="C10" s="4">
        <f>AVERAGE(Total_Sheet!G207:G208)</f>
        <v>0.61631944444444442</v>
      </c>
      <c r="D10" s="5">
        <f t="shared" si="0"/>
        <v>2</v>
      </c>
      <c r="E10" s="5">
        <f>31-COUNTIF(Total_Sheet!E:E,Total_Sheet!E207)</f>
        <v>29</v>
      </c>
      <c r="F10" s="5">
        <f t="shared" si="1"/>
        <v>32</v>
      </c>
      <c r="G10" s="5">
        <f>SUMIF(Total_Sheet!E:E,Total_Sheet!E207,Total_Sheet!J:J)</f>
        <v>39</v>
      </c>
      <c r="H10" s="6">
        <f t="shared" si="2"/>
        <v>1.21875</v>
      </c>
      <c r="I10" s="5" t="str">
        <f t="shared" si="3"/>
        <v>Good</v>
      </c>
      <c r="J10" s="5">
        <f>COUNTIFS(Total_Sheet!K:K,Total_Sheet!K158:K158,Total_Sheet!E:E,Total_Sheet!E207)</f>
        <v>0</v>
      </c>
      <c r="K10" s="5">
        <f>SUMIF(Total_Sheet!E:E,Total_Sheet!E207,Total_Sheet!H:H)</f>
        <v>19</v>
      </c>
      <c r="L10" s="5">
        <f>SUMIF(Total_Sheet!E:E,Total_Sheet!E207,Total_Sheet!I:I)</f>
        <v>20</v>
      </c>
      <c r="M10" s="5">
        <f t="shared" si="4"/>
        <v>16</v>
      </c>
      <c r="N10" s="5">
        <f t="shared" si="5"/>
        <v>16</v>
      </c>
      <c r="O10" s="6">
        <f t="shared" si="6"/>
        <v>1.1875</v>
      </c>
      <c r="P10" s="6">
        <f t="shared" si="7"/>
        <v>1.25</v>
      </c>
      <c r="Q10" s="5" t="str">
        <f t="shared" si="8"/>
        <v>Good</v>
      </c>
      <c r="R10" s="5" t="str">
        <f t="shared" si="9"/>
        <v>Good</v>
      </c>
      <c r="S10" s="12">
        <f t="shared" si="10"/>
        <v>5.999077065066913E-3</v>
      </c>
    </row>
    <row r="11" spans="1:19" x14ac:dyDescent="0.25">
      <c r="A11" s="3" t="s">
        <v>28</v>
      </c>
      <c r="B11" s="4">
        <f>AVERAGE(Total_Sheet!F209:F235)</f>
        <v>0.38238168724279836</v>
      </c>
      <c r="C11" s="4">
        <f>AVERAGE(Total_Sheet!G209:G235)</f>
        <v>0.59904835390946487</v>
      </c>
      <c r="D11" s="5">
        <f t="shared" si="0"/>
        <v>27</v>
      </c>
      <c r="E11" s="5">
        <f>31-COUNTIF(Total_Sheet!E:E,Total_Sheet!E209)</f>
        <v>4</v>
      </c>
      <c r="F11" s="5">
        <f t="shared" si="1"/>
        <v>432</v>
      </c>
      <c r="G11" s="5">
        <f>SUMIF(Total_Sheet!E:E,Total_Sheet!E209,Total_Sheet!J:J)</f>
        <v>486</v>
      </c>
      <c r="H11" s="6">
        <f t="shared" si="2"/>
        <v>1.125</v>
      </c>
      <c r="I11" s="5" t="str">
        <f t="shared" si="3"/>
        <v>Good</v>
      </c>
      <c r="J11" s="5">
        <f>COUNTIFS(Total_Sheet!K:K,Total_Sheet!K186,Total_Sheet!E:E,Total_Sheet!E209)</f>
        <v>1</v>
      </c>
      <c r="K11" s="5">
        <f>SUMIF(Total_Sheet!E:E,Total_Sheet!E209,Total_Sheet!H:H)</f>
        <v>244</v>
      </c>
      <c r="L11" s="5">
        <f>SUMIF(Total_Sheet!E:E,Total_Sheet!E209,Total_Sheet!I:I)</f>
        <v>242</v>
      </c>
      <c r="M11" s="5">
        <f t="shared" si="4"/>
        <v>216</v>
      </c>
      <c r="N11" s="5">
        <f t="shared" si="5"/>
        <v>216</v>
      </c>
      <c r="O11" s="6">
        <f t="shared" si="6"/>
        <v>1.1296296296296295</v>
      </c>
      <c r="P11" s="6">
        <f t="shared" si="7"/>
        <v>1.1203703703703705</v>
      </c>
      <c r="Q11" s="5" t="str">
        <f t="shared" si="8"/>
        <v>Good</v>
      </c>
      <c r="R11" s="5" t="str">
        <f t="shared" si="9"/>
        <v>Good</v>
      </c>
      <c r="S11" s="12">
        <f t="shared" si="10"/>
        <v>7.4757729580064602E-2</v>
      </c>
    </row>
    <row r="12" spans="1:19" x14ac:dyDescent="0.25">
      <c r="A12" s="3" t="s">
        <v>29</v>
      </c>
      <c r="B12" s="4">
        <f>AVERAGE(Total_Sheet!F236:F260)</f>
        <v>0.42022222222222227</v>
      </c>
      <c r="C12" s="4">
        <f>AVERAGE(Total_Sheet!G236:G260)</f>
        <v>0.61938888888888888</v>
      </c>
      <c r="D12" s="5">
        <f t="shared" si="0"/>
        <v>25</v>
      </c>
      <c r="E12" s="5">
        <f>31-COUNTIF(Total_Sheet!E:E,Total_Sheet!E236)</f>
        <v>6</v>
      </c>
      <c r="F12" s="5">
        <f t="shared" si="1"/>
        <v>400</v>
      </c>
      <c r="G12" s="5">
        <f>SUMIF(Total_Sheet!E:E,Total_Sheet!E236,Total_Sheet!J:J)</f>
        <v>457</v>
      </c>
      <c r="H12" s="6">
        <f t="shared" si="2"/>
        <v>1.1425000000000001</v>
      </c>
      <c r="I12" s="5" t="str">
        <f t="shared" si="3"/>
        <v>Good</v>
      </c>
      <c r="J12" s="5">
        <f>COUNTIFS(Total_Sheet!K:K,Total_Sheet!K186,Total_Sheet!E:E,Total_Sheet!E236)</f>
        <v>1</v>
      </c>
      <c r="K12" s="5">
        <f>SUMIF(Total_Sheet!E:E,Total_Sheet!E236,Total_Sheet!H:H)</f>
        <v>235</v>
      </c>
      <c r="L12" s="5">
        <f>SUMIF(Total_Sheet!E:E,Total_Sheet!E236,Total_Sheet!I:I)</f>
        <v>222</v>
      </c>
      <c r="M12" s="5">
        <f t="shared" si="4"/>
        <v>200</v>
      </c>
      <c r="N12" s="5">
        <f t="shared" si="5"/>
        <v>200</v>
      </c>
      <c r="O12" s="6">
        <f t="shared" si="6"/>
        <v>1.175</v>
      </c>
      <c r="P12" s="6">
        <f t="shared" si="7"/>
        <v>1.1100000000000001</v>
      </c>
      <c r="Q12" s="5" t="str">
        <f t="shared" si="8"/>
        <v>Good</v>
      </c>
      <c r="R12" s="5" t="str">
        <f t="shared" si="9"/>
        <v>Good</v>
      </c>
      <c r="S12" s="12">
        <f t="shared" si="10"/>
        <v>7.0296877403476385E-2</v>
      </c>
    </row>
    <row r="13" spans="1:19" x14ac:dyDescent="0.25">
      <c r="A13" s="3" t="s">
        <v>30</v>
      </c>
      <c r="B13" s="4">
        <f>AVERAGE(Total_Sheet!F261:F282)</f>
        <v>0.36893939393939396</v>
      </c>
      <c r="C13" s="4">
        <f>AVERAGE(Total_Sheet!G261:G282)</f>
        <v>0.58314393939393938</v>
      </c>
      <c r="D13" s="5">
        <f t="shared" si="0"/>
        <v>22</v>
      </c>
      <c r="E13" s="5">
        <f>31-COUNTIF(Total_Sheet!E:E,Total_Sheet!E261)</f>
        <v>9</v>
      </c>
      <c r="F13" s="5">
        <f t="shared" si="1"/>
        <v>352</v>
      </c>
      <c r="G13" s="5">
        <f>SUMIF(Total_Sheet!E:E,Total_Sheet!E268,Total_Sheet!J:J)</f>
        <v>418</v>
      </c>
      <c r="H13" s="6">
        <f t="shared" si="2"/>
        <v>1.1875</v>
      </c>
      <c r="I13" s="5" t="str">
        <f t="shared" si="3"/>
        <v>Good</v>
      </c>
      <c r="J13" s="5">
        <f>COUNTIFS(Total_Sheet!K:K,Total_Sheet!K212,Total_Sheet!E:E,Total_Sheet!E261)</f>
        <v>0</v>
      </c>
      <c r="K13" s="5">
        <f>SUMIF(Total_Sheet!E:E,Total_Sheet!E261,Total_Sheet!H:H)</f>
        <v>208</v>
      </c>
      <c r="L13" s="5">
        <f>SUMIF(Total_Sheet!E:E,Total_Sheet!E266,Total_Sheet!I:I)</f>
        <v>210</v>
      </c>
      <c r="M13" s="5">
        <f t="shared" si="4"/>
        <v>176</v>
      </c>
      <c r="N13" s="5">
        <f t="shared" si="5"/>
        <v>176</v>
      </c>
      <c r="O13" s="6">
        <f t="shared" si="6"/>
        <v>1.1818181818181819</v>
      </c>
      <c r="P13" s="6">
        <f t="shared" si="7"/>
        <v>1.1931818181818181</v>
      </c>
      <c r="Q13" s="5" t="str">
        <f t="shared" si="8"/>
        <v>Good</v>
      </c>
      <c r="R13" s="5" t="str">
        <f t="shared" si="9"/>
        <v>Good</v>
      </c>
      <c r="S13" s="12">
        <f t="shared" si="10"/>
        <v>6.4297800338409469E-2</v>
      </c>
    </row>
    <row r="14" spans="1:19" x14ac:dyDescent="0.25">
      <c r="A14" s="3" t="s">
        <v>31</v>
      </c>
      <c r="B14" s="4">
        <f>AVERAGE(Total_Sheet!F283:F307)</f>
        <v>0.41594444444444451</v>
      </c>
      <c r="C14" s="4">
        <f>AVERAGE(Total_Sheet!G283:G307)</f>
        <v>0.60558333333333325</v>
      </c>
      <c r="D14" s="5">
        <f t="shared" si="0"/>
        <v>25</v>
      </c>
      <c r="E14" s="5">
        <f>31-COUNTIF(Total_Sheet!E:E,Total_Sheet!E283)</f>
        <v>6</v>
      </c>
      <c r="F14" s="5">
        <f t="shared" si="1"/>
        <v>400</v>
      </c>
      <c r="G14" s="5">
        <f>SUMIF(Total_Sheet!E:E,Total_Sheet!E283,Total_Sheet!J:J)</f>
        <v>413</v>
      </c>
      <c r="H14" s="6">
        <f t="shared" si="2"/>
        <v>1.0325</v>
      </c>
      <c r="I14" s="5" t="str">
        <f t="shared" si="3"/>
        <v>Good</v>
      </c>
      <c r="J14" s="5">
        <f>COUNTIFS(Total_Sheet!K:K,Total_Sheet!K259,Total_Sheet!E:E,Total_Sheet!E283)</f>
        <v>3</v>
      </c>
      <c r="K14" s="5">
        <f>SUMIF(Total_Sheet!E:E,Total_Sheet!E283,Total_Sheet!H:H)</f>
        <v>210</v>
      </c>
      <c r="L14" s="5">
        <f>SUMIF(Total_Sheet!E:E,Total_Sheet!E283,Total_Sheet!I:I)</f>
        <v>203</v>
      </c>
      <c r="M14" s="5">
        <f t="shared" si="4"/>
        <v>200</v>
      </c>
      <c r="N14" s="5">
        <f t="shared" si="5"/>
        <v>200</v>
      </c>
      <c r="O14" s="6">
        <f t="shared" si="6"/>
        <v>1.05</v>
      </c>
      <c r="P14" s="6">
        <f t="shared" si="7"/>
        <v>1.0149999999999999</v>
      </c>
      <c r="Q14" s="5" t="str">
        <f t="shared" si="8"/>
        <v>Good</v>
      </c>
      <c r="R14" s="5" t="str">
        <f t="shared" si="9"/>
        <v>Good</v>
      </c>
      <c r="S14" s="12">
        <f t="shared" si="10"/>
        <v>6.3528687894170127E-2</v>
      </c>
    </row>
    <row r="15" spans="1:19" x14ac:dyDescent="0.25">
      <c r="A15" s="3" t="s">
        <v>32</v>
      </c>
      <c r="B15" s="4">
        <f>AVERAGE(Total_Sheet!F308:F335)</f>
        <v>0.38601190476190472</v>
      </c>
      <c r="C15" s="4">
        <f>AVERAGE(Total_Sheet!G308:G335)</f>
        <v>0.61773313492063486</v>
      </c>
      <c r="D15" s="5">
        <f t="shared" si="0"/>
        <v>28</v>
      </c>
      <c r="E15" s="5">
        <f>31-COUNTIF(Total_Sheet!E:E,Total_Sheet!E308)</f>
        <v>3</v>
      </c>
      <c r="F15" s="5">
        <f t="shared" si="1"/>
        <v>448</v>
      </c>
      <c r="G15" s="5">
        <f>SUMIF(Total_Sheet!E:E,Total_Sheet!E322,Total_Sheet!J:J)</f>
        <v>478</v>
      </c>
      <c r="H15" s="6">
        <f t="shared" si="2"/>
        <v>1.0669642857142858</v>
      </c>
      <c r="I15" s="5" t="str">
        <f t="shared" si="3"/>
        <v>Good</v>
      </c>
      <c r="J15" s="5">
        <f>COUNTIFS(Total_Sheet!K:K,Total_Sheet!K259,Total_Sheet!E:E,Total_Sheet!E308)</f>
        <v>2</v>
      </c>
      <c r="K15" s="5">
        <f>SUMIF(Total_Sheet!E:E,Total_Sheet!E308,Total_Sheet!H:H)</f>
        <v>259</v>
      </c>
      <c r="L15" s="5">
        <f>SUMIF(Total_Sheet!E:E,Total_Sheet!E308,Total_Sheet!I:I)</f>
        <v>219</v>
      </c>
      <c r="M15" s="5">
        <f t="shared" si="4"/>
        <v>224</v>
      </c>
      <c r="N15" s="5">
        <f t="shared" si="5"/>
        <v>224</v>
      </c>
      <c r="O15" s="6">
        <f t="shared" si="6"/>
        <v>1.15625</v>
      </c>
      <c r="P15" s="6">
        <f t="shared" si="7"/>
        <v>0.9776785714285714</v>
      </c>
      <c r="Q15" s="5" t="str">
        <f t="shared" si="8"/>
        <v>Good</v>
      </c>
      <c r="R15" s="5" t="str">
        <f t="shared" si="9"/>
        <v>Good</v>
      </c>
      <c r="S15" s="12">
        <f t="shared" si="10"/>
        <v>7.3527149669281644E-2</v>
      </c>
    </row>
    <row r="16" spans="1:19" x14ac:dyDescent="0.25">
      <c r="A16" s="3" t="s">
        <v>33</v>
      </c>
      <c r="B16" s="13">
        <f>AVERAGE(Total_Sheet!F336:F355)</f>
        <v>0.37975694444444436</v>
      </c>
      <c r="C16" s="13">
        <f>AVERAGE(Total_Sheet!G336:G355)</f>
        <v>0.60135416666666663</v>
      </c>
      <c r="D16" s="5">
        <f t="shared" si="0"/>
        <v>20</v>
      </c>
      <c r="E16" s="5">
        <f>31-COUNTIF(Total_Sheet!E:E,Total_Sheet!E336)</f>
        <v>11</v>
      </c>
      <c r="F16" s="5">
        <f t="shared" si="1"/>
        <v>320</v>
      </c>
      <c r="G16" s="5">
        <f>SUMIF(Total_Sheet!E:E,Total_Sheet!E340,Total_Sheet!J:J)</f>
        <v>355</v>
      </c>
      <c r="H16" s="6">
        <f t="shared" si="2"/>
        <v>1.109375</v>
      </c>
      <c r="I16" s="5" t="str">
        <f t="shared" si="3"/>
        <v>Good</v>
      </c>
      <c r="J16" s="5">
        <f>COUNTIFS(Total_Sheet!K:K,Total_Sheet!K289,Total_Sheet!E:E,Total_Sheet!E336)</f>
        <v>3</v>
      </c>
      <c r="K16" s="5">
        <f>SUMIF(Total_Sheet!E:E,Total_Sheet!E336,Total_Sheet!H:H)</f>
        <v>202</v>
      </c>
      <c r="L16" s="5">
        <f>SUMIF(Total_Sheet!E:E,Total_Sheet!E336,Total_Sheet!I:I)</f>
        <v>153</v>
      </c>
      <c r="M16" s="5">
        <f t="shared" si="4"/>
        <v>160</v>
      </c>
      <c r="N16" s="5">
        <f t="shared" si="5"/>
        <v>160</v>
      </c>
      <c r="O16" s="6">
        <f t="shared" si="6"/>
        <v>1.2625</v>
      </c>
      <c r="P16" s="6">
        <f t="shared" si="7"/>
        <v>0.95625000000000004</v>
      </c>
      <c r="Q16" s="5" t="str">
        <f t="shared" si="8"/>
        <v>Good</v>
      </c>
      <c r="R16" s="5" t="str">
        <f t="shared" si="9"/>
        <v>Good</v>
      </c>
      <c r="S16" s="12">
        <f t="shared" si="10"/>
        <v>5.4606983540993692E-2</v>
      </c>
    </row>
    <row r="17" spans="1:19" x14ac:dyDescent="0.25">
      <c r="A17" s="3" t="s">
        <v>34</v>
      </c>
      <c r="B17" s="13">
        <f>AVERAGE(Total_Sheet!F356:F359)</f>
        <v>0.38732638888888887</v>
      </c>
      <c r="C17" s="13">
        <f>AVERAGE(Total_Sheet!G356:G359)</f>
        <v>0.56319444444444444</v>
      </c>
      <c r="D17" s="5">
        <f t="shared" si="0"/>
        <v>4</v>
      </c>
      <c r="E17" s="5">
        <f>31-COUNTIF(Total_Sheet!E:E,Total_Sheet!E356)</f>
        <v>27</v>
      </c>
      <c r="F17" s="5">
        <f t="shared" si="1"/>
        <v>64</v>
      </c>
      <c r="G17" s="5">
        <f>SUMIF(Total_Sheet!E:E,Total_Sheet!E356,Total_Sheet!J:J)</f>
        <v>72</v>
      </c>
      <c r="H17" s="6">
        <f t="shared" si="2"/>
        <v>1.125</v>
      </c>
      <c r="I17" s="5" t="str">
        <f t="shared" si="3"/>
        <v>Good</v>
      </c>
      <c r="J17" s="5">
        <f>COUNTIFS(Total_Sheet!K:K,Total_Sheet!K313,Total_Sheet!E:E,Total_Sheet!E356)</f>
        <v>0</v>
      </c>
      <c r="K17" s="5">
        <f>SUMIF(Total_Sheet!E:E,Total_Sheet!E356,Total_Sheet!H:H)</f>
        <v>32</v>
      </c>
      <c r="L17" s="5">
        <f>SUMIF(Total_Sheet!E:E,Total_Sheet!E356,Total_Sheet!I:I)</f>
        <v>40</v>
      </c>
      <c r="M17" s="5">
        <f t="shared" si="4"/>
        <v>32</v>
      </c>
      <c r="N17" s="5">
        <f t="shared" si="5"/>
        <v>32</v>
      </c>
      <c r="O17" s="6">
        <f t="shared" si="6"/>
        <v>1</v>
      </c>
      <c r="P17" s="6">
        <f t="shared" si="7"/>
        <v>1.25</v>
      </c>
      <c r="Q17" s="5" t="str">
        <f t="shared" si="8"/>
        <v>Good</v>
      </c>
      <c r="R17" s="5" t="str">
        <f t="shared" si="9"/>
        <v>Good</v>
      </c>
      <c r="S17" s="12">
        <f t="shared" si="10"/>
        <v>1.1075219197046609E-2</v>
      </c>
    </row>
    <row r="18" spans="1:19" x14ac:dyDescent="0.25">
      <c r="A18" s="3"/>
    </row>
    <row r="19" spans="1:19" x14ac:dyDescent="0.25">
      <c r="A19" s="3"/>
    </row>
    <row r="20" spans="1:19" x14ac:dyDescent="0.25">
      <c r="A20" s="3"/>
    </row>
    <row r="21" spans="1:19" x14ac:dyDescent="0.25">
      <c r="A21" s="3"/>
    </row>
    <row r="22" spans="1:19" x14ac:dyDescent="0.25">
      <c r="A22" s="3"/>
    </row>
    <row r="23" spans="1:19" x14ac:dyDescent="0.25">
      <c r="A23" s="3"/>
    </row>
    <row r="24" spans="1:19" x14ac:dyDescent="0.25">
      <c r="A24" s="3"/>
    </row>
    <row r="25" spans="1:19" x14ac:dyDescent="0.25">
      <c r="A25" s="3"/>
    </row>
    <row r="26" spans="1:19" x14ac:dyDescent="0.25">
      <c r="A26" s="3"/>
    </row>
    <row r="27" spans="1:19" x14ac:dyDescent="0.25">
      <c r="A27" s="3"/>
    </row>
    <row r="28" spans="1:19" x14ac:dyDescent="0.25">
      <c r="A28" s="3"/>
    </row>
    <row r="29" spans="1:19" x14ac:dyDescent="0.25">
      <c r="A29" s="3"/>
    </row>
    <row r="30" spans="1:19" x14ac:dyDescent="0.25">
      <c r="A30" s="3"/>
    </row>
    <row r="31" spans="1:19" x14ac:dyDescent="0.25">
      <c r="A31" s="3"/>
    </row>
  </sheetData>
  <pageMargins left="0.7" right="0.7" top="0.75" bottom="0.75" header="0.3" footer="0.3"/>
  <ignoredErrors>
    <ignoredError sqref="B2:B17 C2:C17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Total_Sheet</vt:lpstr>
      <vt:lpstr>WO_Sheet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Vikas</cp:lastModifiedBy>
  <dcterms:created xsi:type="dcterms:W3CDTF">2015-06-05T18:17:20Z</dcterms:created>
  <dcterms:modified xsi:type="dcterms:W3CDTF">2024-11-04T11:07:05Z</dcterms:modified>
</cp:coreProperties>
</file>