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/>
  <mc:AlternateContent xmlns:mc="http://schemas.openxmlformats.org/markup-compatibility/2006">
    <mc:Choice Requires="x15">
      <x15ac:absPath xmlns:x15ac="http://schemas.microsoft.com/office/spreadsheetml/2010/11/ac" url="https://eaglefgcu.sharepoint.com/sites/STU-SeniorProject-EmbeddedSensorsNetwork/Shared Documents/General/"/>
    </mc:Choice>
  </mc:AlternateContent>
  <xr:revisionPtr revIDLastSave="222" documentId="11_6D09D475A7FACC9D32AC0F2D395DED89E3504B63" xr6:coauthVersionLast="47" xr6:coauthVersionMax="47" xr10:uidLastSave="{FF53F53A-385D-4205-B0E0-D9599A4AB1E3}"/>
  <bookViews>
    <workbookView xWindow="-108" yWindow="-108" windowWidth="23256" windowHeight="138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D20" i="1"/>
  <c r="C20" i="1"/>
  <c r="C18" i="1"/>
  <c r="D17" i="1"/>
  <c r="C17" i="1"/>
  <c r="B17" i="1"/>
  <c r="D21" i="1"/>
  <c r="D22" i="1"/>
  <c r="B28" i="1"/>
  <c r="B27" i="1"/>
  <c r="B20" i="1"/>
  <c r="B18" i="1"/>
  <c r="B30" i="1" l="1"/>
</calcChain>
</file>

<file path=xl/sharedStrings.xml><?xml version="1.0" encoding="utf-8"?>
<sst xmlns="http://schemas.openxmlformats.org/spreadsheetml/2006/main" count="44" uniqueCount="33">
  <si>
    <t>Is Sensor a Feather Module?</t>
  </si>
  <si>
    <t>Fill in all orange boxes with information</t>
  </si>
  <si>
    <t>Stacking Sensor?</t>
  </si>
  <si>
    <t>Is Sensor External?</t>
  </si>
  <si>
    <t>External GPS Antenna?</t>
  </si>
  <si>
    <t>Expected Peak Power Draw (mA)</t>
  </si>
  <si>
    <t>Full Charge Time (hours)</t>
  </si>
  <si>
    <t>Minimum Desired Battery Life (hours)</t>
  </si>
  <si>
    <t>Only need 1 item per row, an option or two linked (unless otherwise noted)</t>
  </si>
  <si>
    <t>Sensor</t>
  </si>
  <si>
    <t>Example Source</t>
  </si>
  <si>
    <t>ESP</t>
  </si>
  <si>
    <t>Link</t>
  </si>
  <si>
    <t>GPS</t>
  </si>
  <si>
    <t>SD Card</t>
  </si>
  <si>
    <t>Example</t>
  </si>
  <si>
    <t>SD Reader</t>
  </si>
  <si>
    <t>Carrier Board</t>
  </si>
  <si>
    <t>Stacking Headers</t>
  </si>
  <si>
    <t>Power Cable</t>
  </si>
  <si>
    <t>GPS Antenna</t>
  </si>
  <si>
    <t>5v-10v Solar Panel</t>
  </si>
  <si>
    <t>Recommended Minimum Wattage:</t>
  </si>
  <si>
    <t>Battery</t>
  </si>
  <si>
    <t>Recommended Minimum Size (mAh):</t>
  </si>
  <si>
    <t>Solar Charge Controller</t>
  </si>
  <si>
    <t>Solar Panel Adapter Cable</t>
  </si>
  <si>
    <t>Waterproof Gland for Solar</t>
  </si>
  <si>
    <t>*Note: Some cases include some waterproof glands</t>
  </si>
  <si>
    <t>Case</t>
  </si>
  <si>
    <t>Waterproof Gland for Sensor</t>
  </si>
  <si>
    <t>Waterproof Gland for GPS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</si>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</sst>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1" fillId="2" borderId="1" xfId="1" applyNumberFormat="1"/>
    <xf numFmtId="0" fontId="1" fillId="2" borderId="1" xfId="1"/>
    <xf numFmtId="0" fontId="0" fillId="0" borderId="0" xfId="0" applyAlignment="1">
      <alignment horizontal="right"/>
    </xf>
    <xf numFmtId="164" fontId="3" fillId="3" borderId="1" xfId="3" applyNumberFormat="1"/>
    <xf numFmtId="0" fontId="2" fillId="3" borderId="2" xfId="2"/>
    <xf numFmtId="164" fontId="2" fillId="3" borderId="2" xfId="2" applyNumberFormat="1"/>
    <xf numFmtId="0" fontId="4" fillId="0" borderId="0" xfId="4"/>
    <xf numFmtId="0" fontId="4" fillId="0" borderId="0" xfId="4" applyAlignment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367" TargetMode="External"/><Relationship Id="rId13" Type="http://schemas.openxmlformats.org/officeDocument/2006/relationships/hyperlink" Target="https://www.adafruit.com/product/905" TargetMode="External"/><Relationship Id="rId3" Type="http://schemas.openxmlformats.org/officeDocument/2006/relationships/hyperlink" Target="https://a.co/d/aFHecw1" TargetMode="External"/><Relationship Id="rId7" Type="http://schemas.openxmlformats.org/officeDocument/2006/relationships/hyperlink" Target="https://www.adafruit.com/product/3064" TargetMode="External"/><Relationship Id="rId12" Type="http://schemas.openxmlformats.org/officeDocument/2006/relationships/hyperlink" Target="https://www.adafruit.com/product/2788" TargetMode="External"/><Relationship Id="rId2" Type="http://schemas.openxmlformats.org/officeDocument/2006/relationships/hyperlink" Target="https://www.adafruit.com/category/945" TargetMode="External"/><Relationship Id="rId1" Type="http://schemas.openxmlformats.org/officeDocument/2006/relationships/hyperlink" Target="https://www.adafruit.com/search?q=sensor&amp;c=17" TargetMode="External"/><Relationship Id="rId6" Type="http://schemas.openxmlformats.org/officeDocument/2006/relationships/hyperlink" Target="https://www.adafruit.com/product/5400" TargetMode="External"/><Relationship Id="rId11" Type="http://schemas.openxmlformats.org/officeDocument/2006/relationships/hyperlink" Target="https://www.adafruit.com/product/761" TargetMode="External"/><Relationship Id="rId5" Type="http://schemas.openxmlformats.org/officeDocument/2006/relationships/hyperlink" Target="https://www.adafruit.com/product/3133" TargetMode="External"/><Relationship Id="rId10" Type="http://schemas.openxmlformats.org/officeDocument/2006/relationships/hyperlink" Target="https://www.adafruit.com/product/4755" TargetMode="External"/><Relationship Id="rId4" Type="http://schemas.openxmlformats.org/officeDocument/2006/relationships/hyperlink" Target="https://www.adafruit.com/product/2922" TargetMode="External"/><Relationship Id="rId9" Type="http://schemas.openxmlformats.org/officeDocument/2006/relationships/hyperlink" Target="https://www.adafruit.com/product/354" TargetMode="External"/><Relationship Id="rId14" Type="http://schemas.openxmlformats.org/officeDocument/2006/relationships/hyperlink" Target="https://a.co/d/0hqUO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H12" sqref="H12"/>
    </sheetView>
  </sheetViews>
  <sheetFormatPr defaultRowHeight="14.45"/>
  <cols>
    <col min="1" max="1" width="31.7109375" bestFit="1" customWidth="1"/>
    <col min="3" max="3" width="34.42578125" bestFit="1" customWidth="1"/>
    <col min="4" max="5" width="15.140625" bestFit="1" customWidth="1"/>
  </cols>
  <sheetData>
    <row r="1" spans="1:5">
      <c r="A1" t="s">
        <v>0</v>
      </c>
      <c r="B1" s="2" t="b">
        <v>1</v>
      </c>
      <c r="C1" s="9" t="s">
        <v>1</v>
      </c>
      <c r="D1" s="10"/>
    </row>
    <row r="2" spans="1:5">
      <c r="A2" t="s">
        <v>2</v>
      </c>
      <c r="B2" s="2" t="b">
        <v>0</v>
      </c>
      <c r="C2" s="9"/>
      <c r="D2" s="10"/>
    </row>
    <row r="3" spans="1:5">
      <c r="A3" t="s">
        <v>3</v>
      </c>
      <c r="B3" s="2" t="b">
        <v>0</v>
      </c>
      <c r="C3" s="9"/>
      <c r="D3" s="10"/>
    </row>
    <row r="4" spans="1:5">
      <c r="A4" t="s">
        <v>4</v>
      </c>
      <c r="B4" s="2" t="b">
        <v>1</v>
      </c>
    </row>
    <row r="6" spans="1:5">
      <c r="A6" t="s">
        <v>5</v>
      </c>
      <c r="B6" s="2">
        <v>350</v>
      </c>
    </row>
    <row r="7" spans="1:5">
      <c r="A7" t="s">
        <v>6</v>
      </c>
      <c r="B7" s="2">
        <v>8</v>
      </c>
    </row>
    <row r="8" spans="1:5">
      <c r="A8" t="s">
        <v>7</v>
      </c>
      <c r="B8" s="2">
        <v>12.5</v>
      </c>
    </row>
    <row r="9" spans="1:5">
      <c r="C9" s="10" t="s">
        <v>8</v>
      </c>
      <c r="D9" s="10"/>
      <c r="E9" s="10"/>
    </row>
    <row r="10" spans="1:5">
      <c r="C10" s="10"/>
      <c r="D10" s="10"/>
      <c r="E10" s="10"/>
    </row>
    <row r="11" spans="1:5">
      <c r="A11" s="3" t="s">
        <v>9</v>
      </c>
      <c r="B11" s="1"/>
      <c r="C11" s="7" t="s">
        <v>10</v>
      </c>
      <c r="D11" s="7" t="s">
        <v>10</v>
      </c>
    </row>
    <row r="13" spans="1:5">
      <c r="A13" t="s">
        <v>11</v>
      </c>
      <c r="B13" s="4">
        <v>20</v>
      </c>
      <c r="C13" s="7" t="s">
        <v>12</v>
      </c>
    </row>
    <row r="14" spans="1:5">
      <c r="A14" t="s">
        <v>13</v>
      </c>
      <c r="B14" s="4">
        <v>25</v>
      </c>
      <c r="C14" s="7" t="s">
        <v>12</v>
      </c>
    </row>
    <row r="15" spans="1:5">
      <c r="A15" s="3" t="s">
        <v>14</v>
      </c>
      <c r="B15" s="1"/>
      <c r="C15" s="7" t="s">
        <v>15</v>
      </c>
    </row>
    <row r="16" spans="1:5">
      <c r="A16" t="s">
        <v>16</v>
      </c>
      <c r="B16" s="4">
        <v>9</v>
      </c>
      <c r="C16" s="7" t="s">
        <v>12</v>
      </c>
    </row>
    <row r="17" spans="1:6">
      <c r="A17" t="s">
        <v>17</v>
      </c>
      <c r="B17" s="4">
        <f>IF(AND(B1,NOT(B2)),10,9)</f>
        <v>10</v>
      </c>
      <c r="C17" s="7" t="str">
        <f>IF(AND(B1,NOT(B2)),HYPERLINK("https://www.adafruit.com/product/4254", "Link 1"),HYPERLINK("https://www.adafruit.com/product/3417", "Link"))</f>
        <v>Link 1</v>
      </c>
      <c r="D17" s="7" t="str">
        <f>IF(AND(B1,NOT(B2)),HYPERLINK("https://www.adafruit.com/product/4253", "Link 2"),)</f>
        <v>Link 2</v>
      </c>
    </row>
    <row r="18" spans="1:6">
      <c r="A18" t="s">
        <v>18</v>
      </c>
      <c r="B18" s="4">
        <f>IF(AND(B2,B1), 2, 0)</f>
        <v>0</v>
      </c>
      <c r="C18" s="8">
        <f>IF(AND(B1,NOT(B2)),,HYPERLINK("https://www.adafruit.com/product/2830", "Link"))</f>
        <v>0</v>
      </c>
    </row>
    <row r="19" spans="1:6">
      <c r="A19" t="s">
        <v>19</v>
      </c>
      <c r="B19" s="4">
        <v>3</v>
      </c>
      <c r="C19" s="7" t="s">
        <v>12</v>
      </c>
    </row>
    <row r="20" spans="1:6">
      <c r="A20" t="s">
        <v>20</v>
      </c>
      <c r="B20" s="4">
        <f>IF(B4,24,0)</f>
        <v>24</v>
      </c>
      <c r="C20" s="7" t="str">
        <f>IF(B4,HYPERLINK("https://www.adafruit.com/product/960", "Link 1"),0)</f>
        <v>Link 1</v>
      </c>
      <c r="D20" s="7" t="str">
        <f>IF(B4,HYPERLINK("https://www.adafruit.com/product/851", "&amp; Link 2"),0)</f>
        <v>&amp; Link 2</v>
      </c>
    </row>
    <row r="21" spans="1:6">
      <c r="A21" s="3" t="s">
        <v>21</v>
      </c>
      <c r="B21" s="1"/>
      <c r="C21" t="s">
        <v>22</v>
      </c>
      <c r="D21" s="5">
        <f>((D22/B7)+B6)*4/1000</f>
        <v>3.5874999999999999</v>
      </c>
      <c r="E21" s="7" t="s">
        <v>10</v>
      </c>
    </row>
    <row r="22" spans="1:6">
      <c r="A22" s="3" t="s">
        <v>23</v>
      </c>
      <c r="B22" s="1"/>
      <c r="C22" t="s">
        <v>24</v>
      </c>
      <c r="D22" s="5">
        <f>B6*B8</f>
        <v>4375</v>
      </c>
      <c r="E22" s="7" t="s">
        <v>10</v>
      </c>
    </row>
    <row r="23" spans="1:6">
      <c r="A23" t="s">
        <v>25</v>
      </c>
      <c r="B23" s="4">
        <v>15</v>
      </c>
      <c r="C23" s="7" t="s">
        <v>12</v>
      </c>
    </row>
    <row r="24" spans="1:6">
      <c r="A24" t="s">
        <v>26</v>
      </c>
      <c r="B24" s="4">
        <v>2</v>
      </c>
      <c r="C24" s="7" t="s">
        <v>12</v>
      </c>
    </row>
    <row r="25" spans="1:6">
      <c r="A25" t="s">
        <v>27</v>
      </c>
      <c r="B25" s="4">
        <v>2</v>
      </c>
      <c r="C25" s="7" t="s">
        <v>12</v>
      </c>
      <c r="E25" s="10" t="s">
        <v>28</v>
      </c>
      <c r="F25" s="10"/>
    </row>
    <row r="26" spans="1:6">
      <c r="A26" s="3" t="s">
        <v>29</v>
      </c>
      <c r="B26" s="1"/>
      <c r="C26" s="7" t="s">
        <v>15</v>
      </c>
      <c r="D26" s="7" t="s">
        <v>15</v>
      </c>
      <c r="E26" s="10"/>
      <c r="F26" s="10"/>
    </row>
    <row r="27" spans="1:6">
      <c r="A27" t="s">
        <v>30</v>
      </c>
      <c r="B27" s="4">
        <f>IF(B3, 2,0)</f>
        <v>0</v>
      </c>
      <c r="C27" s="7">
        <f>IF(B3,HYPERLINK("https://www.adafruit.com/product/762", "Link"),0)</f>
        <v>0</v>
      </c>
      <c r="E27" s="10"/>
      <c r="F27" s="10"/>
    </row>
    <row r="28" spans="1:6">
      <c r="A28" t="s">
        <v>31</v>
      </c>
      <c r="B28" s="4">
        <f>IF(B4, 2, 0)</f>
        <v>2</v>
      </c>
      <c r="C28" s="7" t="str">
        <f>IF(B4,HYPERLINK("https://www.adafruit.com/product/761", "Link"),0)</f>
        <v>Link</v>
      </c>
      <c r="E28" s="10"/>
      <c r="F28" s="10"/>
    </row>
    <row r="30" spans="1:6">
      <c r="A30" s="3" t="s">
        <v>32</v>
      </c>
      <c r="B30" s="6">
        <f>SUM(B11:B28)</f>
        <v>112</v>
      </c>
    </row>
  </sheetData>
  <mergeCells count="3">
    <mergeCell ref="C1:D3"/>
    <mergeCell ref="C9:E10"/>
    <mergeCell ref="E25:F28"/>
  </mergeCells>
  <hyperlinks>
    <hyperlink ref="D11" r:id="rId1" display="Link 2" xr:uid="{EADAAF95-55C9-41A9-918A-70C7761DA6CC}"/>
    <hyperlink ref="C11" r:id="rId2" display="Link 1" xr:uid="{62FE6579-043F-4B10-A4F2-1DBBABE7E0F9}"/>
    <hyperlink ref="C15" r:id="rId3" display="Sample Link" xr:uid="{58E57469-4053-4EBB-82A5-011A48401BD6}"/>
    <hyperlink ref="C16" r:id="rId4" xr:uid="{88ED41B3-0451-437E-A6BB-F614397B19C5}"/>
    <hyperlink ref="C14" r:id="rId5" xr:uid="{E144BF7B-B461-4083-B69A-ACD978FB185C}"/>
    <hyperlink ref="C13" r:id="rId6" xr:uid="{6E77504C-A4B5-4656-AE81-62441DADA212}"/>
    <hyperlink ref="C19" r:id="rId7" xr:uid="{DF291B73-BEC2-4C35-A080-9BD7EC62B164}"/>
    <hyperlink ref="E21" r:id="rId8" xr:uid="{88C6DB65-B1EC-4CA7-8D69-25FBD23935B7}"/>
    <hyperlink ref="E22" r:id="rId9" display="Example Link" xr:uid="{BB0D786B-F656-46B9-896A-31869E76C1B0}"/>
    <hyperlink ref="C23" r:id="rId10" xr:uid="{F60D3948-83BD-48A9-B2D3-0D63613399EA}"/>
    <hyperlink ref="C25" r:id="rId11" xr:uid="{D2101544-3424-4F58-AA63-1EF3A23455F7}"/>
    <hyperlink ref="C24" r:id="rId12" xr:uid="{5E41C900-4C57-4357-8E69-D839C3F1E0D7}"/>
    <hyperlink ref="C26" r:id="rId13" display="Example Link 1" xr:uid="{BE55BD0A-BC6D-4105-840A-DF813562B0A3}"/>
    <hyperlink ref="D26" r:id="rId14" display="Example Link 2" xr:uid="{11BA4F13-BBCD-4478-BAEA-E85B0B0936D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96623B5E3F440AED51C62CEC71C52" ma:contentTypeVersion="11" ma:contentTypeDescription="Create a new document." ma:contentTypeScope="" ma:versionID="d4ffa5df2f566b593d69c3367d69a480">
  <xsd:schema xmlns:xsd="http://www.w3.org/2001/XMLSchema" xmlns:xs="http://www.w3.org/2001/XMLSchema" xmlns:p="http://schemas.microsoft.com/office/2006/metadata/properties" xmlns:ns2="87ccb9b4-1d14-4e8c-a25a-0a56e5b0a7de" xmlns:ns3="51282825-e459-41e8-995b-941c96473b7d" targetNamespace="http://schemas.microsoft.com/office/2006/metadata/properties" ma:root="true" ma:fieldsID="9720166f3357c418042521d6b57ef6c3" ns2:_="" ns3:_="">
    <xsd:import namespace="87ccb9b4-1d14-4e8c-a25a-0a56e5b0a7de"/>
    <xsd:import namespace="51282825-e459-41e8-995b-941c96473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cb9b4-1d14-4e8c-a25a-0a56e5b0a7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9b37691-d71c-4b9c-8b1c-cc7297b7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82825-e459-41e8-995b-941c96473b7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b7c7103-74f8-41d6-9057-22e1903b0d9d}" ma:internalName="TaxCatchAll" ma:showField="CatchAllData" ma:web="51282825-e459-41e8-995b-941c96473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8CDBF-25A3-47D5-9821-31A6EFE7D837}"/>
</file>

<file path=customXml/itemProps2.xml><?xml version="1.0" encoding="utf-8"?>
<ds:datastoreItem xmlns:ds="http://schemas.openxmlformats.org/officeDocument/2006/customXml" ds:itemID="{09776207-3523-4847-B89B-9A6DB05A0C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Kooyman</dc:creator>
  <cp:keywords/>
  <dc:description/>
  <cp:lastModifiedBy>Jordan Kooyman</cp:lastModifiedBy>
  <cp:revision/>
  <dcterms:created xsi:type="dcterms:W3CDTF">2015-06-05T18:17:20Z</dcterms:created>
  <dcterms:modified xsi:type="dcterms:W3CDTF">2024-04-16T18:46:16Z</dcterms:modified>
  <cp:category/>
  <cp:contentStatus/>
</cp:coreProperties>
</file>