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ipin\Downloads\"/>
    </mc:Choice>
  </mc:AlternateContent>
  <xr:revisionPtr revIDLastSave="0" documentId="13_ncr:1_{2183B55A-7702-4711-8E41-A2B4E8C95F52}" xr6:coauthVersionLast="47" xr6:coauthVersionMax="47" xr10:uidLastSave="{00000000-0000-0000-0000-000000000000}"/>
  <bookViews>
    <workbookView xWindow="-108" yWindow="-108" windowWidth="23256" windowHeight="13896" activeTab="7" xr2:uid="{00000000-000D-0000-FFFF-FFFF00000000}"/>
  </bookViews>
  <sheets>
    <sheet name="Dataset" sheetId="1" r:id="rId1"/>
    <sheet name="Sheet2" sheetId="2" r:id="rId2"/>
    <sheet name="Sheet3" sheetId="3" r:id="rId3"/>
    <sheet name="Sheet4" sheetId="4" r:id="rId4"/>
    <sheet name="Sheet5" sheetId="5" r:id="rId5"/>
    <sheet name="Sheet6" sheetId="6" r:id="rId6"/>
    <sheet name="Sheet7" sheetId="7" r:id="rId7"/>
    <sheet name="Sheet9" sheetId="9" r:id="rId8"/>
  </sheets>
  <definedNames>
    <definedName name="_xlnm._FilterDatabase" localSheetId="4" hidden="1">Sheet5!$M$1:$M$36</definedName>
    <definedName name="Slicer_City">#N/A</definedName>
    <definedName name="Slicer_Membership_Type">#N/A</definedName>
    <definedName name="Slicer_Referred">#N/A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4" roundtripDataChecksum="GJwS0+B45xNQM+LKEkjyJlcr0UGtKlsJIMlgA/KehTo="/>
    </ext>
  </extLst>
</workbook>
</file>

<file path=xl/calcChain.xml><?xml version="1.0" encoding="utf-8"?>
<calcChain xmlns="http://schemas.openxmlformats.org/spreadsheetml/2006/main">
  <c r="O43" i="6" l="1" a="1"/>
  <c r="O43" i="6" s="1"/>
  <c r="O44" i="6" a="1"/>
  <c r="O44" i="6" s="1"/>
  <c r="O45" i="6" a="1"/>
  <c r="O45" i="6"/>
  <c r="O46" i="6" a="1"/>
  <c r="O46" i="6"/>
  <c r="O47" i="6" a="1"/>
  <c r="O47" i="6"/>
  <c r="O48" i="6" a="1"/>
  <c r="O48" i="6"/>
  <c r="O49" i="6" a="1"/>
  <c r="O49" i="6" s="1"/>
  <c r="O50" i="6" a="1"/>
  <c r="O50" i="6" s="1"/>
  <c r="O51" i="6" a="1"/>
  <c r="O51" i="6"/>
  <c r="O52" i="6" a="1"/>
  <c r="O52" i="6"/>
  <c r="O53" i="6" a="1"/>
  <c r="O53" i="6"/>
  <c r="O54" i="6" a="1"/>
  <c r="O54" i="6"/>
  <c r="O55" i="6" a="1"/>
  <c r="O55" i="6" s="1"/>
  <c r="O56" i="6" a="1"/>
  <c r="O56" i="6" s="1"/>
  <c r="O57" i="6" a="1"/>
  <c r="O57" i="6"/>
  <c r="O58" i="6" a="1"/>
  <c r="O58" i="6"/>
  <c r="O59" i="6" a="1"/>
  <c r="O59" i="6"/>
  <c r="O60" i="6" a="1"/>
  <c r="O60" i="6"/>
  <c r="O61" i="6" a="1"/>
  <c r="O61" i="6" s="1"/>
  <c r="O62" i="6" a="1"/>
  <c r="O62" i="6" s="1"/>
  <c r="O63" i="6" a="1"/>
  <c r="O63" i="6"/>
  <c r="O64" i="6" a="1"/>
  <c r="O64" i="6"/>
  <c r="O65" i="6" a="1"/>
  <c r="O65" i="6"/>
  <c r="O66" i="6" a="1"/>
  <c r="O66" i="6"/>
  <c r="O67" i="6" a="1"/>
  <c r="O67" i="6" s="1"/>
  <c r="O68" i="6" a="1"/>
  <c r="O68" i="6" s="1"/>
  <c r="O69" i="6" a="1"/>
  <c r="O69" i="6" s="1"/>
  <c r="O70" i="6" a="1"/>
  <c r="O70" i="6"/>
  <c r="O71" i="6" a="1"/>
  <c r="O71" i="6"/>
  <c r="O72" i="6" a="1"/>
  <c r="O72" i="6"/>
  <c r="O73" i="6" a="1"/>
  <c r="O73" i="6" s="1"/>
  <c r="O74" i="6" a="1"/>
  <c r="O74" i="6" s="1"/>
  <c r="O75" i="6" a="1"/>
  <c r="O75" i="6"/>
  <c r="O76" i="6" a="1"/>
  <c r="O76" i="6"/>
  <c r="O42" i="6" a="1"/>
  <c r="O42" i="6" s="1"/>
  <c r="M76" i="6"/>
  <c r="L76" i="6"/>
  <c r="N76" i="6" s="1"/>
  <c r="M75" i="6"/>
  <c r="L75" i="6"/>
  <c r="N75" i="6" s="1"/>
  <c r="N74" i="6"/>
  <c r="M74" i="6"/>
  <c r="L74" i="6"/>
  <c r="M73" i="6"/>
  <c r="L73" i="6"/>
  <c r="N73" i="6" s="1"/>
  <c r="M72" i="6"/>
  <c r="L72" i="6"/>
  <c r="N72" i="6" s="1"/>
  <c r="M71" i="6"/>
  <c r="L71" i="6"/>
  <c r="N71" i="6" s="1"/>
  <c r="N70" i="6"/>
  <c r="M70" i="6"/>
  <c r="L70" i="6"/>
  <c r="M69" i="6"/>
  <c r="L69" i="6"/>
  <c r="N69" i="6" s="1"/>
  <c r="M68" i="6"/>
  <c r="L68" i="6"/>
  <c r="N68" i="6" s="1"/>
  <c r="M67" i="6"/>
  <c r="L67" i="6"/>
  <c r="N67" i="6" s="1"/>
  <c r="N66" i="6"/>
  <c r="M66" i="6"/>
  <c r="L66" i="6"/>
  <c r="M65" i="6"/>
  <c r="L65" i="6"/>
  <c r="N65" i="6" s="1"/>
  <c r="M64" i="6"/>
  <c r="L64" i="6"/>
  <c r="N64" i="6" s="1"/>
  <c r="M63" i="6"/>
  <c r="L63" i="6"/>
  <c r="N63" i="6" s="1"/>
  <c r="N62" i="6"/>
  <c r="M62" i="6"/>
  <c r="L62" i="6"/>
  <c r="M61" i="6"/>
  <c r="L61" i="6"/>
  <c r="N61" i="6" s="1"/>
  <c r="M60" i="6"/>
  <c r="L60" i="6"/>
  <c r="N60" i="6" s="1"/>
  <c r="M59" i="6"/>
  <c r="L59" i="6"/>
  <c r="N59" i="6" s="1"/>
  <c r="N58" i="6"/>
  <c r="M58" i="6"/>
  <c r="L58" i="6"/>
  <c r="M57" i="6"/>
  <c r="L57" i="6"/>
  <c r="N57" i="6" s="1"/>
  <c r="M56" i="6"/>
  <c r="L56" i="6"/>
  <c r="N56" i="6" s="1"/>
  <c r="M55" i="6"/>
  <c r="L55" i="6"/>
  <c r="N55" i="6" s="1"/>
  <c r="N54" i="6"/>
  <c r="M54" i="6"/>
  <c r="L54" i="6"/>
  <c r="M53" i="6"/>
  <c r="L53" i="6"/>
  <c r="N53" i="6" s="1"/>
  <c r="M52" i="6"/>
  <c r="L52" i="6"/>
  <c r="N52" i="6" s="1"/>
  <c r="M51" i="6"/>
  <c r="L51" i="6"/>
  <c r="N51" i="6" s="1"/>
  <c r="N50" i="6"/>
  <c r="M50" i="6"/>
  <c r="L50" i="6"/>
  <c r="M49" i="6"/>
  <c r="L49" i="6"/>
  <c r="N49" i="6" s="1"/>
  <c r="M48" i="6"/>
  <c r="L48" i="6"/>
  <c r="N48" i="6" s="1"/>
  <c r="M47" i="6"/>
  <c r="L47" i="6"/>
  <c r="N47" i="6" s="1"/>
  <c r="N46" i="6"/>
  <c r="M46" i="6"/>
  <c r="L46" i="6"/>
  <c r="M45" i="6"/>
  <c r="L45" i="6"/>
  <c r="N45" i="6" s="1"/>
  <c r="M44" i="6"/>
  <c r="L44" i="6"/>
  <c r="N44" i="6" s="1"/>
  <c r="M43" i="6"/>
  <c r="L43" i="6"/>
  <c r="N43" i="6" s="1"/>
  <c r="N42" i="6"/>
  <c r="M42" i="6"/>
  <c r="L42" i="6"/>
  <c r="R8" i="6"/>
  <c r="R7" i="6"/>
  <c r="N15" i="6" l="1"/>
  <c r="N16" i="6"/>
  <c r="N19" i="6"/>
  <c r="N25" i="6"/>
  <c r="N26" i="6"/>
  <c r="N27" i="6"/>
  <c r="N28" i="6"/>
  <c r="N31" i="6"/>
  <c r="N32" i="6"/>
  <c r="N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2" i="6"/>
  <c r="L36" i="6"/>
  <c r="N36" i="6" s="1"/>
  <c r="L35" i="6"/>
  <c r="N35" i="6" s="1"/>
  <c r="L34" i="6"/>
  <c r="N34" i="6" s="1"/>
  <c r="L33" i="6"/>
  <c r="N33" i="6" s="1"/>
  <c r="L32" i="6"/>
  <c r="L31" i="6"/>
  <c r="L30" i="6"/>
  <c r="N30" i="6" s="1"/>
  <c r="L29" i="6"/>
  <c r="N29" i="6" s="1"/>
  <c r="L28" i="6"/>
  <c r="L27" i="6"/>
  <c r="L26" i="6"/>
  <c r="L25" i="6"/>
  <c r="L24" i="6"/>
  <c r="N24" i="6" s="1"/>
  <c r="L23" i="6"/>
  <c r="N23" i="6" s="1"/>
  <c r="L22" i="6"/>
  <c r="N22" i="6" s="1"/>
  <c r="L21" i="6"/>
  <c r="N21" i="6" s="1"/>
  <c r="L20" i="6"/>
  <c r="N20" i="6" s="1"/>
  <c r="L19" i="6"/>
  <c r="L18" i="6"/>
  <c r="N18" i="6" s="1"/>
  <c r="L17" i="6"/>
  <c r="N17" i="6" s="1"/>
  <c r="L16" i="6"/>
  <c r="L15" i="6"/>
  <c r="L14" i="6"/>
  <c r="N14" i="6" s="1"/>
  <c r="L13" i="6"/>
  <c r="N13" i="6" s="1"/>
  <c r="L12" i="6"/>
  <c r="N12" i="6" s="1"/>
  <c r="L11" i="6"/>
  <c r="N11" i="6" s="1"/>
  <c r="L10" i="6"/>
  <c r="N10" i="6" s="1"/>
  <c r="L9" i="6"/>
  <c r="N9" i="6" s="1"/>
  <c r="L8" i="6"/>
  <c r="N8" i="6" s="1"/>
  <c r="L7" i="6"/>
  <c r="N7" i="6" s="1"/>
  <c r="L6" i="6"/>
  <c r="N6" i="6" s="1"/>
  <c r="L5" i="6"/>
  <c r="N5" i="6" s="1"/>
  <c r="L4" i="6"/>
  <c r="N4" i="6" s="1"/>
  <c r="L3" i="6"/>
  <c r="N3" i="6" s="1"/>
  <c r="L2" i="6"/>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2" i="4"/>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2" i="3"/>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<sst xmlns="http://schemas.openxmlformats.org/spreadsheetml/2006/main" count="1512" uniqueCount="126">
  <si>
    <t>Full_Name</t>
  </si>
  <si>
    <t>Age</t>
  </si>
  <si>
    <t>Gender</t>
  </si>
  <si>
    <t>Membership_Type</t>
  </si>
  <si>
    <t>Start_Date</t>
  </si>
  <si>
    <t>End_Date</t>
  </si>
  <si>
    <t>Monthly_Fee</t>
  </si>
  <si>
    <t>Attendance</t>
  </si>
  <si>
    <t>City</t>
  </si>
  <si>
    <t>Referred_By</t>
  </si>
  <si>
    <t>M001</t>
  </si>
  <si>
    <t>Anay Shanker</t>
  </si>
  <si>
    <t>Male</t>
  </si>
  <si>
    <t>Basic</t>
  </si>
  <si>
    <t>Bengaluru</t>
  </si>
  <si>
    <t>Hiran Shan</t>
  </si>
  <si>
    <t>M002</t>
  </si>
  <si>
    <t>Parinaaz Shanker</t>
  </si>
  <si>
    <t>Pune</t>
  </si>
  <si>
    <t>Kiara Kakar</t>
  </si>
  <si>
    <t>M003</t>
  </si>
  <si>
    <t>Aniruddh Batra</t>
  </si>
  <si>
    <t>Standard</t>
  </si>
  <si>
    <t>Hyderabad</t>
  </si>
  <si>
    <t>Jhanvi Chaudhary</t>
  </si>
  <si>
    <t>M004</t>
  </si>
  <si>
    <t>Madhup Kapur</t>
  </si>
  <si>
    <t>Female</t>
  </si>
  <si>
    <t>Tara Swaminathan</t>
  </si>
  <si>
    <t>M005</t>
  </si>
  <si>
    <t>Rasha Kakar</t>
  </si>
  <si>
    <t>Family</t>
  </si>
  <si>
    <t>Madhav Singh</t>
  </si>
  <si>
    <t>M006</t>
  </si>
  <si>
    <t>Ehsaan Batra</t>
  </si>
  <si>
    <t>Mumbai</t>
  </si>
  <si>
    <t>Shray Ramakrishnan</t>
  </si>
  <si>
    <t>M007</t>
  </si>
  <si>
    <t>Zara Bains</t>
  </si>
  <si>
    <t>M008</t>
  </si>
  <si>
    <t>Uthkarsh Baral</t>
  </si>
  <si>
    <t>Premium</t>
  </si>
  <si>
    <t>Kolkata</t>
  </si>
  <si>
    <t>M009</t>
  </si>
  <si>
    <t>Kashvi Char</t>
  </si>
  <si>
    <t>Nitara Comar</t>
  </si>
  <si>
    <t>M010</t>
  </si>
  <si>
    <t>Dhanush Varma</t>
  </si>
  <si>
    <t>Ranbir Karan</t>
  </si>
  <si>
    <t>M011</t>
  </si>
  <si>
    <t>Ishaan Goyal</t>
  </si>
  <si>
    <t>Rati Sanghvi</t>
  </si>
  <si>
    <t>M012</t>
  </si>
  <si>
    <t>Mahika Ravi</t>
  </si>
  <si>
    <t>Ishaan Kashyap</t>
  </si>
  <si>
    <t>M013</t>
  </si>
  <si>
    <t>Purab Reddy</t>
  </si>
  <si>
    <t>M014</t>
  </si>
  <si>
    <t>Tiya Soni</t>
  </si>
  <si>
    <t>M015</t>
  </si>
  <si>
    <t>Zara Dugar</t>
  </si>
  <si>
    <t>M016</t>
  </si>
  <si>
    <t>Lakshit Mander</t>
  </si>
  <si>
    <t>M017</t>
  </si>
  <si>
    <t>Neysa Krish</t>
  </si>
  <si>
    <t>M018</t>
  </si>
  <si>
    <t>Prerak Boase</t>
  </si>
  <si>
    <t>Delhi</t>
  </si>
  <si>
    <t>M019</t>
  </si>
  <si>
    <t>Siya Master</t>
  </si>
  <si>
    <t>M020</t>
  </si>
  <si>
    <t>Madhup Biswas</t>
  </si>
  <si>
    <t>Tanya Bajwa</t>
  </si>
  <si>
    <t>M021</t>
  </si>
  <si>
    <t>Indrans Ratti</t>
  </si>
  <si>
    <t>M022</t>
  </si>
  <si>
    <t>Kimaya Balay</t>
  </si>
  <si>
    <t>M023</t>
  </si>
  <si>
    <t>Eva Dass</t>
  </si>
  <si>
    <t>M024</t>
  </si>
  <si>
    <t>Pihu Wali</t>
  </si>
  <si>
    <t>M025</t>
  </si>
  <si>
    <t>Tiya Rege</t>
  </si>
  <si>
    <t>Adira Brar</t>
  </si>
  <si>
    <t>M026</t>
  </si>
  <si>
    <t>Aarav Sen</t>
  </si>
  <si>
    <t>M027</t>
  </si>
  <si>
    <t>Dishani Bera</t>
  </si>
  <si>
    <t>M028</t>
  </si>
  <si>
    <t>Indrans Grover</t>
  </si>
  <si>
    <t>M029</t>
  </si>
  <si>
    <t>Kismat Edwin</t>
  </si>
  <si>
    <t>M030</t>
  </si>
  <si>
    <t>Taran Vyas</t>
  </si>
  <si>
    <t>Nakul Balakrishnan</t>
  </si>
  <si>
    <t>M031</t>
  </si>
  <si>
    <t>Jiya Baral</t>
  </si>
  <si>
    <t>Darshit Sidhu</t>
  </si>
  <si>
    <t>M032</t>
  </si>
  <si>
    <t>Gokul Sahni</t>
  </si>
  <si>
    <t>M033</t>
  </si>
  <si>
    <t>Prerak Lalla</t>
  </si>
  <si>
    <t>M034</t>
  </si>
  <si>
    <t>Hrishita Shroff</t>
  </si>
  <si>
    <t>Riya Dugal</t>
  </si>
  <si>
    <t>M035</t>
  </si>
  <si>
    <t>Oorja Sachar</t>
  </si>
  <si>
    <t>Member_ID</t>
  </si>
  <si>
    <t>Membership_Duration_Months</t>
  </si>
  <si>
    <t>Referred</t>
  </si>
  <si>
    <t>Column1</t>
  </si>
  <si>
    <t>Column2</t>
  </si>
  <si>
    <t>Column Labels</t>
  </si>
  <si>
    <t>No</t>
  </si>
  <si>
    <t>Yes</t>
  </si>
  <si>
    <t>Grand Total</t>
  </si>
  <si>
    <t>Average of Monthly_Fee</t>
  </si>
  <si>
    <t>Total_Revenue</t>
  </si>
  <si>
    <t>Sum of Total_Revenue</t>
  </si>
  <si>
    <t>Row Labels</t>
  </si>
  <si>
    <t>RED FLAG ,Long-term but inactive user</t>
  </si>
  <si>
    <t>Fitness Club Advanced Excel Analysis</t>
  </si>
  <si>
    <t>Powerfit should focus on marketing rather than referral programs</t>
  </si>
  <si>
    <t>Average of Total_Revenue</t>
  </si>
  <si>
    <t>Age_group</t>
  </si>
  <si>
    <t>4 18–30 = Yout0 4 31–45 = Adult_x001E_ 4 46+ = Seniors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</si>
</sst>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b/>
      <sz val="11"/>
      <color theme="0"/>
      <name val="Calibri"/>
      <family val="2"/>
      <scheme val="minor"/>
    </font>
    <font>
      <b/>
      <sz val="11"/>
      <color theme="0"/>
      <name val="Calibri"/>
      <family val="2"/>
    </font>
    <font>
      <sz val="36"/>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3" fillId="0" borderId="1" xfId="0" applyFont="1" applyBorder="1" applyAlignment="1">
      <alignment horizontal="center" vertical="top"/>
    </xf>
    <xf numFmtId="1" fontId="0" fillId="0" borderId="0" xfId="0" applyNumberFormat="1" applyAlignment="1">
      <alignment horizontal="center"/>
    </xf>
    <xf numFmtId="0" fontId="4" fillId="0" borderId="0" xfId="0" applyFont="1" applyAlignment="1">
      <alignment horizontal="center"/>
    </xf>
    <xf numFmtId="164" fontId="5"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2" xfId="0" applyFont="1" applyBorder="1" applyAlignment="1">
      <alignment horizontal="center" vertical="top"/>
    </xf>
    <xf numFmtId="0" fontId="7" fillId="2" borderId="3" xfId="0" applyFont="1" applyFill="1" applyBorder="1" applyAlignment="1">
      <alignment vertical="top"/>
    </xf>
    <xf numFmtId="0" fontId="6" fillId="2" borderId="3" xfId="0" applyFont="1" applyFill="1" applyBorder="1" applyAlignment="1">
      <alignment horizontal="center"/>
    </xf>
    <xf numFmtId="0" fontId="2" fillId="3" borderId="3" xfId="0" applyFont="1" applyFill="1" applyBorder="1"/>
    <xf numFmtId="164" fontId="5" fillId="3" borderId="3" xfId="0" applyNumberFormat="1" applyFont="1" applyFill="1" applyBorder="1"/>
    <xf numFmtId="0" fontId="0" fillId="0" borderId="3" xfId="0" applyBorder="1" applyAlignment="1">
      <alignment horizontal="center"/>
    </xf>
    <xf numFmtId="0" fontId="2" fillId="0" borderId="3" xfId="0" applyFont="1" applyBorder="1"/>
    <xf numFmtId="164" fontId="5" fillId="0" borderId="3" xfId="0" applyNumberFormat="1" applyFont="1" applyBorder="1"/>
    <xf numFmtId="0" fontId="7" fillId="2" borderId="3" xfId="0" applyFont="1" applyFill="1" applyBorder="1" applyAlignment="1">
      <alignment horizontal="center" vertical="top"/>
    </xf>
    <xf numFmtId="0" fontId="2" fillId="3" borderId="3" xfId="0" applyFont="1" applyFill="1" applyBorder="1" applyAlignment="1">
      <alignment horizontal="center"/>
    </xf>
    <xf numFmtId="164" fontId="5" fillId="3" borderId="3" xfId="0" applyNumberFormat="1" applyFont="1" applyFill="1" applyBorder="1" applyAlignment="1">
      <alignment horizontal="center"/>
    </xf>
    <xf numFmtId="0" fontId="2" fillId="0" borderId="3" xfId="0" applyFont="1" applyBorder="1" applyAlignment="1">
      <alignment horizontal="center"/>
    </xf>
    <xf numFmtId="164" fontId="5" fillId="0" borderId="3" xfId="0" applyNumberFormat="1" applyFont="1" applyBorder="1" applyAlignment="1">
      <alignment horizontal="center"/>
    </xf>
    <xf numFmtId="0" fontId="7" fillId="2" borderId="4" xfId="0" applyFont="1" applyFill="1" applyBorder="1" applyAlignment="1">
      <alignment horizontal="center" vertical="top"/>
    </xf>
    <xf numFmtId="0" fontId="7" fillId="2" borderId="5" xfId="0" applyFont="1" applyFill="1" applyBorder="1" applyAlignment="1">
      <alignment horizontal="center" vertical="top"/>
    </xf>
    <xf numFmtId="0" fontId="0" fillId="0" borderId="3" xfId="0" applyBorder="1"/>
    <xf numFmtId="0" fontId="0" fillId="0" borderId="3" xfId="0" pivotButton="1" applyBorder="1"/>
    <xf numFmtId="0" fontId="0" fillId="5" borderId="0" xfId="0" applyFill="1"/>
    <xf numFmtId="0" fontId="2" fillId="5" borderId="0" xfId="0" applyFont="1" applyFill="1"/>
    <xf numFmtId="0" fontId="2" fillId="6" borderId="0" xfId="0" applyFont="1" applyFill="1"/>
    <xf numFmtId="0" fontId="1" fillId="0" borderId="0" xfId="0" applyFont="1"/>
    <xf numFmtId="0" fontId="0" fillId="5" borderId="3" xfId="0" applyFill="1" applyBorder="1"/>
    <xf numFmtId="0" fontId="0" fillId="5" borderId="3" xfId="0" applyFill="1" applyBorder="1" applyAlignment="1">
      <alignment horizontal="center"/>
    </xf>
    <xf numFmtId="0" fontId="0" fillId="5" borderId="3" xfId="0" applyFill="1" applyBorder="1" applyAlignment="1">
      <alignment horizontal="left"/>
    </xf>
    <xf numFmtId="0" fontId="0" fillId="5" borderId="3" xfId="0" applyFill="1" applyBorder="1" applyAlignment="1">
      <alignment horizontal="left" indent="1"/>
    </xf>
    <xf numFmtId="0" fontId="8" fillId="4" borderId="3" xfId="0" applyFont="1" applyFill="1" applyBorder="1" applyAlignment="1">
      <alignment horizontal="center" vertical="center"/>
    </xf>
    <xf numFmtId="0" fontId="9" fillId="7" borderId="0" xfId="0" applyFont="1" applyFill="1" applyAlignment="1">
      <alignment horizontal="center"/>
    </xf>
  </cellXfs>
  <cellStyles count="1">
    <cellStyle name="Normal" xfId="0" builtinId="0"/>
  </cellStyles>
  <dxfs count="84">
    <dxf>
      <fill>
        <patternFill>
          <bgColor rgb="FFEE0000"/>
        </patternFill>
      </fill>
    </dxf>
    <dxf>
      <fill>
        <patternFill>
          <bgColor rgb="FFFFFF00"/>
        </patternFill>
      </fill>
    </dxf>
    <dxf>
      <font>
        <color rgb="FF9C0006"/>
      </font>
      <fill>
        <patternFill>
          <bgColor rgb="FFFFC7CE"/>
        </patternFill>
      </fill>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textRotation="0" wrapText="0" indent="0" justifyLastLine="0" shrinkToFit="0" readingOrder="0"/>
    </dxf>
    <dxf>
      <font>
        <b/>
        <i val="0"/>
        <strike val="0"/>
        <condense val="0"/>
        <extend val="0"/>
        <outline val="0"/>
        <shadow val="0"/>
        <u val="none"/>
        <vertAlign val="baseline"/>
        <sz val="11"/>
        <color theme="1"/>
        <name val="Calibri"/>
        <family val="2"/>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s>
  <tableStyles count="2" defaultTableStyle="TableStyleMedium2" defaultPivotStyle="PivotStyleLight16">
    <tableStyle name="Invisible" pivot="0" table="0" count="0" xr9:uid="{84A76420-3F7D-4E39-8DA5-DFB614063783}"/>
    <tableStyle name="Table Style 1" pivot="0" count="0" xr9:uid="{855A05A4-9A28-423A-85FF-B35267372D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Monthly fees by referred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Sheet3!$O$2:$O$3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Sheet3!$N$4</c:f>
              <c:strCache>
                <c:ptCount val="1"/>
                <c:pt idx="0">
                  <c:v>Total</c:v>
                </c:pt>
              </c:strCache>
            </c:strRef>
          </c:cat>
          <c:val>
            <c:numRef>
              <c:f>Sheet3!$O$4</c:f>
              <c:numCache>
                <c:formatCode>General</c:formatCode>
                <c:ptCount val="1"/>
                <c:pt idx="0">
                  <c:v>1530</c:v>
                </c:pt>
              </c:numCache>
            </c:numRef>
          </c:val>
          <c:extLst>
            <c:ext xmlns:c16="http://schemas.microsoft.com/office/drawing/2014/chart" uri="{C3380CC4-5D6E-409C-BE32-E72D297353CC}">
              <c16:uniqueId val="{00000000-E3AF-46B6-83F0-5E1C9297A64C}"/>
            </c:ext>
          </c:extLst>
        </c:ser>
        <c:ser>
          <c:idx val="1"/>
          <c:order val="1"/>
          <c:tx>
            <c:strRef>
              <c:f>Sheet3!$P$2:$P$3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Sheet3!$N$4</c:f>
              <c:strCache>
                <c:ptCount val="1"/>
                <c:pt idx="0">
                  <c:v>Total</c:v>
                </c:pt>
              </c:strCache>
            </c:strRef>
          </c:cat>
          <c:val>
            <c:numRef>
              <c:f>Sheet3!$P$4</c:f>
              <c:numCache>
                <c:formatCode>General</c:formatCode>
                <c:ptCount val="1"/>
                <c:pt idx="0">
                  <c:v>1406.6666666666667</c:v>
                </c:pt>
              </c:numCache>
            </c:numRef>
          </c:val>
          <c:extLst>
            <c:ext xmlns:c16="http://schemas.microsoft.com/office/drawing/2014/chart" uri="{C3380CC4-5D6E-409C-BE32-E72D297353CC}">
              <c16:uniqueId val="{00000001-E3AF-46B6-83F0-5E1C9297A64C}"/>
            </c:ext>
          </c:extLst>
        </c:ser>
        <c:dLbls>
          <c:dLblPos val="outEnd"/>
          <c:showLegendKey val="0"/>
          <c:showVal val="1"/>
          <c:showCatName val="0"/>
          <c:showSerName val="0"/>
          <c:showPercent val="0"/>
          <c:showBubbleSize val="0"/>
        </c:dLbls>
        <c:gapWidth val="219"/>
        <c:overlap val="-27"/>
        <c:axId val="2099254416"/>
        <c:axId val="2099255376"/>
      </c:barChart>
      <c:catAx>
        <c:axId val="2099254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Referred</a:t>
                </a:r>
              </a:p>
              <a:p>
                <a:pPr>
                  <a:defRPr/>
                </a:pPr>
                <a:endParaRPr lang="en-IN"/>
              </a:p>
            </c:rich>
          </c:tx>
          <c:layout>
            <c:manualLayout>
              <c:xMode val="edge"/>
              <c:yMode val="edge"/>
              <c:x val="0.43141366050173963"/>
              <c:y val="0.840694444444444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255376"/>
        <c:crosses val="autoZero"/>
        <c:auto val="1"/>
        <c:lblAlgn val="ctr"/>
        <c:lblOffset val="100"/>
        <c:noMultiLvlLbl val="0"/>
      </c:catAx>
      <c:valAx>
        <c:axId val="2099255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Monthly Fee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25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 By Membership</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Basic</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40000</c:v>
              </c:pt>
            </c:numLit>
          </c:val>
          <c:extLst>
            <c:ext xmlns:c16="http://schemas.microsoft.com/office/drawing/2014/chart" uri="{C3380CC4-5D6E-409C-BE32-E72D297353CC}">
              <c16:uniqueId val="{00000000-0D2B-4B02-AF33-AC52E9D7E459}"/>
            </c:ext>
          </c:extLst>
        </c:ser>
        <c:ser>
          <c:idx val="1"/>
          <c:order val="1"/>
          <c:tx>
            <c:v>Family</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82500</c:v>
              </c:pt>
            </c:numLit>
          </c:val>
          <c:extLst>
            <c:ext xmlns:c16="http://schemas.microsoft.com/office/drawing/2014/chart" uri="{C3380CC4-5D6E-409C-BE32-E72D297353CC}">
              <c16:uniqueId val="{00000002-0D2B-4B02-AF33-AC52E9D7E459}"/>
            </c:ext>
          </c:extLst>
        </c:ser>
        <c:ser>
          <c:idx val="2"/>
          <c:order val="2"/>
          <c:tx>
            <c:v>Premium</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75600</c:v>
              </c:pt>
            </c:numLit>
          </c:val>
          <c:extLst>
            <c:ext xmlns:c16="http://schemas.microsoft.com/office/drawing/2014/chart" uri="{C3380CC4-5D6E-409C-BE32-E72D297353CC}">
              <c16:uniqueId val="{00000003-0D2B-4B02-AF33-AC52E9D7E459}"/>
            </c:ext>
          </c:extLst>
        </c:ser>
        <c:ser>
          <c:idx val="3"/>
          <c:order val="3"/>
          <c:tx>
            <c:v>Standard</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
              <c:pt idx="0">
                <c:v>Total</c:v>
              </c:pt>
            </c:strLit>
          </c:cat>
          <c:val>
            <c:numLit>
              <c:formatCode>General</c:formatCode>
              <c:ptCount val="1"/>
              <c:pt idx="0">
                <c:v>96000</c:v>
              </c:pt>
            </c:numLit>
          </c:val>
          <c:extLst>
            <c:ext xmlns:c16="http://schemas.microsoft.com/office/drawing/2014/chart" uri="{C3380CC4-5D6E-409C-BE32-E72D297353CC}">
              <c16:uniqueId val="{00000004-0D2B-4B02-AF33-AC52E9D7E459}"/>
            </c:ext>
          </c:extLst>
        </c:ser>
        <c:dLbls>
          <c:showLegendKey val="0"/>
          <c:showVal val="0"/>
          <c:showCatName val="0"/>
          <c:showSerName val="0"/>
          <c:showPercent val="0"/>
          <c:showBubbleSize val="0"/>
        </c:dLbls>
        <c:gapWidth val="100"/>
        <c:overlap val="-24"/>
        <c:axId val="2099230416"/>
        <c:axId val="2099234256"/>
      </c:barChart>
      <c:catAx>
        <c:axId val="2099230416"/>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Membership Type</a:t>
                </a:r>
              </a:p>
            </c:rich>
          </c:tx>
          <c:layout>
            <c:manualLayout>
              <c:xMode val="edge"/>
              <c:yMode val="edge"/>
              <c:x val="0.41440791988380093"/>
              <c:y val="0.7888418635170603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2099234256"/>
        <c:crosses val="autoZero"/>
        <c:auto val="1"/>
        <c:lblAlgn val="ctr"/>
        <c:lblOffset val="100"/>
        <c:noMultiLvlLbl val="0"/>
      </c:catAx>
      <c:valAx>
        <c:axId val="20992342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923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Revenue By Cities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6"/>
              <c:pt idx="0">
                <c:v>Bengaluru</c:v>
              </c:pt>
              <c:pt idx="1">
                <c:v>Delhi</c:v>
              </c:pt>
              <c:pt idx="2">
                <c:v>Hyderabad</c:v>
              </c:pt>
              <c:pt idx="3">
                <c:v>Kolkata</c:v>
              </c:pt>
              <c:pt idx="4">
                <c:v>Mumbai</c:v>
              </c:pt>
              <c:pt idx="5">
                <c:v>Pune</c:v>
              </c:pt>
            </c:strLit>
          </c:cat>
          <c:val>
            <c:numLit>
              <c:formatCode>General</c:formatCode>
              <c:ptCount val="6"/>
              <c:pt idx="0">
                <c:v>58300</c:v>
              </c:pt>
              <c:pt idx="1">
                <c:v>53900</c:v>
              </c:pt>
              <c:pt idx="2">
                <c:v>32000</c:v>
              </c:pt>
              <c:pt idx="3">
                <c:v>39400</c:v>
              </c:pt>
              <c:pt idx="4">
                <c:v>85700</c:v>
              </c:pt>
              <c:pt idx="5">
                <c:v>24800</c:v>
              </c:pt>
            </c:numLit>
          </c:val>
          <c:extLst>
            <c:ext xmlns:c16="http://schemas.microsoft.com/office/drawing/2014/chart" uri="{C3380CC4-5D6E-409C-BE32-E72D297353CC}">
              <c16:uniqueId val="{00000000-C6B5-47B1-B6DB-E84D87EAA29B}"/>
            </c:ext>
          </c:extLst>
        </c:ser>
        <c:dLbls>
          <c:dLblPos val="outEnd"/>
          <c:showLegendKey val="0"/>
          <c:showVal val="1"/>
          <c:showCatName val="0"/>
          <c:showSerName val="0"/>
          <c:showPercent val="0"/>
          <c:showBubbleSize val="0"/>
        </c:dLbls>
        <c:gapWidth val="41"/>
        <c:axId val="2099223216"/>
        <c:axId val="2099224656"/>
      </c:barChart>
      <c:catAx>
        <c:axId val="20992232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Cities</a:t>
                </a:r>
              </a:p>
            </c:rich>
          </c:tx>
          <c:layout>
            <c:manualLayout>
              <c:xMode val="edge"/>
              <c:yMode val="edge"/>
              <c:x val="0.5051375765529309"/>
              <c:y val="0.87773148148148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099224656"/>
        <c:crosses val="autoZero"/>
        <c:auto val="1"/>
        <c:lblAlgn val="ctr"/>
        <c:lblOffset val="100"/>
        <c:noMultiLvlLbl val="0"/>
      </c:catAx>
      <c:valAx>
        <c:axId val="2099224656"/>
        <c:scaling>
          <c:orientation val="minMax"/>
        </c:scaling>
        <c:delete val="1"/>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Revenue</a:t>
                </a:r>
              </a:p>
            </c:rich>
          </c:tx>
          <c:layout>
            <c:manualLayout>
              <c:xMode val="edge"/>
              <c:yMode val="edge"/>
              <c:x val="3.0555555555555555E-2"/>
              <c:y val="0.3711034558180227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9922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[Advanced_Fitness_Members_India.xlsx]Sheet7!PivotTable11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Average revenue per member across different segments</a:t>
            </a:r>
            <a:endParaRPr lang="en-US" b="1"/>
          </a:p>
        </c:rich>
      </c:tx>
      <c:layout>
        <c:manualLayout>
          <c:xMode val="edge"/>
          <c:yMode val="edge"/>
          <c:x val="0.19856245514220902"/>
          <c:y val="0.1758180651147420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Sheet7!$K$41:$K$42</c:f>
              <c:strCache>
                <c:ptCount val="1"/>
                <c:pt idx="0">
                  <c:v>No</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Sheet7!$J$43:$J$45</c:f>
              <c:multiLvlStrCache>
                <c:ptCount val="1"/>
                <c:lvl>
                  <c:pt idx="0">
                    <c:v>Pune</c:v>
                  </c:pt>
                </c:lvl>
                <c:lvl>
                  <c:pt idx="0">
                    <c:v>Standard</c:v>
                  </c:pt>
                </c:lvl>
              </c:multiLvlStrCache>
            </c:multiLvlStrRef>
          </c:cat>
          <c:val>
            <c:numRef>
              <c:f>Sheet7!$K$43:$K$45</c:f>
              <c:numCache>
                <c:formatCode>General</c:formatCode>
                <c:ptCount val="1"/>
                <c:pt idx="0">
                  <c:v>1200</c:v>
                </c:pt>
              </c:numCache>
            </c:numRef>
          </c:val>
          <c:extLst>
            <c:ext xmlns:c16="http://schemas.microsoft.com/office/drawing/2014/chart" uri="{C3380CC4-5D6E-409C-BE32-E72D297353CC}">
              <c16:uniqueId val="{00000000-29AC-44D4-9E54-B3F685819278}"/>
            </c:ext>
          </c:extLst>
        </c:ser>
        <c:dLbls>
          <c:dLblPos val="outEnd"/>
          <c:showLegendKey val="0"/>
          <c:showVal val="1"/>
          <c:showCatName val="0"/>
          <c:showSerName val="0"/>
          <c:showPercent val="0"/>
          <c:showBubbleSize val="0"/>
        </c:dLbls>
        <c:gapWidth val="219"/>
        <c:overlap val="-27"/>
        <c:axId val="631404960"/>
        <c:axId val="631396800"/>
      </c:barChart>
      <c:catAx>
        <c:axId val="63140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City &amp; Membership_type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396800"/>
        <c:crosses val="autoZero"/>
        <c:auto val="1"/>
        <c:lblAlgn val="ctr"/>
        <c:lblOffset val="100"/>
        <c:noMultiLvlLbl val="0"/>
      </c:catAx>
      <c:valAx>
        <c:axId val="63139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40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Total_Revenue by referred</a:t>
            </a:r>
          </a:p>
        </c:rich>
      </c:tx>
      <c:layout>
        <c:manualLayout>
          <c:xMode val="edge"/>
          <c:yMode val="edge"/>
          <c:x val="0.15039160104986876"/>
          <c:y val="2.4125452352231604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3333333333334E-2"/>
          <c:y val="0.19819280732248637"/>
          <c:w val="0.80166666666666664"/>
          <c:h val="0.686163641486913"/>
        </c:manualLayout>
      </c:layout>
      <c:pie3DChart>
        <c:varyColors val="1"/>
        <c:ser>
          <c:idx val="0"/>
          <c:order val="0"/>
          <c:tx>
            <c:strRef>
              <c:f>Sheet6!$R$6</c:f>
              <c:strCache>
                <c:ptCount val="1"/>
                <c:pt idx="0">
                  <c:v>Total_Revenue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42E-41F9-BE6D-693C8F6025F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642E-41F9-BE6D-693C8F6025FE}"/>
              </c:ext>
            </c:extLst>
          </c:dPt>
          <c:dLbls>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642E-41F9-BE6D-693C8F6025FE}"/>
                </c:ext>
              </c:extLst>
            </c:dLbl>
            <c:dLbl>
              <c:idx val="1"/>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642E-41F9-BE6D-693C8F6025FE}"/>
                </c:ext>
              </c:extLst>
            </c:dLbl>
            <c:spPr>
              <a:solidFill>
                <a:sysClr val="window" lastClr="FFFFFF"/>
              </a:solidFill>
              <a:ln>
                <a:solidFill>
                  <a:srgbClr val="4472C4"/>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Sheet6!$Q$7:$Q$8</c:f>
              <c:strCache>
                <c:ptCount val="2"/>
                <c:pt idx="0">
                  <c:v>Yes</c:v>
                </c:pt>
                <c:pt idx="1">
                  <c:v>No</c:v>
                </c:pt>
              </c:strCache>
            </c:strRef>
          </c:cat>
          <c:val>
            <c:numRef>
              <c:f>Sheet6!$R$7:$R$8</c:f>
              <c:numCache>
                <c:formatCode>General</c:formatCode>
                <c:ptCount val="2"/>
                <c:pt idx="0">
                  <c:v>114200</c:v>
                </c:pt>
                <c:pt idx="1">
                  <c:v>179900</c:v>
                </c:pt>
              </c:numCache>
            </c:numRef>
          </c:val>
          <c:extLst>
            <c:ext xmlns:c16="http://schemas.microsoft.com/office/drawing/2014/chart" uri="{C3380CC4-5D6E-409C-BE32-E72D297353CC}">
              <c16:uniqueId val="{00000002-642E-41F9-BE6D-693C8F6025FE}"/>
            </c:ext>
          </c:extLst>
        </c:ser>
        <c:dLbls>
          <c:dLblPos val="outEnd"/>
          <c:showLegendKey val="0"/>
          <c:showVal val="1"/>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[Advanced_Fitness_Members_India.xlsx]Sheet7!PivotTable9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City + Membership Type + Referral combinations </a:t>
            </a:r>
            <a:endParaRPr lang="en-IN" b="1"/>
          </a:p>
        </c:rich>
      </c:tx>
      <c:layout>
        <c:manualLayout>
          <c:xMode val="edge"/>
          <c:yMode val="edge"/>
          <c:x val="0.27035246703629501"/>
          <c:y val="1.0685284057802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6">
            <a:lumMod val="20000"/>
            <a:lumOff val="80000"/>
          </a:schemeClr>
        </a:solidFill>
        <a:ln>
          <a:noFill/>
        </a:ln>
        <a:effectLst/>
        <a:sp3d/>
      </c:spPr>
    </c:sideWall>
    <c:backWall>
      <c:thickness val="0"/>
      <c:spPr>
        <a:solidFill>
          <a:schemeClr val="accent6">
            <a:lumMod val="20000"/>
            <a:lumOff val="80000"/>
          </a:schemeClr>
        </a:solidFill>
        <a:ln>
          <a:noFill/>
        </a:ln>
        <a:effectLst/>
        <a:sp3d/>
      </c:spPr>
    </c:backWall>
    <c:plotArea>
      <c:layout>
        <c:manualLayout>
          <c:layoutTarget val="inner"/>
          <c:xMode val="edge"/>
          <c:yMode val="edge"/>
          <c:x val="7.044785903248714E-2"/>
          <c:y val="5.0677754442877573E-2"/>
          <c:w val="0.82920526287038698"/>
          <c:h val="0.70876107819343492"/>
        </c:manualLayout>
      </c:layout>
      <c:bar3DChart>
        <c:barDir val="col"/>
        <c:grouping val="stacked"/>
        <c:varyColors val="0"/>
        <c:ser>
          <c:idx val="0"/>
          <c:order val="0"/>
          <c:tx>
            <c:strRef>
              <c:f>Sheet7!$C$6:$C$7</c:f>
              <c:strCache>
                <c:ptCount val="1"/>
                <c:pt idx="0">
                  <c:v>No</c:v>
                </c:pt>
              </c:strCache>
            </c:strRef>
          </c:tx>
          <c:spPr>
            <a:solidFill>
              <a:schemeClr val="accent1"/>
            </a:solidFill>
            <a:ln>
              <a:noFill/>
            </a:ln>
            <a:effectLst/>
            <a:sp3d/>
          </c:spPr>
          <c:invertIfNegative val="0"/>
          <c:cat>
            <c:multiLvlStrRef>
              <c:f>Sheet7!$B$8:$B$34</c:f>
              <c:multiLvlStrCache>
                <c:ptCount val="22"/>
                <c:lvl>
                  <c:pt idx="0">
                    <c:v>Bengaluru</c:v>
                  </c:pt>
                  <c:pt idx="1">
                    <c:v>Delhi</c:v>
                  </c:pt>
                  <c:pt idx="2">
                    <c:v>Hyderabad</c:v>
                  </c:pt>
                  <c:pt idx="3">
                    <c:v>Kolkata</c:v>
                  </c:pt>
                  <c:pt idx="4">
                    <c:v>Mumbai</c:v>
                  </c:pt>
                  <c:pt idx="5">
                    <c:v>Pune</c:v>
                  </c:pt>
                  <c:pt idx="6">
                    <c:v>Bengaluru</c:v>
                  </c:pt>
                  <c:pt idx="7">
                    <c:v>Delhi</c:v>
                  </c:pt>
                  <c:pt idx="8">
                    <c:v>Hyderabad</c:v>
                  </c:pt>
                  <c:pt idx="9">
                    <c:v>Kolkata</c:v>
                  </c:pt>
                  <c:pt idx="10">
                    <c:v>Mumbai</c:v>
                  </c:pt>
                  <c:pt idx="11">
                    <c:v>Bengaluru</c:v>
                  </c:pt>
                  <c:pt idx="12">
                    <c:v>Delhi</c:v>
                  </c:pt>
                  <c:pt idx="13">
                    <c:v>Kolkata</c:v>
                  </c:pt>
                  <c:pt idx="14">
                    <c:v>Mumbai</c:v>
                  </c:pt>
                  <c:pt idx="15">
                    <c:v>Pune</c:v>
                  </c:pt>
                  <c:pt idx="16">
                    <c:v>Bengaluru</c:v>
                  </c:pt>
                  <c:pt idx="17">
                    <c:v>Delhi</c:v>
                  </c:pt>
                  <c:pt idx="18">
                    <c:v>Hyderabad</c:v>
                  </c:pt>
                  <c:pt idx="19">
                    <c:v>Kolkata</c:v>
                  </c:pt>
                  <c:pt idx="20">
                    <c:v>Mumbai</c:v>
                  </c:pt>
                  <c:pt idx="21">
                    <c:v>Pune</c:v>
                  </c:pt>
                </c:lvl>
                <c:lvl>
                  <c:pt idx="0">
                    <c:v>Basic</c:v>
                  </c:pt>
                  <c:pt idx="6">
                    <c:v>Family</c:v>
                  </c:pt>
                  <c:pt idx="11">
                    <c:v>Premium</c:v>
                  </c:pt>
                  <c:pt idx="16">
                    <c:v>Standard</c:v>
                  </c:pt>
                </c:lvl>
              </c:multiLvlStrCache>
            </c:multiLvlStrRef>
          </c:cat>
          <c:val>
            <c:numRef>
              <c:f>Sheet7!$C$8:$C$34</c:f>
              <c:numCache>
                <c:formatCode>General</c:formatCode>
                <c:ptCount val="22"/>
                <c:pt idx="2">
                  <c:v>5600</c:v>
                </c:pt>
                <c:pt idx="4">
                  <c:v>8800</c:v>
                </c:pt>
                <c:pt idx="5">
                  <c:v>2400</c:v>
                </c:pt>
                <c:pt idx="7">
                  <c:v>37500</c:v>
                </c:pt>
                <c:pt idx="8">
                  <c:v>0</c:v>
                </c:pt>
                <c:pt idx="9">
                  <c:v>2500</c:v>
                </c:pt>
                <c:pt idx="10">
                  <c:v>2500</c:v>
                </c:pt>
                <c:pt idx="11">
                  <c:v>18000</c:v>
                </c:pt>
                <c:pt idx="12">
                  <c:v>0</c:v>
                </c:pt>
                <c:pt idx="13">
                  <c:v>12600</c:v>
                </c:pt>
                <c:pt idx="14">
                  <c:v>32400</c:v>
                </c:pt>
                <c:pt idx="16">
                  <c:v>12000</c:v>
                </c:pt>
                <c:pt idx="17">
                  <c:v>1200</c:v>
                </c:pt>
                <c:pt idx="18">
                  <c:v>14400</c:v>
                </c:pt>
                <c:pt idx="20">
                  <c:v>15600</c:v>
                </c:pt>
                <c:pt idx="21">
                  <c:v>14400</c:v>
                </c:pt>
              </c:numCache>
            </c:numRef>
          </c:val>
          <c:extLst>
            <c:ext xmlns:c16="http://schemas.microsoft.com/office/drawing/2014/chart" uri="{C3380CC4-5D6E-409C-BE32-E72D297353CC}">
              <c16:uniqueId val="{00000000-8ECE-4C36-8676-3A54BABC191B}"/>
            </c:ext>
          </c:extLst>
        </c:ser>
        <c:ser>
          <c:idx val="1"/>
          <c:order val="1"/>
          <c:tx>
            <c:strRef>
              <c:f>Sheet7!$D$6:$D$7</c:f>
              <c:strCache>
                <c:ptCount val="1"/>
                <c:pt idx="0">
                  <c:v>Yes</c:v>
                </c:pt>
              </c:strCache>
            </c:strRef>
          </c:tx>
          <c:spPr>
            <a:solidFill>
              <a:schemeClr val="accent2"/>
            </a:solidFill>
            <a:ln>
              <a:noFill/>
            </a:ln>
            <a:effectLst/>
            <a:sp3d/>
          </c:spPr>
          <c:invertIfNegative val="0"/>
          <c:cat>
            <c:multiLvlStrRef>
              <c:f>Sheet7!$B$8:$B$34</c:f>
              <c:multiLvlStrCache>
                <c:ptCount val="22"/>
                <c:lvl>
                  <c:pt idx="0">
                    <c:v>Bengaluru</c:v>
                  </c:pt>
                  <c:pt idx="1">
                    <c:v>Delhi</c:v>
                  </c:pt>
                  <c:pt idx="2">
                    <c:v>Hyderabad</c:v>
                  </c:pt>
                  <c:pt idx="3">
                    <c:v>Kolkata</c:v>
                  </c:pt>
                  <c:pt idx="4">
                    <c:v>Mumbai</c:v>
                  </c:pt>
                  <c:pt idx="5">
                    <c:v>Pune</c:v>
                  </c:pt>
                  <c:pt idx="6">
                    <c:v>Bengaluru</c:v>
                  </c:pt>
                  <c:pt idx="7">
                    <c:v>Delhi</c:v>
                  </c:pt>
                  <c:pt idx="8">
                    <c:v>Hyderabad</c:v>
                  </c:pt>
                  <c:pt idx="9">
                    <c:v>Kolkata</c:v>
                  </c:pt>
                  <c:pt idx="10">
                    <c:v>Mumbai</c:v>
                  </c:pt>
                  <c:pt idx="11">
                    <c:v>Bengaluru</c:v>
                  </c:pt>
                  <c:pt idx="12">
                    <c:v>Delhi</c:v>
                  </c:pt>
                  <c:pt idx="13">
                    <c:v>Kolkata</c:v>
                  </c:pt>
                  <c:pt idx="14">
                    <c:v>Mumbai</c:v>
                  </c:pt>
                  <c:pt idx="15">
                    <c:v>Pune</c:v>
                  </c:pt>
                  <c:pt idx="16">
                    <c:v>Bengaluru</c:v>
                  </c:pt>
                  <c:pt idx="17">
                    <c:v>Delhi</c:v>
                  </c:pt>
                  <c:pt idx="18">
                    <c:v>Hyderabad</c:v>
                  </c:pt>
                  <c:pt idx="19">
                    <c:v>Kolkata</c:v>
                  </c:pt>
                  <c:pt idx="20">
                    <c:v>Mumbai</c:v>
                  </c:pt>
                  <c:pt idx="21">
                    <c:v>Pune</c:v>
                  </c:pt>
                </c:lvl>
                <c:lvl>
                  <c:pt idx="0">
                    <c:v>Basic</c:v>
                  </c:pt>
                  <c:pt idx="6">
                    <c:v>Family</c:v>
                  </c:pt>
                  <c:pt idx="11">
                    <c:v>Premium</c:v>
                  </c:pt>
                  <c:pt idx="16">
                    <c:v>Standard</c:v>
                  </c:pt>
                </c:lvl>
              </c:multiLvlStrCache>
            </c:multiLvlStrRef>
          </c:cat>
          <c:val>
            <c:numRef>
              <c:f>Sheet7!$D$8:$D$34</c:f>
              <c:numCache>
                <c:formatCode>General</c:formatCode>
                <c:ptCount val="22"/>
                <c:pt idx="0">
                  <c:v>4800</c:v>
                </c:pt>
                <c:pt idx="1">
                  <c:v>15200</c:v>
                </c:pt>
                <c:pt idx="3">
                  <c:v>0</c:v>
                </c:pt>
                <c:pt idx="4">
                  <c:v>2400</c:v>
                </c:pt>
                <c:pt idx="5">
                  <c:v>800</c:v>
                </c:pt>
                <c:pt idx="6">
                  <c:v>17500</c:v>
                </c:pt>
                <c:pt idx="9">
                  <c:v>7500</c:v>
                </c:pt>
                <c:pt idx="10">
                  <c:v>15000</c:v>
                </c:pt>
                <c:pt idx="14">
                  <c:v>5400</c:v>
                </c:pt>
                <c:pt idx="15">
                  <c:v>7200</c:v>
                </c:pt>
                <c:pt idx="16">
                  <c:v>6000</c:v>
                </c:pt>
                <c:pt idx="18">
                  <c:v>12000</c:v>
                </c:pt>
                <c:pt idx="19">
                  <c:v>16800</c:v>
                </c:pt>
                <c:pt idx="20">
                  <c:v>3600</c:v>
                </c:pt>
              </c:numCache>
            </c:numRef>
          </c:val>
          <c:extLst>
            <c:ext xmlns:c16="http://schemas.microsoft.com/office/drawing/2014/chart" uri="{C3380CC4-5D6E-409C-BE32-E72D297353CC}">
              <c16:uniqueId val="{00000001-8ECE-4C36-8676-3A54BABC191B}"/>
            </c:ext>
          </c:extLst>
        </c:ser>
        <c:dLbls>
          <c:showLegendKey val="0"/>
          <c:showVal val="0"/>
          <c:showCatName val="0"/>
          <c:showSerName val="0"/>
          <c:showPercent val="0"/>
          <c:showBubbleSize val="0"/>
        </c:dLbls>
        <c:gapWidth val="150"/>
        <c:shape val="box"/>
        <c:axId val="849406704"/>
        <c:axId val="849404304"/>
        <c:axId val="0"/>
      </c:bar3DChart>
      <c:catAx>
        <c:axId val="849406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9404304"/>
        <c:crosses val="autoZero"/>
        <c:auto val="1"/>
        <c:lblAlgn val="ctr"/>
        <c:lblOffset val="100"/>
        <c:noMultiLvlLbl val="0"/>
      </c:catAx>
      <c:valAx>
        <c:axId val="84940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0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Gender-wise count of members per city </a:t>
            </a:r>
          </a:p>
        </c:rich>
      </c:tx>
      <c:layout>
        <c:manualLayout>
          <c:xMode val="edge"/>
          <c:yMode val="edge"/>
          <c:x val="0.11287421227088711"/>
          <c:y val="2.68456375838926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Female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Bengaluru</c:v>
              </c:pt>
              <c:pt idx="1">
                <c:v>Delhi</c:v>
              </c:pt>
              <c:pt idx="2">
                <c:v>Hyderabad</c:v>
              </c:pt>
              <c:pt idx="3">
                <c:v>Kolkata</c:v>
              </c:pt>
              <c:pt idx="4">
                <c:v>Mumbai</c:v>
              </c:pt>
              <c:pt idx="5">
                <c:v>Pune</c:v>
              </c:pt>
            </c:strLit>
          </c:cat>
          <c:val>
            <c:numLit>
              <c:formatCode>General</c:formatCode>
              <c:ptCount val="6"/>
              <c:pt idx="0">
                <c:v>3</c:v>
              </c:pt>
              <c:pt idx="1">
                <c:v>3</c:v>
              </c:pt>
              <c:pt idx="2">
                <c:v>3</c:v>
              </c:pt>
              <c:pt idx="3">
                <c:v>2</c:v>
              </c:pt>
              <c:pt idx="4">
                <c:v>2</c:v>
              </c:pt>
              <c:pt idx="5">
                <c:v>2</c:v>
              </c:pt>
            </c:numLit>
          </c:val>
          <c:extLst>
            <c:ext xmlns:c16="http://schemas.microsoft.com/office/drawing/2014/chart" uri="{C3380CC4-5D6E-409C-BE32-E72D297353CC}">
              <c16:uniqueId val="{00000000-7882-40C9-A264-EB6FAF98790F}"/>
            </c:ext>
          </c:extLst>
        </c:ser>
        <c:ser>
          <c:idx val="1"/>
          <c:order val="1"/>
          <c:tx>
            <c:v>Male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Bengaluru</c:v>
              </c:pt>
              <c:pt idx="1">
                <c:v>Delhi</c:v>
              </c:pt>
              <c:pt idx="2">
                <c:v>Hyderabad</c:v>
              </c:pt>
              <c:pt idx="3">
                <c:v>Kolkata</c:v>
              </c:pt>
              <c:pt idx="4">
                <c:v>Mumbai</c:v>
              </c:pt>
              <c:pt idx="5">
                <c:v>Pune</c:v>
              </c:pt>
            </c:strLit>
          </c:cat>
          <c:val>
            <c:numLit>
              <c:formatCode>General</c:formatCode>
              <c:ptCount val="6"/>
              <c:pt idx="0">
                <c:v>2</c:v>
              </c:pt>
              <c:pt idx="1">
                <c:v>1</c:v>
              </c:pt>
              <c:pt idx="2">
                <c:v>2</c:v>
              </c:pt>
              <c:pt idx="3">
                <c:v>4</c:v>
              </c:pt>
              <c:pt idx="4">
                <c:v>8</c:v>
              </c:pt>
              <c:pt idx="5">
                <c:v>3</c:v>
              </c:pt>
            </c:numLit>
          </c:val>
          <c:extLst>
            <c:ext xmlns:c16="http://schemas.microsoft.com/office/drawing/2014/chart" uri="{C3380CC4-5D6E-409C-BE32-E72D297353CC}">
              <c16:uniqueId val="{00000007-7882-40C9-A264-EB6FAF98790F}"/>
            </c:ext>
          </c:extLst>
        </c:ser>
        <c:dLbls>
          <c:showLegendKey val="0"/>
          <c:showVal val="0"/>
          <c:showCatName val="0"/>
          <c:showSerName val="0"/>
          <c:showPercent val="0"/>
          <c:showBubbleSize val="0"/>
        </c:dLbls>
        <c:gapWidth val="100"/>
        <c:overlap val="-24"/>
        <c:axId val="1051890224"/>
        <c:axId val="1051887344"/>
      </c:barChart>
      <c:catAx>
        <c:axId val="10518902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City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1887344"/>
        <c:crosses val="autoZero"/>
        <c:auto val="1"/>
        <c:lblAlgn val="ctr"/>
        <c:lblOffset val="100"/>
        <c:noMultiLvlLbl val="0"/>
      </c:catAx>
      <c:valAx>
        <c:axId val="1051887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Customers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189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 distribution across Membership Types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Adult</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Basic</c:v>
              </c:pt>
              <c:pt idx="1">
                <c:v>Family</c:v>
              </c:pt>
              <c:pt idx="2">
                <c:v>Premium</c:v>
              </c:pt>
              <c:pt idx="3">
                <c:v>Standard</c:v>
              </c:pt>
            </c:strLit>
          </c:cat>
          <c:val>
            <c:numLit>
              <c:formatCode>General</c:formatCode>
              <c:ptCount val="4"/>
              <c:pt idx="0">
                <c:v>4</c:v>
              </c:pt>
              <c:pt idx="1">
                <c:v>2</c:v>
              </c:pt>
              <c:pt idx="2">
                <c:v>1</c:v>
              </c:pt>
              <c:pt idx="3">
                <c:v>6</c:v>
              </c:pt>
            </c:numLit>
          </c:val>
          <c:extLst>
            <c:ext xmlns:c16="http://schemas.microsoft.com/office/drawing/2014/chart" uri="{C3380CC4-5D6E-409C-BE32-E72D297353CC}">
              <c16:uniqueId val="{00000000-BA15-4ACF-A933-74607A3DDDB0}"/>
            </c:ext>
          </c:extLst>
        </c:ser>
        <c:ser>
          <c:idx val="1"/>
          <c:order val="1"/>
          <c:tx>
            <c:v>Seniors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Basic</c:v>
              </c:pt>
              <c:pt idx="1">
                <c:v>Family</c:v>
              </c:pt>
              <c:pt idx="2">
                <c:v>Premium</c:v>
              </c:pt>
              <c:pt idx="3">
                <c:v>Standard</c:v>
              </c:pt>
            </c:strLit>
          </c:cat>
          <c:val>
            <c:numLit>
              <c:formatCode>General</c:formatCode>
              <c:ptCount val="4"/>
              <c:pt idx="0">
                <c:v>2</c:v>
              </c:pt>
              <c:pt idx="1">
                <c:v>1</c:v>
              </c:pt>
              <c:pt idx="2">
                <c:v>4</c:v>
              </c:pt>
              <c:pt idx="3">
                <c:v>2</c:v>
              </c:pt>
            </c:numLit>
          </c:val>
          <c:extLst>
            <c:ext xmlns:c16="http://schemas.microsoft.com/office/drawing/2014/chart" uri="{C3380CC4-5D6E-409C-BE32-E72D297353CC}">
              <c16:uniqueId val="{00000002-BA15-4ACF-A933-74607A3DDDB0}"/>
            </c:ext>
          </c:extLst>
        </c:ser>
        <c:ser>
          <c:idx val="2"/>
          <c:order val="2"/>
          <c:tx>
            <c:v>Youth</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Basic</c:v>
              </c:pt>
              <c:pt idx="1">
                <c:v>Family</c:v>
              </c:pt>
              <c:pt idx="2">
                <c:v>Premium</c:v>
              </c:pt>
              <c:pt idx="3">
                <c:v>Standard</c:v>
              </c:pt>
            </c:strLit>
          </c:cat>
          <c:val>
            <c:numLit>
              <c:formatCode>General</c:formatCode>
              <c:ptCount val="4"/>
              <c:pt idx="0">
                <c:v>3</c:v>
              </c:pt>
              <c:pt idx="1">
                <c:v>4</c:v>
              </c:pt>
              <c:pt idx="2">
                <c:v>2</c:v>
              </c:pt>
              <c:pt idx="3">
                <c:v>4</c:v>
              </c:pt>
            </c:numLit>
          </c:val>
          <c:extLst>
            <c:ext xmlns:c16="http://schemas.microsoft.com/office/drawing/2014/chart" uri="{C3380CC4-5D6E-409C-BE32-E72D297353CC}">
              <c16:uniqueId val="{00000003-BA15-4ACF-A933-74607A3DDDB0}"/>
            </c:ext>
          </c:extLst>
        </c:ser>
        <c:dLbls>
          <c:showLegendKey val="0"/>
          <c:showVal val="0"/>
          <c:showCatName val="0"/>
          <c:showSerName val="0"/>
          <c:showPercent val="0"/>
          <c:showBubbleSize val="0"/>
        </c:dLbls>
        <c:gapWidth val="100"/>
        <c:overlap val="-24"/>
        <c:axId val="849432144"/>
        <c:axId val="849436944"/>
      </c:barChart>
      <c:catAx>
        <c:axId val="8494321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Membership_types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9436944"/>
        <c:crosses val="autoZero"/>
        <c:auto val="1"/>
        <c:lblAlgn val="ctr"/>
        <c:lblOffset val="100"/>
        <c:noMultiLvlLbl val="0"/>
      </c:catAx>
      <c:valAx>
        <c:axId val="8494369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 of customers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9432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12</xdr:col>
      <xdr:colOff>60960</xdr:colOff>
      <xdr:row>7</xdr:row>
      <xdr:rowOff>19050</xdr:rowOff>
    </xdr:from>
    <xdr:to>
      <xdr:col>17</xdr:col>
      <xdr:colOff>289560</xdr:colOff>
      <xdr:row>22</xdr:row>
      <xdr:rowOff>19050</xdr:rowOff>
    </xdr:to>
    <xdr:graphicFrame macro="">
      <xdr:nvGraphicFramePr>
        <xdr:cNvPr id="2" name="Chart 1">
          <a:extLst>
            <a:ext uri="{FF2B5EF4-FFF2-40B4-BE49-F238E27FC236}">
              <a16:creationId xmlns:a16="http://schemas.microsoft.com/office/drawing/2014/main" id="{F22893D6-B126-FCA9-7327-FD7ADCCA8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236220</xdr:colOff>
      <xdr:row>38</xdr:row>
      <xdr:rowOff>19050</xdr:rowOff>
    </xdr:from>
    <xdr:to>
      <xdr:col>5</xdr:col>
      <xdr:colOff>53340</xdr:colOff>
      <xdr:row>53</xdr:row>
      <xdr:rowOff>19050</xdr:rowOff>
    </xdr:to>
    <xdr:graphicFrame macro="">
      <xdr:nvGraphicFramePr>
        <xdr:cNvPr id="2" name="Chart 1">
          <a:extLst>
            <a:ext uri="{FF2B5EF4-FFF2-40B4-BE49-F238E27FC236}">
              <a16:creationId xmlns:a16="http://schemas.microsoft.com/office/drawing/2014/main" id="{AD74C572-956B-EB9B-75A4-3E54CBC24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38</xdr:row>
      <xdr:rowOff>3810</xdr:rowOff>
    </xdr:from>
    <xdr:to>
      <xdr:col>12</xdr:col>
      <xdr:colOff>571500</xdr:colOff>
      <xdr:row>53</xdr:row>
      <xdr:rowOff>3810</xdr:rowOff>
    </xdr:to>
    <xdr:graphicFrame macro="">
      <xdr:nvGraphicFramePr>
        <xdr:cNvPr id="3" name="Chart 2">
          <a:extLst>
            <a:ext uri="{FF2B5EF4-FFF2-40B4-BE49-F238E27FC236}">
              <a16:creationId xmlns:a16="http://schemas.microsoft.com/office/drawing/2014/main" id="{72D2DC6B-E7F7-5B17-EC9B-640B08F5F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xdr:colOff>
      <xdr:row>37</xdr:row>
      <xdr:rowOff>152400</xdr:rowOff>
    </xdr:from>
    <xdr:to>
      <xdr:col>8</xdr:col>
      <xdr:colOff>613410</xdr:colOff>
      <xdr:row>55</xdr:row>
      <xdr:rowOff>7620</xdr:rowOff>
    </xdr:to>
    <xdr:graphicFrame macro="">
      <xdr:nvGraphicFramePr>
        <xdr:cNvPr id="6" name="Chart 5">
          <a:extLst>
            <a:ext uri="{FF2B5EF4-FFF2-40B4-BE49-F238E27FC236}">
              <a16:creationId xmlns:a16="http://schemas.microsoft.com/office/drawing/2014/main" id="{0127104A-4187-4112-0A54-55D855B8C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83820</xdr:colOff>
      <xdr:row>4</xdr:row>
      <xdr:rowOff>144781</xdr:rowOff>
    </xdr:from>
    <xdr:to>
      <xdr:col>0</xdr:col>
      <xdr:colOff>1912620</xdr:colOff>
      <xdr:row>12</xdr:row>
      <xdr:rowOff>114301</xdr:rowOff>
    </xdr:to>
    <mc:AlternateContent xmlns:mc="http://schemas.openxmlformats.org/markup-compatibility/2006" xmlns:a14="http://schemas.microsoft.com/office/drawing/2010/main">
      <mc:Choice Requires="a14">
        <xdr:graphicFrame macro="">
          <xdr:nvGraphicFramePr>
            <xdr:cNvPr id="10" name="Membership_Type">
              <a:extLst>
                <a:ext uri="{FF2B5EF4-FFF2-40B4-BE49-F238E27FC236}">
                  <a16:creationId xmlns:a16="http://schemas.microsoft.com/office/drawing/2014/main" id="{9C602E14-D922-D34E-BB76-29F7A1C6B09A}"/>
                </a:ext>
              </a:extLst>
            </xdr:cNvPr>
            <xdr:cNvGraphicFramePr/>
          </xdr:nvGraphicFramePr>
          <xdr:xfrm>
            <a:off x="0" y="0"/>
            <a:ext cx="0" cy="0"/>
          </xdr:xfrm>
          <a:graphic>
            <a:graphicData uri="http://schemas.microsoft.com/office/drawing/2010/slicer">
              <sle:slicer xmlns:sle="http://schemas.microsoft.com/office/drawing/2010/slicer" name="Membership_Type"/>
            </a:graphicData>
          </a:graphic>
        </xdr:graphicFrame>
      </mc:Choice>
      <mc:Fallback xmlns="">
        <xdr:sp macro="" textlink="">
          <xdr:nvSpPr>
            <xdr:cNvPr id="0" name=""/>
            <xdr:cNvSpPr>
              <a:spLocks noTextEdit="1"/>
            </xdr:cNvSpPr>
          </xdr:nvSpPr>
          <xdr:spPr>
            <a:xfrm>
              <a:off x="83820" y="876301"/>
              <a:ext cx="182880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20</xdr:row>
      <xdr:rowOff>30480</xdr:rowOff>
    </xdr:from>
    <xdr:to>
      <xdr:col>0</xdr:col>
      <xdr:colOff>1935480</xdr:colOff>
      <xdr:row>31</xdr:row>
      <xdr:rowOff>15240</xdr:rowOff>
    </xdr:to>
    <mc:AlternateContent xmlns:mc="http://schemas.openxmlformats.org/markup-compatibility/2006" xmlns:a14="http://schemas.microsoft.com/office/drawing/2010/main">
      <mc:Choice Requires="a14">
        <xdr:graphicFrame macro="">
          <xdr:nvGraphicFramePr>
            <xdr:cNvPr id="11" name="City">
              <a:extLst>
                <a:ext uri="{FF2B5EF4-FFF2-40B4-BE49-F238E27FC236}">
                  <a16:creationId xmlns:a16="http://schemas.microsoft.com/office/drawing/2014/main" id="{14D50B34-BD0A-EB6B-5747-0372FE99F92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06680" y="3688080"/>
              <a:ext cx="1828800" cy="1996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14</xdr:row>
      <xdr:rowOff>30481</xdr:rowOff>
    </xdr:from>
    <xdr:to>
      <xdr:col>0</xdr:col>
      <xdr:colOff>1927860</xdr:colOff>
      <xdr:row>18</xdr:row>
      <xdr:rowOff>160021</xdr:rowOff>
    </xdr:to>
    <mc:AlternateContent xmlns:mc="http://schemas.openxmlformats.org/markup-compatibility/2006" xmlns:a14="http://schemas.microsoft.com/office/drawing/2010/main">
      <mc:Choice Requires="a14">
        <xdr:graphicFrame macro="">
          <xdr:nvGraphicFramePr>
            <xdr:cNvPr id="12" name="Referred">
              <a:extLst>
                <a:ext uri="{FF2B5EF4-FFF2-40B4-BE49-F238E27FC236}">
                  <a16:creationId xmlns:a16="http://schemas.microsoft.com/office/drawing/2014/main" id="{070199A8-43D7-C0BA-E5E0-D28DA0BAE822}"/>
                </a:ext>
              </a:extLst>
            </xdr:cNvPr>
            <xdr:cNvGraphicFramePr/>
          </xdr:nvGraphicFramePr>
          <xdr:xfrm>
            <a:off x="0" y="0"/>
            <a:ext cx="0" cy="0"/>
          </xdr:xfrm>
          <a:graphic>
            <a:graphicData uri="http://schemas.microsoft.com/office/drawing/2010/slicer">
              <sle:slicer xmlns:sle="http://schemas.microsoft.com/office/drawing/2010/slicer" name="Referred"/>
            </a:graphicData>
          </a:graphic>
        </xdr:graphicFrame>
      </mc:Choice>
      <mc:Fallback xmlns="">
        <xdr:sp macro="" textlink="">
          <xdr:nvSpPr>
            <xdr:cNvPr id="0" name=""/>
            <xdr:cNvSpPr>
              <a:spLocks noTextEdit="1"/>
            </xdr:cNvSpPr>
          </xdr:nvSpPr>
          <xdr:spPr>
            <a:xfrm>
              <a:off x="99060" y="259080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38</xdr:row>
      <xdr:rowOff>179070</xdr:rowOff>
    </xdr:from>
    <xdr:to>
      <xdr:col>3</xdr:col>
      <xdr:colOff>594360</xdr:colOff>
      <xdr:row>56</xdr:row>
      <xdr:rowOff>45720</xdr:rowOff>
    </xdr:to>
    <xdr:graphicFrame macro="">
      <xdr:nvGraphicFramePr>
        <xdr:cNvPr id="15" name="Chart 14">
          <a:extLst>
            <a:ext uri="{FF2B5EF4-FFF2-40B4-BE49-F238E27FC236}">
              <a16:creationId xmlns:a16="http://schemas.microsoft.com/office/drawing/2014/main" id="{63D5272D-9D9D-D77E-BA39-A3C5DECFF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83820</xdr:colOff>
      <xdr:row>4</xdr:row>
      <xdr:rowOff>163830</xdr:rowOff>
    </xdr:from>
    <xdr:to>
      <xdr:col>12</xdr:col>
      <xdr:colOff>533400</xdr:colOff>
      <xdr:row>34</xdr:row>
      <xdr:rowOff>38100</xdr:rowOff>
    </xdr:to>
    <xdr:graphicFrame macro="">
      <xdr:nvGraphicFramePr>
        <xdr:cNvPr id="2" name="Chart 1">
          <a:extLst>
            <a:ext uri="{FF2B5EF4-FFF2-40B4-BE49-F238E27FC236}">
              <a16:creationId xmlns:a16="http://schemas.microsoft.com/office/drawing/2014/main" id="{976ABED1-00ED-C7B0-50AD-891BC3D71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1</xdr:row>
      <xdr:rowOff>140970</xdr:rowOff>
    </xdr:from>
    <xdr:to>
      <xdr:col>7</xdr:col>
      <xdr:colOff>259080</xdr:colOff>
      <xdr:row>17</xdr:row>
      <xdr:rowOff>53340</xdr:rowOff>
    </xdr:to>
    <xdr:graphicFrame macro="">
      <xdr:nvGraphicFramePr>
        <xdr:cNvPr id="2" name="Chart 1">
          <a:extLst>
            <a:ext uri="{FF2B5EF4-FFF2-40B4-BE49-F238E27FC236}">
              <a16:creationId xmlns:a16="http://schemas.microsoft.com/office/drawing/2014/main" id="{5A336132-24FE-2FDF-B44C-AC343E672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510540</xdr:colOff>
      <xdr:row>2</xdr:row>
      <xdr:rowOff>34290</xdr:rowOff>
    </xdr:from>
    <xdr:to>
      <xdr:col>12</xdr:col>
      <xdr:colOff>114300</xdr:colOff>
      <xdr:row>17</xdr:row>
      <xdr:rowOff>34290</xdr:rowOff>
    </xdr:to>
    <xdr:graphicFrame macro="">
      <xdr:nvGraphicFramePr>
        <xdr:cNvPr id="4" name="Chart 3">
          <a:extLst>
            <a:ext uri="{FF2B5EF4-FFF2-40B4-BE49-F238E27FC236}">
              <a16:creationId xmlns:a16="http://schemas.microsoft.com/office/drawing/2014/main" id="{0A992EA1-1637-2271-93D2-D8F71DDCA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pin Rawat" refreshedDate="45835.465521412036" createdVersion="8" refreshedVersion="8" minRefreshableVersion="3" recordCount="35" xr:uid="{FB661951-5FE4-4D6C-BB6B-A8DD1CC58820}">
  <cacheSource type="worksheet">
    <worksheetSource ref="A1:L36" sheet="Sheet3"/>
  </cacheSource>
  <cacheFields count="12">
    <cacheField name="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Referred"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pin Rawat" refreshedDate="45835.564456481479" createdVersion="8" refreshedVersion="8" minRefreshableVersion="3" recordCount="35" xr:uid="{B327AE91-C021-49BF-B306-07DE8FD05B08}">
  <cacheSource type="worksheet">
    <worksheetSource ref="A1:N36" sheet="Sheet6"/>
  </cacheSource>
  <cacheFields count="14">
    <cacheField name="Member_ID" numFmtId="0">
      <sharedItems/>
    </cacheField>
    <cacheField name="Full_Name" numFmtId="0">
      <sharedItems count="35">
        <s v="Anay Shanker"/>
        <s v="Parinaaz Shanker"/>
        <s v="Aniruddh Batra"/>
        <s v="Madhup Kapur"/>
        <s v="Rasha Kakar"/>
        <s v="Ehsaan Batra"/>
        <s v="Zara Bains"/>
        <s v="Uthkarsh Baral"/>
        <s v="Kashvi Char"/>
        <s v="Dhanush Varma"/>
        <s v="Ishaan Goyal"/>
        <s v="Mahika Ravi"/>
        <s v="Purab Reddy"/>
        <s v="Tiya Soni"/>
        <s v="Zara Dugar"/>
        <s v="Lakshit Mander"/>
        <s v="Neysa Krish"/>
        <s v="Prerak Boase"/>
        <s v="Siya Master"/>
        <s v="Madhup Biswas"/>
        <s v="Indrans Ratti"/>
        <s v="Kimaya Balay"/>
        <s v="Eva Dass"/>
        <s v="Pihu Wali"/>
        <s v="Tiya Rege"/>
        <s v="Aarav Sen"/>
        <s v="Dishani Bera"/>
        <s v="Indrans Grover"/>
        <s v="Kismat Edwin"/>
        <s v="Taran Vyas"/>
        <s v="Jiya Baral"/>
        <s v="Gokul Sahni"/>
        <s v="Prerak Lalla"/>
        <s v="Hrishita Shroff"/>
        <s v="Oorja Sachar"/>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ount="16">
        <s v="Hiran Shan"/>
        <s v="Kiara Kakar"/>
        <s v="Jhanvi Chaudhary"/>
        <s v="Tara Swaminathan"/>
        <s v="Madhav Singh"/>
        <s v="Shray Ramakrishnan"/>
        <m/>
        <s v="Nitara Comar"/>
        <s v="Ranbir Karan"/>
        <s v="Rati Sanghvi"/>
        <s v="Ishaan Kashyap"/>
        <s v="Tanya Bajwa"/>
        <s v="Adira Brar"/>
        <s v="Nakul Balakrishnan"/>
        <s v="Darshit Sidhu"/>
        <s v="Riya Dugal"/>
      </sharedItems>
    </cacheField>
    <cacheField name="Membership_Duration_Months" numFmtId="0">
      <sharedItems containsSemiMixedTypes="0" containsString="0" containsNumber="1" containsInteger="1" minValue="0" maxValue="19"/>
    </cacheField>
    <cacheField name="Referred" numFmtId="0">
      <sharedItems count="2">
        <s v="Yes"/>
        <s v="No"/>
      </sharedItems>
    </cacheField>
    <cacheField name="Total_Revenue" numFmtId="0">
      <sharedItems containsSemiMixedTypes="0" containsString="0" containsNumber="1" containsInteger="1" minValue="0" maxValue="37500"/>
    </cacheField>
  </cacheFields>
  <extLst>
    <ext xmlns:x14="http://schemas.microsoft.com/office/spreadsheetml/2009/9/main" uri="{725AE2AE-9491-48be-B2B4-4EB974FC3084}">
      <x14:pivotCacheDefinition pivotCacheId="791452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x v="0"/>
    <d v="2023-11-05T00:00:00"/>
    <d v="2024-05-13T00:00:00"/>
    <n v="800"/>
    <n v="25"/>
    <x v="0"/>
    <s v="Hiran Shan"/>
    <x v="0"/>
  </r>
  <r>
    <s v="M002"/>
    <s v="Parinaaz Shanker"/>
    <n v="27"/>
    <s v="Male"/>
    <x v="0"/>
    <d v="2025-02-26T00:00:00"/>
    <d v="2025-03-24T00:00:00"/>
    <n v="800"/>
    <n v="20"/>
    <x v="1"/>
    <s v="Kiara Kakar"/>
    <x v="0"/>
  </r>
  <r>
    <s v="M003"/>
    <s v="Aniruddh Batra"/>
    <n v="24"/>
    <s v="Male"/>
    <x v="1"/>
    <d v="2023-09-22T00:00:00"/>
    <d v="2024-03-20T00:00:00"/>
    <n v="1200"/>
    <n v="18"/>
    <x v="2"/>
    <s v="Jhanvi Chaudhary"/>
    <x v="0"/>
  </r>
  <r>
    <s v="M004"/>
    <s v="Madhup Kapur"/>
    <n v="31"/>
    <s v="Female"/>
    <x v="1"/>
    <d v="2024-07-06T00:00:00"/>
    <d v="2024-10-22T00:00:00"/>
    <n v="1200"/>
    <n v="16"/>
    <x v="2"/>
    <s v="Tara Swaminathan"/>
    <x v="0"/>
  </r>
  <r>
    <s v="M005"/>
    <s v="Rasha Kakar"/>
    <n v="19"/>
    <s v="Male"/>
    <x v="2"/>
    <d v="2023-12-26T00:00:00"/>
    <d v="2024-07-28T00:00:00"/>
    <n v="2500"/>
    <n v="12"/>
    <x v="0"/>
    <s v="Madhav Singh"/>
    <x v="0"/>
  </r>
  <r>
    <s v="M006"/>
    <s v="Ehsaan Batra"/>
    <n v="40"/>
    <s v="Male"/>
    <x v="0"/>
    <d v="2024-01-26T00:00:00"/>
    <d v="2024-04-10T00:00:00"/>
    <n v="800"/>
    <n v="14"/>
    <x v="3"/>
    <s v="Shray Ramakrishnan"/>
    <x v="0"/>
  </r>
  <r>
    <s v="M007"/>
    <s v="Zara Bains"/>
    <n v="41"/>
    <s v="Female"/>
    <x v="0"/>
    <d v="2024-10-23T00:00:00"/>
    <d v="2025-01-20T00:00:00"/>
    <n v="800"/>
    <n v="25"/>
    <x v="1"/>
    <m/>
    <x v="1"/>
  </r>
  <r>
    <s v="M008"/>
    <s v="Uthkarsh Baral"/>
    <n v="43"/>
    <s v="Male"/>
    <x v="3"/>
    <d v="2024-06-07T00:00:00"/>
    <d v="2024-09-28T00:00:00"/>
    <n v="1800"/>
    <n v="28"/>
    <x v="4"/>
    <m/>
    <x v="1"/>
  </r>
  <r>
    <s v="M009"/>
    <s v="Kashvi Char"/>
    <n v="42"/>
    <s v="Male"/>
    <x v="0"/>
    <d v="2024-10-04T00:00:00"/>
    <d v="2024-10-17T00:00:00"/>
    <n v="800"/>
    <n v="3"/>
    <x v="4"/>
    <s v="Nitara Comar"/>
    <x v="0"/>
  </r>
  <r>
    <s v="M010"/>
    <s v="Dhanush Varma"/>
    <n v="37"/>
    <s v="Male"/>
    <x v="1"/>
    <d v="2023-10-03T00:00:00"/>
    <d v="2023-12-20T00:00:00"/>
    <n v="1200"/>
    <n v="29"/>
    <x v="3"/>
    <s v="Ranbir Karan"/>
    <x v="0"/>
  </r>
  <r>
    <s v="M011"/>
    <s v="Ishaan Goyal"/>
    <n v="48"/>
    <s v="Female"/>
    <x v="1"/>
    <d v="2024-01-06T00:00:00"/>
    <d v="2024-06-16T00:00:00"/>
    <n v="1200"/>
    <n v="13"/>
    <x v="0"/>
    <s v="Rati Sanghvi"/>
    <x v="0"/>
  </r>
  <r>
    <s v="M012"/>
    <s v="Mahika Ravi"/>
    <n v="36"/>
    <s v="Male"/>
    <x v="1"/>
    <d v="2023-08-16T00:00:00"/>
    <d v="2024-10-03T00:00:00"/>
    <n v="1200"/>
    <n v="19"/>
    <x v="4"/>
    <s v="Ishaan Kashyap"/>
    <x v="0"/>
  </r>
  <r>
    <s v="M013"/>
    <s v="Purab Reddy"/>
    <n v="48"/>
    <s v="Female"/>
    <x v="3"/>
    <d v="2024-09-21T00:00:00"/>
    <d v="2024-12-15T00:00:00"/>
    <n v="1800"/>
    <n v="22"/>
    <x v="4"/>
    <m/>
    <x v="1"/>
  </r>
  <r>
    <s v="M014"/>
    <s v="Tiya Soni"/>
    <n v="39"/>
    <s v="Male"/>
    <x v="1"/>
    <d v="2023-05-19T00:00:00"/>
    <d v="2023-11-12T00:00:00"/>
    <n v="1200"/>
    <n v="28"/>
    <x v="3"/>
    <m/>
    <x v="1"/>
  </r>
  <r>
    <s v="M015"/>
    <s v="Zara Dugar"/>
    <n v="44"/>
    <s v="Female"/>
    <x v="0"/>
    <d v="2024-02-11T00:00:00"/>
    <d v="2024-09-05T00:00:00"/>
    <n v="800"/>
    <n v="8"/>
    <x v="2"/>
    <m/>
    <x v="1"/>
  </r>
  <r>
    <s v="M016"/>
    <s v="Lakshit Mander"/>
    <n v="39"/>
    <s v="Male"/>
    <x v="2"/>
    <d v="2025-02-14T00:00:00"/>
    <d v="2025-03-16T00:00:00"/>
    <n v="2500"/>
    <n v="14"/>
    <x v="4"/>
    <m/>
    <x v="1"/>
  </r>
  <r>
    <s v="M017"/>
    <s v="Neysa Krish"/>
    <n v="35"/>
    <s v="Male"/>
    <x v="1"/>
    <d v="2024-02-07T00:00:00"/>
    <d v="2025-01-28T00:00:00"/>
    <n v="1200"/>
    <n v="25"/>
    <x v="2"/>
    <m/>
    <x v="1"/>
  </r>
  <r>
    <s v="M018"/>
    <s v="Prerak Boase"/>
    <n v="56"/>
    <s v="Female"/>
    <x v="2"/>
    <d v="2023-10-14T00:00:00"/>
    <d v="2024-12-23T00:00:00"/>
    <n v="2500"/>
    <n v="13"/>
    <x v="5"/>
    <m/>
    <x v="1"/>
  </r>
  <r>
    <s v="M019"/>
    <s v="Siya Master"/>
    <n v="27"/>
    <s v="Female"/>
    <x v="0"/>
    <d v="2024-03-03T00:00:00"/>
    <d v="2025-01-07T00:00:00"/>
    <n v="800"/>
    <n v="26"/>
    <x v="3"/>
    <m/>
    <x v="1"/>
  </r>
  <r>
    <s v="M020"/>
    <s v="Madhup Biswas"/>
    <n v="28"/>
    <s v="Male"/>
    <x v="2"/>
    <d v="2024-05-05T00:00:00"/>
    <d v="2024-11-12T00:00:00"/>
    <n v="2500"/>
    <n v="21"/>
    <x v="3"/>
    <s v="Tanya Bajwa"/>
    <x v="0"/>
  </r>
  <r>
    <s v="M021"/>
    <s v="Indrans Ratti"/>
    <n v="57"/>
    <s v="Female"/>
    <x v="3"/>
    <d v="2023-08-08T00:00:00"/>
    <d v="2025-01-17T00:00:00"/>
    <n v="1800"/>
    <n v="19"/>
    <x v="3"/>
    <m/>
    <x v="1"/>
  </r>
  <r>
    <s v="M022"/>
    <s v="Kimaya Balay"/>
    <n v="26"/>
    <s v="Female"/>
    <x v="3"/>
    <d v="2024-01-29T00:00:00"/>
    <d v="2024-11-20T00:00:00"/>
    <n v="1800"/>
    <n v="5"/>
    <x v="0"/>
    <m/>
    <x v="1"/>
  </r>
  <r>
    <s v="M023"/>
    <s v="Eva Dass"/>
    <n v="48"/>
    <s v="Male"/>
    <x v="3"/>
    <d v="2024-06-08T00:00:00"/>
    <d v="2024-06-12T00:00:00"/>
    <n v="1800"/>
    <n v="18"/>
    <x v="5"/>
    <m/>
    <x v="1"/>
  </r>
  <r>
    <s v="M024"/>
    <s v="Pihu Wali"/>
    <n v="25"/>
    <s v="Female"/>
    <x v="1"/>
    <d v="2024-05-27T00:00:00"/>
    <d v="2025-03-14T00:00:00"/>
    <n v="1200"/>
    <n v="6"/>
    <x v="0"/>
    <m/>
    <x v="1"/>
  </r>
  <r>
    <s v="M025"/>
    <s v="Tiya Rege"/>
    <n v="53"/>
    <s v="Male"/>
    <x v="3"/>
    <d v="2023-12-26T00:00:00"/>
    <d v="2024-03-21T00:00:00"/>
    <n v="1800"/>
    <n v="17"/>
    <x v="3"/>
    <s v="Adira Brar"/>
    <x v="0"/>
  </r>
  <r>
    <s v="M026"/>
    <s v="Aarav Sen"/>
    <n v="42"/>
    <s v="Female"/>
    <x v="1"/>
    <d v="2025-02-14T00:00:00"/>
    <d v="2025-03-11T00:00:00"/>
    <n v="1200"/>
    <n v="3"/>
    <x v="5"/>
    <m/>
    <x v="1"/>
  </r>
  <r>
    <s v="M027"/>
    <s v="Dishani Bera"/>
    <n v="24"/>
    <s v="Male"/>
    <x v="2"/>
    <d v="2025-02-10T00:00:00"/>
    <d v="2025-03-10T00:00:00"/>
    <n v="2500"/>
    <n v="28"/>
    <x v="3"/>
    <m/>
    <x v="1"/>
  </r>
  <r>
    <s v="M028"/>
    <s v="Indrans Grover"/>
    <n v="53"/>
    <s v="Male"/>
    <x v="1"/>
    <d v="2024-11-18T00:00:00"/>
    <d v="2024-12-19T00:00:00"/>
    <n v="1200"/>
    <n v="23"/>
    <x v="1"/>
    <m/>
    <x v="1"/>
  </r>
  <r>
    <s v="M029"/>
    <s v="Kismat Edwin"/>
    <n v="29"/>
    <s v="Female"/>
    <x v="2"/>
    <d v="2024-04-19T00:00:00"/>
    <d v="2024-04-26T00:00:00"/>
    <n v="2500"/>
    <n v="8"/>
    <x v="2"/>
    <m/>
    <x v="1"/>
  </r>
  <r>
    <s v="M030"/>
    <s v="Taran Vyas"/>
    <n v="31"/>
    <s v="Female"/>
    <x v="2"/>
    <d v="2025-01-10T00:00:00"/>
    <d v="2025-03-29T00:00:00"/>
    <n v="2500"/>
    <n v="23"/>
    <x v="4"/>
    <s v="Nakul Balakrishnan"/>
    <x v="0"/>
  </r>
  <r>
    <s v="M031"/>
    <s v="Jiya Baral"/>
    <n v="52"/>
    <s v="Female"/>
    <x v="0"/>
    <d v="2023-06-11T00:00:00"/>
    <d v="2024-12-30T00:00:00"/>
    <n v="800"/>
    <n v="9"/>
    <x v="5"/>
    <s v="Darshit Sidhu"/>
    <x v="0"/>
  </r>
  <r>
    <s v="M032"/>
    <s v="Gokul Sahni"/>
    <n v="20"/>
    <s v="Male"/>
    <x v="1"/>
    <d v="2024-04-09T00:00:00"/>
    <d v="2024-11-08T00:00:00"/>
    <n v="1200"/>
    <n v="2"/>
    <x v="3"/>
    <m/>
    <x v="1"/>
  </r>
  <r>
    <s v="M033"/>
    <s v="Prerak Lalla"/>
    <n v="22"/>
    <s v="Male"/>
    <x v="0"/>
    <d v="2025-02-11T00:00:00"/>
    <d v="2025-03-24T00:00:00"/>
    <n v="800"/>
    <n v="30"/>
    <x v="3"/>
    <m/>
    <x v="1"/>
  </r>
  <r>
    <s v="M034"/>
    <s v="Hrishita Shroff"/>
    <n v="23"/>
    <s v="Male"/>
    <x v="3"/>
    <d v="2024-10-23T00:00:00"/>
    <d v="2025-03-05T00:00:00"/>
    <n v="1800"/>
    <n v="23"/>
    <x v="1"/>
    <s v="Riya Dugal"/>
    <x v="0"/>
  </r>
  <r>
    <s v="M035"/>
    <s v="Oorja Sachar"/>
    <n v="27"/>
    <s v="Female"/>
    <x v="1"/>
    <d v="2024-01-21T00:00:00"/>
    <d v="2024-12-26T00:00:00"/>
    <n v="1200"/>
    <n v="27"/>
    <x v="1"/>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x v="0"/>
    <n v="59"/>
    <s v="Male"/>
    <x v="0"/>
    <d v="2023-11-05T00:00:00"/>
    <d v="2024-05-13T00:00:00"/>
    <n v="800"/>
    <n v="25"/>
    <x v="0"/>
    <x v="0"/>
    <n v="6"/>
    <x v="0"/>
    <n v="4800"/>
  </r>
  <r>
    <s v="M002"/>
    <x v="1"/>
    <n v="27"/>
    <s v="Male"/>
    <x v="0"/>
    <d v="2025-02-26T00:00:00"/>
    <d v="2025-03-24T00:00:00"/>
    <n v="800"/>
    <n v="20"/>
    <x v="1"/>
    <x v="1"/>
    <n v="1"/>
    <x v="0"/>
    <n v="800"/>
  </r>
  <r>
    <s v="M003"/>
    <x v="2"/>
    <n v="24"/>
    <s v="Male"/>
    <x v="1"/>
    <d v="2023-09-22T00:00:00"/>
    <d v="2024-03-20T00:00:00"/>
    <n v="1200"/>
    <n v="18"/>
    <x v="2"/>
    <x v="2"/>
    <n v="6"/>
    <x v="0"/>
    <n v="7200"/>
  </r>
  <r>
    <s v="M004"/>
    <x v="3"/>
    <n v="31"/>
    <s v="Female"/>
    <x v="1"/>
    <d v="2024-07-06T00:00:00"/>
    <d v="2024-10-22T00:00:00"/>
    <n v="1200"/>
    <n v="16"/>
    <x v="2"/>
    <x v="3"/>
    <n v="4"/>
    <x v="0"/>
    <n v="4800"/>
  </r>
  <r>
    <s v="M005"/>
    <x v="4"/>
    <n v="19"/>
    <s v="Male"/>
    <x v="2"/>
    <d v="2023-12-26T00:00:00"/>
    <d v="2024-07-28T00:00:00"/>
    <n v="2500"/>
    <n v="12"/>
    <x v="0"/>
    <x v="4"/>
    <n v="7"/>
    <x v="0"/>
    <n v="17500"/>
  </r>
  <r>
    <s v="M006"/>
    <x v="5"/>
    <n v="40"/>
    <s v="Male"/>
    <x v="0"/>
    <d v="2024-01-26T00:00:00"/>
    <d v="2024-04-10T00:00:00"/>
    <n v="800"/>
    <n v="14"/>
    <x v="3"/>
    <x v="5"/>
    <n v="3"/>
    <x v="0"/>
    <n v="2400"/>
  </r>
  <r>
    <s v="M007"/>
    <x v="6"/>
    <n v="41"/>
    <s v="Female"/>
    <x v="0"/>
    <d v="2024-10-23T00:00:00"/>
    <d v="2025-01-20T00:00:00"/>
    <n v="800"/>
    <n v="25"/>
    <x v="1"/>
    <x v="6"/>
    <n v="3"/>
    <x v="1"/>
    <n v="2400"/>
  </r>
  <r>
    <s v="M008"/>
    <x v="7"/>
    <n v="43"/>
    <s v="Male"/>
    <x v="3"/>
    <d v="2024-06-07T00:00:00"/>
    <d v="2024-09-28T00:00:00"/>
    <n v="1800"/>
    <n v="28"/>
    <x v="4"/>
    <x v="6"/>
    <n v="4"/>
    <x v="1"/>
    <n v="7200"/>
  </r>
  <r>
    <s v="M009"/>
    <x v="8"/>
    <n v="42"/>
    <s v="Male"/>
    <x v="0"/>
    <d v="2024-10-04T00:00:00"/>
    <d v="2024-10-17T00:00:00"/>
    <n v="800"/>
    <n v="3"/>
    <x v="4"/>
    <x v="7"/>
    <n v="0"/>
    <x v="0"/>
    <n v="0"/>
  </r>
  <r>
    <s v="M010"/>
    <x v="9"/>
    <n v="37"/>
    <s v="Male"/>
    <x v="1"/>
    <d v="2023-10-03T00:00:00"/>
    <d v="2023-12-20T00:00:00"/>
    <n v="1200"/>
    <n v="29"/>
    <x v="3"/>
    <x v="8"/>
    <n v="3"/>
    <x v="0"/>
    <n v="3600"/>
  </r>
  <r>
    <s v="M011"/>
    <x v="10"/>
    <n v="48"/>
    <s v="Female"/>
    <x v="1"/>
    <d v="2024-01-06T00:00:00"/>
    <d v="2024-06-16T00:00:00"/>
    <n v="1200"/>
    <n v="13"/>
    <x v="0"/>
    <x v="9"/>
    <n v="5"/>
    <x v="0"/>
    <n v="6000"/>
  </r>
  <r>
    <s v="M012"/>
    <x v="11"/>
    <n v="36"/>
    <s v="Male"/>
    <x v="1"/>
    <d v="2023-08-16T00:00:00"/>
    <d v="2024-10-03T00:00:00"/>
    <n v="1200"/>
    <n v="19"/>
    <x v="4"/>
    <x v="10"/>
    <n v="14"/>
    <x v="0"/>
    <n v="16800"/>
  </r>
  <r>
    <s v="M013"/>
    <x v="12"/>
    <n v="48"/>
    <s v="Female"/>
    <x v="3"/>
    <d v="2024-09-21T00:00:00"/>
    <d v="2024-12-15T00:00:00"/>
    <n v="1800"/>
    <n v="22"/>
    <x v="4"/>
    <x v="6"/>
    <n v="3"/>
    <x v="1"/>
    <n v="5400"/>
  </r>
  <r>
    <s v="M014"/>
    <x v="13"/>
    <n v="39"/>
    <s v="Male"/>
    <x v="1"/>
    <d v="2023-05-19T00:00:00"/>
    <d v="2023-11-12T00:00:00"/>
    <n v="1200"/>
    <n v="28"/>
    <x v="3"/>
    <x v="6"/>
    <n v="6"/>
    <x v="1"/>
    <n v="7200"/>
  </r>
  <r>
    <s v="M015"/>
    <x v="14"/>
    <n v="44"/>
    <s v="Female"/>
    <x v="0"/>
    <d v="2024-02-11T00:00:00"/>
    <d v="2024-09-05T00:00:00"/>
    <n v="800"/>
    <n v="8"/>
    <x v="2"/>
    <x v="6"/>
    <n v="7"/>
    <x v="1"/>
    <n v="5600"/>
  </r>
  <r>
    <s v="M016"/>
    <x v="15"/>
    <n v="39"/>
    <s v="Male"/>
    <x v="2"/>
    <d v="2025-02-14T00:00:00"/>
    <d v="2025-03-16T00:00:00"/>
    <n v="2500"/>
    <n v="14"/>
    <x v="4"/>
    <x v="6"/>
    <n v="1"/>
    <x v="1"/>
    <n v="2500"/>
  </r>
  <r>
    <s v="M017"/>
    <x v="16"/>
    <n v="35"/>
    <s v="Male"/>
    <x v="1"/>
    <d v="2024-02-07T00:00:00"/>
    <d v="2025-01-28T00:00:00"/>
    <n v="1200"/>
    <n v="25"/>
    <x v="2"/>
    <x v="6"/>
    <n v="12"/>
    <x v="1"/>
    <n v="14400"/>
  </r>
  <r>
    <s v="M018"/>
    <x v="17"/>
    <n v="56"/>
    <s v="Female"/>
    <x v="2"/>
    <d v="2023-10-14T00:00:00"/>
    <d v="2024-12-23T00:00:00"/>
    <n v="2500"/>
    <n v="13"/>
    <x v="5"/>
    <x v="6"/>
    <n v="15"/>
    <x v="1"/>
    <n v="37500"/>
  </r>
  <r>
    <s v="M019"/>
    <x v="18"/>
    <n v="27"/>
    <s v="Female"/>
    <x v="0"/>
    <d v="2024-03-03T00:00:00"/>
    <d v="2025-01-07T00:00:00"/>
    <n v="800"/>
    <n v="26"/>
    <x v="3"/>
    <x v="6"/>
    <n v="10"/>
    <x v="1"/>
    <n v="8000"/>
  </r>
  <r>
    <s v="M020"/>
    <x v="19"/>
    <n v="28"/>
    <s v="Male"/>
    <x v="2"/>
    <d v="2024-05-05T00:00:00"/>
    <d v="2024-11-12T00:00:00"/>
    <n v="2500"/>
    <n v="21"/>
    <x v="3"/>
    <x v="11"/>
    <n v="6"/>
    <x v="0"/>
    <n v="15000"/>
  </r>
  <r>
    <s v="M021"/>
    <x v="20"/>
    <n v="57"/>
    <s v="Female"/>
    <x v="3"/>
    <d v="2023-08-08T00:00:00"/>
    <d v="2025-01-17T00:00:00"/>
    <n v="1800"/>
    <n v="19"/>
    <x v="3"/>
    <x v="6"/>
    <n v="18"/>
    <x v="1"/>
    <n v="32400"/>
  </r>
  <r>
    <s v="M022"/>
    <x v="21"/>
    <n v="26"/>
    <s v="Female"/>
    <x v="3"/>
    <d v="2024-01-29T00:00:00"/>
    <d v="2024-11-20T00:00:00"/>
    <n v="1800"/>
    <n v="5"/>
    <x v="0"/>
    <x v="6"/>
    <n v="10"/>
    <x v="1"/>
    <n v="18000"/>
  </r>
  <r>
    <s v="M023"/>
    <x v="22"/>
    <n v="48"/>
    <s v="Male"/>
    <x v="3"/>
    <d v="2024-06-08T00:00:00"/>
    <d v="2024-06-12T00:00:00"/>
    <n v="1800"/>
    <n v="18"/>
    <x v="5"/>
    <x v="6"/>
    <n v="0"/>
    <x v="1"/>
    <n v="0"/>
  </r>
  <r>
    <s v="M024"/>
    <x v="23"/>
    <n v="25"/>
    <s v="Female"/>
    <x v="1"/>
    <d v="2024-05-27T00:00:00"/>
    <d v="2025-03-14T00:00:00"/>
    <n v="1200"/>
    <n v="6"/>
    <x v="0"/>
    <x v="6"/>
    <n v="10"/>
    <x v="1"/>
    <n v="12000"/>
  </r>
  <r>
    <s v="M025"/>
    <x v="24"/>
    <n v="53"/>
    <s v="Male"/>
    <x v="3"/>
    <d v="2023-12-26T00:00:00"/>
    <d v="2024-03-21T00:00:00"/>
    <n v="1800"/>
    <n v="17"/>
    <x v="3"/>
    <x v="12"/>
    <n v="3"/>
    <x v="0"/>
    <n v="5400"/>
  </r>
  <r>
    <s v="M026"/>
    <x v="25"/>
    <n v="42"/>
    <s v="Female"/>
    <x v="1"/>
    <d v="2025-02-14T00:00:00"/>
    <d v="2025-03-11T00:00:00"/>
    <n v="1200"/>
    <n v="3"/>
    <x v="5"/>
    <x v="6"/>
    <n v="1"/>
    <x v="1"/>
    <n v="1200"/>
  </r>
  <r>
    <s v="M027"/>
    <x v="26"/>
    <n v="24"/>
    <s v="Male"/>
    <x v="2"/>
    <d v="2025-02-10T00:00:00"/>
    <d v="2025-03-10T00:00:00"/>
    <n v="2500"/>
    <n v="28"/>
    <x v="3"/>
    <x v="6"/>
    <n v="1"/>
    <x v="1"/>
    <n v="2500"/>
  </r>
  <r>
    <s v="M028"/>
    <x v="27"/>
    <n v="53"/>
    <s v="Male"/>
    <x v="1"/>
    <d v="2024-11-18T00:00:00"/>
    <d v="2024-12-19T00:00:00"/>
    <n v="1200"/>
    <n v="23"/>
    <x v="1"/>
    <x v="6"/>
    <n v="1"/>
    <x v="1"/>
    <n v="1200"/>
  </r>
  <r>
    <s v="M029"/>
    <x v="28"/>
    <n v="29"/>
    <s v="Female"/>
    <x v="2"/>
    <d v="2024-04-19T00:00:00"/>
    <d v="2024-04-26T00:00:00"/>
    <n v="2500"/>
    <n v="8"/>
    <x v="2"/>
    <x v="6"/>
    <n v="0"/>
    <x v="1"/>
    <n v="0"/>
  </r>
  <r>
    <s v="M030"/>
    <x v="29"/>
    <n v="31"/>
    <s v="Female"/>
    <x v="2"/>
    <d v="2025-01-10T00:00:00"/>
    <d v="2025-03-29T00:00:00"/>
    <n v="2500"/>
    <n v="23"/>
    <x v="4"/>
    <x v="13"/>
    <n v="3"/>
    <x v="0"/>
    <n v="7500"/>
  </r>
  <r>
    <s v="M031"/>
    <x v="30"/>
    <n v="52"/>
    <s v="Female"/>
    <x v="0"/>
    <d v="2023-06-11T00:00:00"/>
    <d v="2024-12-30T00:00:00"/>
    <n v="800"/>
    <n v="9"/>
    <x v="5"/>
    <x v="14"/>
    <n v="19"/>
    <x v="0"/>
    <n v="15200"/>
  </r>
  <r>
    <s v="M032"/>
    <x v="31"/>
    <n v="20"/>
    <s v="Male"/>
    <x v="1"/>
    <d v="2024-04-09T00:00:00"/>
    <d v="2024-11-08T00:00:00"/>
    <n v="1200"/>
    <n v="2"/>
    <x v="3"/>
    <x v="6"/>
    <n v="7"/>
    <x v="1"/>
    <n v="8400"/>
  </r>
  <r>
    <s v="M033"/>
    <x v="32"/>
    <n v="22"/>
    <s v="Male"/>
    <x v="0"/>
    <d v="2025-02-11T00:00:00"/>
    <d v="2025-03-24T00:00:00"/>
    <n v="800"/>
    <n v="30"/>
    <x v="3"/>
    <x v="6"/>
    <n v="1"/>
    <x v="1"/>
    <n v="800"/>
  </r>
  <r>
    <s v="M034"/>
    <x v="33"/>
    <n v="23"/>
    <s v="Male"/>
    <x v="3"/>
    <d v="2024-10-23T00:00:00"/>
    <d v="2025-03-05T00:00:00"/>
    <n v="1800"/>
    <n v="23"/>
    <x v="1"/>
    <x v="15"/>
    <n v="4"/>
    <x v="0"/>
    <n v="7200"/>
  </r>
  <r>
    <s v="M035"/>
    <x v="34"/>
    <n v="27"/>
    <s v="Female"/>
    <x v="1"/>
    <d v="2024-01-21T00:00:00"/>
    <d v="2024-12-26T00:00:00"/>
    <n v="1200"/>
    <n v="27"/>
    <x v="1"/>
    <x v="6"/>
    <n v="11"/>
    <x v="1"/>
    <n v="13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D6B34A-4CA8-4D4E-8555-5E0B94AB0C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N2:Q4" firstHeaderRow="1" firstDataRow="2" firstDataCol="1"/>
  <pivotFields count="12">
    <pivotField showAll="0"/>
    <pivotField showAll="0"/>
    <pivotField showAll="0"/>
    <pivotField showAll="0"/>
    <pivotField showAll="0"/>
    <pivotField numFmtId="164" showAll="0"/>
    <pivotField numFmtId="164" showAll="0"/>
    <pivotField dataField="1" showAll="0"/>
    <pivotField showAll="0"/>
    <pivotField showAll="0"/>
    <pivotField showAll="0"/>
    <pivotField axis="axisCol" showAll="0">
      <items count="3">
        <item x="1"/>
        <item x="0"/>
        <item t="default"/>
      </items>
    </pivotField>
  </pivotFields>
  <rowItems count="1">
    <i/>
  </rowItems>
  <colFields count="1">
    <field x="11"/>
  </colFields>
  <colItems count="3">
    <i>
      <x/>
    </i>
    <i>
      <x v="1"/>
    </i>
    <i t="grand">
      <x/>
    </i>
  </colItems>
  <dataFields count="1">
    <dataField name="Average of Monthly_Fee" fld="7" subtotal="average" baseField="11" baseItem="0"/>
  </dataFields>
  <formats count="6">
    <format dxfId="68">
      <pivotArea outline="0" collapsedLevelsAreSubtotals="1" fieldPosition="0">
        <references count="1">
          <reference field="11" count="1" selected="0">
            <x v="0"/>
          </reference>
        </references>
      </pivotArea>
    </format>
    <format dxfId="67">
      <pivotArea dataOnly="0" labelOnly="1" fieldPosition="0">
        <references count="1">
          <reference field="11" count="1">
            <x v="0"/>
          </reference>
        </references>
      </pivotArea>
    </format>
    <format dxfId="66">
      <pivotArea dataOnly="0" labelOnly="1" fieldPosition="0">
        <references count="1">
          <reference field="11" count="1">
            <x v="1"/>
          </reference>
        </references>
      </pivotArea>
    </format>
    <format dxfId="65">
      <pivotArea outline="0" collapsedLevelsAreSubtotals="1" fieldPosition="0"/>
    </format>
    <format dxfId="64">
      <pivotArea dataOnly="0" labelOnly="1" outline="0" axis="axisValues" fieldPosition="0"/>
    </format>
    <format dxfId="63">
      <pivotArea type="all" dataOnly="0" outline="0" fieldPosition="0"/>
    </format>
  </formats>
  <chartFormats count="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DDD049-7A15-482F-A20D-D58321BA7A8C}"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J41:L45" firstHeaderRow="1" firstDataRow="2" firstDataCol="1" rowPageCount="1" colPageCount="1"/>
  <pivotFields count="14">
    <pivotField showAll="0"/>
    <pivotField axis="axisPage" showAll="0" includeNewItemsInFilter="1" defaultSubtotal="0">
      <items count="35">
        <item x="25"/>
        <item x="0"/>
        <item x="2"/>
        <item x="9"/>
        <item x="26"/>
        <item x="5"/>
        <item x="22"/>
        <item x="31"/>
        <item x="33"/>
        <item x="27"/>
        <item x="20"/>
        <item x="10"/>
        <item x="30"/>
        <item x="8"/>
        <item x="21"/>
        <item x="28"/>
        <item x="15"/>
        <item x="19"/>
        <item x="3"/>
        <item x="11"/>
        <item x="16"/>
        <item x="34"/>
        <item x="1"/>
        <item x="23"/>
        <item x="17"/>
        <item x="32"/>
        <item x="12"/>
        <item x="4"/>
        <item x="18"/>
        <item x="29"/>
        <item x="24"/>
        <item x="13"/>
        <item x="7"/>
        <item x="6"/>
        <item x="14"/>
      </items>
    </pivotField>
    <pivotField showAll="0"/>
    <pivotField showAll="0"/>
    <pivotField axis="axisRow" showAll="0">
      <items count="5">
        <item x="0"/>
        <item x="2"/>
        <item x="3"/>
        <item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axis="axisCol" showAll="0">
      <items count="3">
        <item x="1"/>
        <item x="0"/>
        <item t="default"/>
      </items>
    </pivotField>
    <pivotField dataField="1" showAll="0"/>
  </pivotFields>
  <rowFields count="2">
    <field x="4"/>
    <field x="9"/>
  </rowFields>
  <rowItems count="3">
    <i>
      <x v="3"/>
    </i>
    <i r="1">
      <x v="5"/>
    </i>
    <i t="grand">
      <x/>
    </i>
  </rowItems>
  <colFields count="1">
    <field x="12"/>
  </colFields>
  <colItems count="2">
    <i>
      <x/>
    </i>
    <i t="grand">
      <x/>
    </i>
  </colItems>
  <pageFields count="1">
    <pageField fld="1" item="9" hier="-1"/>
  </pageFields>
  <dataFields count="1">
    <dataField name="Average of Total_Revenue" fld="13" subtotal="average" baseField="4" baseItem="3"/>
  </dataFields>
  <formats count="45">
    <format dxfId="47">
      <pivotArea type="all" dataOnly="0" outline="0" fieldPosition="0"/>
    </format>
    <format dxfId="46">
      <pivotArea outline="0" collapsedLevelsAreSubtotals="1" fieldPosition="0"/>
    </format>
    <format dxfId="45">
      <pivotArea type="origin" dataOnly="0" labelOnly="1" outline="0" fieldPosition="0"/>
    </format>
    <format dxfId="44">
      <pivotArea field="12" type="button" dataOnly="0" labelOnly="1" outline="0" axis="axisCol" fieldPosition="0"/>
    </format>
    <format dxfId="43">
      <pivotArea type="topRight" dataOnly="0" labelOnly="1" outline="0" fieldPosition="0"/>
    </format>
    <format dxfId="42">
      <pivotArea field="4" type="button" dataOnly="0" labelOnly="1" outline="0" axis="axisRow" fieldPosition="0"/>
    </format>
    <format dxfId="41">
      <pivotArea dataOnly="0" labelOnly="1" fieldPosition="0">
        <references count="1">
          <reference field="4" count="1">
            <x v="3"/>
          </reference>
        </references>
      </pivotArea>
    </format>
    <format dxfId="40">
      <pivotArea dataOnly="0" labelOnly="1" grandRow="1" outline="0" fieldPosition="0"/>
    </format>
    <format dxfId="39">
      <pivotArea dataOnly="0" labelOnly="1" fieldPosition="0">
        <references count="2">
          <reference field="4" count="1" selected="0">
            <x v="3"/>
          </reference>
          <reference field="9" count="1">
            <x v="5"/>
          </reference>
        </references>
      </pivotArea>
    </format>
    <format dxfId="38">
      <pivotArea dataOnly="0" labelOnly="1" fieldPosition="0">
        <references count="1">
          <reference field="12" count="1">
            <x v="0"/>
          </reference>
        </references>
      </pivotArea>
    </format>
    <format dxfId="37">
      <pivotArea dataOnly="0" labelOnly="1" grandCol="1" outline="0" fieldPosition="0"/>
    </format>
    <format dxfId="36">
      <pivotArea type="all" dataOnly="0" outline="0" fieldPosition="0"/>
    </format>
    <format dxfId="35">
      <pivotArea type="origin" dataOnly="0" labelOnly="1" outline="0" fieldPosition="0"/>
    </format>
    <format dxfId="34">
      <pivotArea field="4" type="button" dataOnly="0" labelOnly="1" outline="0" axis="axisRow" fieldPosition="0"/>
    </format>
    <format dxfId="33">
      <pivotArea dataOnly="0" labelOnly="1" fieldPosition="0">
        <references count="1">
          <reference field="4" count="1">
            <x v="3"/>
          </reference>
        </references>
      </pivotArea>
    </format>
    <format dxfId="32">
      <pivotArea dataOnly="0" labelOnly="1" grandRow="1" outline="0" fieldPosition="0"/>
    </format>
    <format dxfId="31">
      <pivotArea dataOnly="0" labelOnly="1" fieldPosition="0">
        <references count="2">
          <reference field="4" count="1" selected="0">
            <x v="3"/>
          </reference>
          <reference field="9" count="1">
            <x v="4"/>
          </reference>
        </references>
      </pivotArea>
    </format>
    <format dxfId="30">
      <pivotArea outline="0" collapsedLevelsAreSubtotals="1" fieldPosition="0"/>
    </format>
    <format dxfId="29">
      <pivotArea dataOnly="0" labelOnly="1" outline="0" fieldPosition="0">
        <references count="1">
          <reference field="1" count="1">
            <x v="3"/>
          </reference>
        </references>
      </pivotArea>
    </format>
    <format dxfId="28">
      <pivotArea field="12" type="button" dataOnly="0" labelOnly="1" outline="0" axis="axisCol" fieldPosition="0"/>
    </format>
    <format dxfId="27">
      <pivotArea type="topRight" dataOnly="0" labelOnly="1" outline="0" fieldPosition="0"/>
    </format>
    <format dxfId="26">
      <pivotArea dataOnly="0" labelOnly="1" fieldPosition="0">
        <references count="1">
          <reference field="12" count="1">
            <x v="1"/>
          </reference>
        </references>
      </pivotArea>
    </format>
    <format dxfId="25">
      <pivotArea dataOnly="0" labelOnly="1" grandCol="1" outline="0" fieldPosition="0"/>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12" type="button" dataOnly="0" labelOnly="1" outline="0" axis="axisCol" fieldPosition="0"/>
    </format>
    <format dxfId="20">
      <pivotArea type="topRight" dataOnly="0" labelOnly="1" outline="0" fieldPosition="0"/>
    </format>
    <format dxfId="19">
      <pivotArea field="4" type="button" dataOnly="0" labelOnly="1" outline="0" axis="axisRow" fieldPosition="0"/>
    </format>
    <format dxfId="18">
      <pivotArea dataOnly="0" labelOnly="1" fieldPosition="0">
        <references count="1">
          <reference field="4" count="1">
            <x v="3"/>
          </reference>
        </references>
      </pivotArea>
    </format>
    <format dxfId="17">
      <pivotArea dataOnly="0" labelOnly="1" grandRow="1" outline="0" fieldPosition="0"/>
    </format>
    <format dxfId="16">
      <pivotArea dataOnly="0" labelOnly="1" fieldPosition="0">
        <references count="2">
          <reference field="4" count="1" selected="0">
            <x v="3"/>
          </reference>
          <reference field="9" count="1">
            <x v="4"/>
          </reference>
        </references>
      </pivotArea>
    </format>
    <format dxfId="15">
      <pivotArea dataOnly="0" labelOnly="1" fieldPosition="0">
        <references count="1">
          <reference field="12" count="1">
            <x v="1"/>
          </reference>
        </references>
      </pivotArea>
    </format>
    <format dxfId="14">
      <pivotArea dataOnly="0" labelOnly="1" grandCol="1" outline="0" fieldPosition="0"/>
    </format>
    <format dxfId="13">
      <pivotArea type="all" dataOnly="0" outline="0" fieldPosition="0"/>
    </format>
    <format dxfId="12">
      <pivotArea outline="0" collapsedLevelsAreSubtotals="1" fieldPosition="0"/>
    </format>
    <format dxfId="11">
      <pivotArea type="origin" dataOnly="0" labelOnly="1" outline="0" fieldPosition="0"/>
    </format>
    <format dxfId="10">
      <pivotArea field="12" type="button" dataOnly="0" labelOnly="1" outline="0" axis="axisCol" fieldPosition="0"/>
    </format>
    <format dxfId="9">
      <pivotArea type="topRight" dataOnly="0" labelOnly="1" outline="0" fieldPosition="0"/>
    </format>
    <format dxfId="8">
      <pivotArea field="4" type="button" dataOnly="0" labelOnly="1" outline="0" axis="axisRow" fieldPosition="0"/>
    </format>
    <format dxfId="7">
      <pivotArea dataOnly="0" labelOnly="1" fieldPosition="0">
        <references count="1">
          <reference field="4" count="1">
            <x v="3"/>
          </reference>
        </references>
      </pivotArea>
    </format>
    <format dxfId="6">
      <pivotArea dataOnly="0" labelOnly="1" grandRow="1" outline="0" fieldPosition="0"/>
    </format>
    <format dxfId="5">
      <pivotArea dataOnly="0" labelOnly="1" fieldPosition="0">
        <references count="2">
          <reference field="4" count="1" selected="0">
            <x v="3"/>
          </reference>
          <reference field="9" count="1">
            <x v="4"/>
          </reference>
        </references>
      </pivotArea>
    </format>
    <format dxfId="4">
      <pivotArea dataOnly="0" labelOnly="1" fieldPosition="0">
        <references count="1">
          <reference field="12" count="1">
            <x v="1"/>
          </reference>
        </references>
      </pivotArea>
    </format>
    <format dxfId="3">
      <pivotArea dataOnly="0" labelOnly="1" grandCol="1" outline="0" fieldPosition="0"/>
    </format>
  </formats>
  <chartFormats count="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0A2801-CA07-4EAF-A190-93CB884F4C0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6:E34" firstHeaderRow="1" firstDataRow="2" firstDataCol="1"/>
  <pivotFields count="14">
    <pivotField showAll="0"/>
    <pivotField showAll="0"/>
    <pivotField showAll="0"/>
    <pivotField showAll="0"/>
    <pivotField axis="axisRow" showAll="0">
      <items count="5">
        <item x="0"/>
        <item x="2"/>
        <item x="3"/>
        <item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axis="axisCol" showAll="0">
      <items count="3">
        <item x="1"/>
        <item x="0"/>
        <item t="default"/>
      </items>
    </pivotField>
    <pivotField dataField="1" showAll="0"/>
  </pivotFields>
  <rowFields count="2">
    <field x="4"/>
    <field x="9"/>
  </rowFields>
  <rowItems count="27">
    <i>
      <x/>
    </i>
    <i r="1">
      <x/>
    </i>
    <i r="1">
      <x v="1"/>
    </i>
    <i r="1">
      <x v="2"/>
    </i>
    <i r="1">
      <x v="3"/>
    </i>
    <i r="1">
      <x v="4"/>
    </i>
    <i r="1">
      <x v="5"/>
    </i>
    <i>
      <x v="1"/>
    </i>
    <i r="1">
      <x/>
    </i>
    <i r="1">
      <x v="1"/>
    </i>
    <i r="1">
      <x v="2"/>
    </i>
    <i r="1">
      <x v="3"/>
    </i>
    <i r="1">
      <x v="4"/>
    </i>
    <i>
      <x v="2"/>
    </i>
    <i r="1">
      <x/>
    </i>
    <i r="1">
      <x v="1"/>
    </i>
    <i r="1">
      <x v="3"/>
    </i>
    <i r="1">
      <x v="4"/>
    </i>
    <i r="1">
      <x v="5"/>
    </i>
    <i>
      <x v="3"/>
    </i>
    <i r="1">
      <x/>
    </i>
    <i r="1">
      <x v="1"/>
    </i>
    <i r="1">
      <x v="2"/>
    </i>
    <i r="1">
      <x v="3"/>
    </i>
    <i r="1">
      <x v="4"/>
    </i>
    <i r="1">
      <x v="5"/>
    </i>
    <i t="grand">
      <x/>
    </i>
  </rowItems>
  <colFields count="1">
    <field x="12"/>
  </colFields>
  <colItems count="3">
    <i>
      <x/>
    </i>
    <i>
      <x v="1"/>
    </i>
    <i t="grand">
      <x/>
    </i>
  </colItems>
  <dataFields count="1">
    <dataField name="Sum of Total_Revenue" fld="13" baseField="0" baseItem="0"/>
  </dataFields>
  <formats count="15">
    <format dxfId="62">
      <pivotArea type="all" dataOnly="0" outline="0" fieldPosition="0"/>
    </format>
    <format dxfId="61">
      <pivotArea outline="0" collapsedLevelsAreSubtotals="1" fieldPosition="0"/>
    </format>
    <format dxfId="60">
      <pivotArea type="origin" dataOnly="0" labelOnly="1" outline="0" fieldPosition="0"/>
    </format>
    <format dxfId="59">
      <pivotArea field="12" type="button" dataOnly="0" labelOnly="1" outline="0" axis="axisCol" fieldPosition="0"/>
    </format>
    <format dxfId="58">
      <pivotArea type="topRight" dataOnly="0" labelOnly="1" outline="0" fieldPosition="0"/>
    </format>
    <format dxfId="57">
      <pivotArea field="4" type="button" dataOnly="0" labelOnly="1" outline="0" axis="axisRow" fieldPosition="0"/>
    </format>
    <format dxfId="56">
      <pivotArea dataOnly="0" labelOnly="1" grandRow="1" outline="0" fieldPosition="0"/>
    </format>
    <format dxfId="55">
      <pivotArea dataOnly="0" labelOnly="1" fieldPosition="0">
        <references count="1">
          <reference field="12" count="0"/>
        </references>
      </pivotArea>
    </format>
    <format dxfId="54">
      <pivotArea dataOnly="0" labelOnly="1" grandCol="1" outline="0" fieldPosition="0"/>
    </format>
    <format dxfId="53">
      <pivotArea outline="0" collapsedLevelsAreSubtotals="1" fieldPosition="0"/>
    </format>
    <format dxfId="52">
      <pivotArea field="4" type="button" dataOnly="0" labelOnly="1" outline="0" axis="axisRow" fieldPosition="0"/>
    </format>
    <format dxfId="51">
      <pivotArea dataOnly="0" labelOnly="1" grandRow="1" outline="0" fieldPosition="0"/>
    </format>
    <format dxfId="50">
      <pivotArea dataOnly="0" labelOnly="1" fieldPosition="0">
        <references count="1">
          <reference field="12" count="0"/>
        </references>
      </pivotArea>
    </format>
    <format dxfId="49">
      <pivotArea dataOnly="0" labelOnly="1" grandCol="1" outline="0" fieldPosition="0"/>
    </format>
    <format dxfId="48">
      <pivotArea type="all" dataOnly="0" outline="0" fieldPosition="0"/>
    </format>
  </formats>
  <chartFormats count="2">
    <chartFormat chart="8" format="0" series="1">
      <pivotArea type="data" outline="0" fieldPosition="0">
        <references count="2">
          <reference field="4294967294" count="1" selected="0">
            <x v="0"/>
          </reference>
          <reference field="12"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Type" xr10:uid="{E248932D-CCAD-43F6-9263-07402392D86E}" sourceName="Membership_Type">
  <pivotTables>
    <pivotTable tabId="7" name="PivotTable9"/>
  </pivotTables>
  <data>
    <tabular pivotCacheId="791452936">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A76BBAF-C383-4E12-987E-1AFB63600B9A}" sourceName="City">
  <pivotTables>
    <pivotTable tabId="7" name="PivotTable9"/>
  </pivotTables>
  <data>
    <tabular pivotCacheId="791452936">
      <items count="6">
        <i x="0" s="1"/>
        <i x="5"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red" xr10:uid="{9760E827-0C23-4E35-8AD3-F9956C5F2D25}" sourceName="Referred">
  <pivotTables>
    <pivotTable tabId="7" name="PivotTable9"/>
  </pivotTables>
  <data>
    <tabular pivotCacheId="7914529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ship_Type" xr10:uid="{DCBEBA2D-3B97-44CC-BEA2-201A0D2685A4}" cache="Slicer_Membership_Type" caption="Membership_Type" rowHeight="234950"/>
  <slicer name="City" xr10:uid="{6DEE1431-83D1-44EF-9793-4D66B7689C60}" cache="Slicer_City" caption="City" rowHeight="234950"/>
  <slicer name="Referred" xr10:uid="{BA3E73DB-8086-4B64-8F1D-4D089D62D29E}" cache="Slicer_Referred" caption="Referre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2994D-DCE5-4B28-B90B-D605C3D8663D}" name="Table1" displayName="Table1" ref="A1:M36" totalsRowShown="0" headerRowDxfId="83" dataDxfId="82">
  <tableColumns count="13">
    <tableColumn id="1" xr3:uid="{FB5F6715-59CF-4A4F-90DD-B36A4959C476}" name="Member_ID" dataDxfId="81"/>
    <tableColumn id="2" xr3:uid="{9DF04D0B-AA75-48AE-A0AD-978989DCC55C}" name="Full_Name" dataDxfId="80"/>
    <tableColumn id="3" xr3:uid="{E65443F5-9B26-4371-969A-54C6CA1333B9}" name="Age" dataDxfId="79"/>
    <tableColumn id="4" xr3:uid="{C907A5D6-7531-4CEB-9AC5-F0EF5B782DF9}" name="Gender" dataDxfId="78"/>
    <tableColumn id="5" xr3:uid="{E68FB2B7-CF4C-42E1-9504-FB3617819226}" name="Membership_Type" dataDxfId="77"/>
    <tableColumn id="6" xr3:uid="{B07EB989-8CC2-4BCC-A431-8152E7E84460}" name="Start_Date" dataDxfId="76"/>
    <tableColumn id="7" xr3:uid="{F6F0C9E7-D413-4BD7-997F-44ACC2FCDA36}" name="End_Date" dataDxfId="75"/>
    <tableColumn id="8" xr3:uid="{44642EC0-3490-4F99-BB13-282780F4E613}" name="Monthly_Fee" dataDxfId="74"/>
    <tableColumn id="9" xr3:uid="{DE13D1CC-8619-49A4-BEAB-4061AB77D39D}" name="Attendance" dataDxfId="73"/>
    <tableColumn id="10" xr3:uid="{F5CF3896-D023-4335-9617-0D0D4F904B80}" name="City" dataDxfId="72"/>
    <tableColumn id="11" xr3:uid="{9784F345-2356-46EB-BF13-1099F9B5F8FB}" name="Referred_By" dataDxfId="71"/>
    <tableColumn id="12" xr3:uid="{A178BD22-84B7-42B5-B145-C43F77B3B133}" name="Column1" dataDxfId="70"/>
    <tableColumn id="13" xr3:uid="{7E05964B-5B8B-462D-8F49-89AF5AFBF4B0}" name="Column2" dataDxfId="6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election activeCell="L1" sqref="L1"/>
    </sheetView>
  </sheetViews>
  <sheetFormatPr defaultColWidth="14.44140625" defaultRowHeight="15" customHeight="1" x14ac:dyDescent="0.3"/>
  <cols>
    <col min="1" max="1" width="15.44140625" customWidth="1"/>
    <col min="2" max="2" width="14.88671875" customWidth="1"/>
    <col min="3" max="3" width="8.6640625" customWidth="1"/>
    <col min="4" max="4" width="11.5546875" customWidth="1"/>
    <col min="5" max="5" width="21.33203125" customWidth="1"/>
    <col min="6" max="6" width="14.33203125" customWidth="1"/>
    <col min="7" max="7" width="13.5546875" customWidth="1"/>
    <col min="8" max="8" width="16.5546875" customWidth="1"/>
    <col min="9" max="9" width="15.21875" customWidth="1"/>
    <col min="10" max="10" width="9.77734375" customWidth="1"/>
    <col min="11" max="11" width="17.5546875" customWidth="1"/>
    <col min="12" max="12" width="28.21875" customWidth="1"/>
    <col min="13" max="13" width="10.21875" customWidth="1"/>
    <col min="14" max="26" width="8.6640625" customWidth="1"/>
  </cols>
  <sheetData>
    <row r="1" spans="1:13" ht="14.4" x14ac:dyDescent="0.3">
      <c r="A1" s="1" t="s">
        <v>107</v>
      </c>
      <c r="B1" s="1" t="s">
        <v>0</v>
      </c>
      <c r="C1" s="1" t="s">
        <v>1</v>
      </c>
      <c r="D1" s="1" t="s">
        <v>2</v>
      </c>
      <c r="E1" s="1" t="s">
        <v>3</v>
      </c>
      <c r="F1" s="1" t="s">
        <v>4</v>
      </c>
      <c r="G1" s="1" t="s">
        <v>5</v>
      </c>
      <c r="H1" s="1" t="s">
        <v>6</v>
      </c>
      <c r="I1" s="1" t="s">
        <v>7</v>
      </c>
      <c r="J1" s="1" t="s">
        <v>8</v>
      </c>
      <c r="K1" s="1" t="s">
        <v>9</v>
      </c>
      <c r="L1" s="6" t="s">
        <v>110</v>
      </c>
      <c r="M1" s="7" t="s">
        <v>111</v>
      </c>
    </row>
    <row r="2" spans="1:13" ht="14.4" x14ac:dyDescent="0.3">
      <c r="A2" s="3" t="s">
        <v>10</v>
      </c>
      <c r="B2" s="3" t="s">
        <v>11</v>
      </c>
      <c r="C2" s="3">
        <v>59</v>
      </c>
      <c r="D2" s="3" t="s">
        <v>12</v>
      </c>
      <c r="E2" s="3" t="s">
        <v>13</v>
      </c>
      <c r="F2" s="4">
        <v>45235</v>
      </c>
      <c r="G2" s="4">
        <v>45425</v>
      </c>
      <c r="H2" s="3">
        <v>800</v>
      </c>
      <c r="I2" s="3">
        <v>25</v>
      </c>
      <c r="J2" s="3" t="s">
        <v>14</v>
      </c>
      <c r="K2" s="3" t="s">
        <v>15</v>
      </c>
      <c r="L2" s="2"/>
      <c r="M2" s="6"/>
    </row>
    <row r="3" spans="1:13" ht="14.4" x14ac:dyDescent="0.3">
      <c r="A3" s="3" t="s">
        <v>16</v>
      </c>
      <c r="B3" s="3" t="s">
        <v>17</v>
      </c>
      <c r="C3" s="3">
        <v>27</v>
      </c>
      <c r="D3" s="3" t="s">
        <v>12</v>
      </c>
      <c r="E3" s="3" t="s">
        <v>13</v>
      </c>
      <c r="F3" s="4">
        <v>45714</v>
      </c>
      <c r="G3" s="4">
        <v>45740</v>
      </c>
      <c r="H3" s="3">
        <v>800</v>
      </c>
      <c r="I3" s="3">
        <v>20</v>
      </c>
      <c r="J3" s="3" t="s">
        <v>18</v>
      </c>
      <c r="K3" s="3" t="s">
        <v>19</v>
      </c>
      <c r="L3" s="2"/>
      <c r="M3" s="6"/>
    </row>
    <row r="4" spans="1:13" ht="14.4" x14ac:dyDescent="0.3">
      <c r="A4" s="3" t="s">
        <v>20</v>
      </c>
      <c r="B4" s="3" t="s">
        <v>21</v>
      </c>
      <c r="C4" s="3">
        <v>24</v>
      </c>
      <c r="D4" s="3" t="s">
        <v>12</v>
      </c>
      <c r="E4" s="3" t="s">
        <v>22</v>
      </c>
      <c r="F4" s="4">
        <v>45191</v>
      </c>
      <c r="G4" s="4">
        <v>45371</v>
      </c>
      <c r="H4" s="3">
        <v>1200</v>
      </c>
      <c r="I4" s="3">
        <v>18</v>
      </c>
      <c r="J4" s="3" t="s">
        <v>23</v>
      </c>
      <c r="K4" s="3" t="s">
        <v>24</v>
      </c>
      <c r="L4" s="2"/>
      <c r="M4" s="6"/>
    </row>
    <row r="5" spans="1:13" ht="14.4" x14ac:dyDescent="0.3">
      <c r="A5" s="3" t="s">
        <v>25</v>
      </c>
      <c r="B5" s="3" t="s">
        <v>26</v>
      </c>
      <c r="C5" s="3">
        <v>31</v>
      </c>
      <c r="D5" s="3" t="s">
        <v>27</v>
      </c>
      <c r="E5" s="3" t="s">
        <v>22</v>
      </c>
      <c r="F5" s="4">
        <v>45479</v>
      </c>
      <c r="G5" s="4">
        <v>45587</v>
      </c>
      <c r="H5" s="3">
        <v>1200</v>
      </c>
      <c r="I5" s="3">
        <v>16</v>
      </c>
      <c r="J5" s="3" t="s">
        <v>23</v>
      </c>
      <c r="K5" s="3" t="s">
        <v>28</v>
      </c>
      <c r="L5" s="2"/>
      <c r="M5" s="6"/>
    </row>
    <row r="6" spans="1:13" ht="14.4" x14ac:dyDescent="0.3">
      <c r="A6" s="3" t="s">
        <v>29</v>
      </c>
      <c r="B6" s="3" t="s">
        <v>30</v>
      </c>
      <c r="C6" s="3">
        <v>19</v>
      </c>
      <c r="D6" s="3" t="s">
        <v>12</v>
      </c>
      <c r="E6" s="3" t="s">
        <v>31</v>
      </c>
      <c r="F6" s="4">
        <v>45286</v>
      </c>
      <c r="G6" s="4">
        <v>45501</v>
      </c>
      <c r="H6" s="3">
        <v>2500</v>
      </c>
      <c r="I6" s="3">
        <v>12</v>
      </c>
      <c r="J6" s="3" t="s">
        <v>14</v>
      </c>
      <c r="K6" s="3" t="s">
        <v>32</v>
      </c>
      <c r="L6" s="2"/>
      <c r="M6" s="6"/>
    </row>
    <row r="7" spans="1:13" ht="14.4" x14ac:dyDescent="0.3">
      <c r="A7" s="3" t="s">
        <v>33</v>
      </c>
      <c r="B7" s="3" t="s">
        <v>34</v>
      </c>
      <c r="C7" s="3">
        <v>40</v>
      </c>
      <c r="D7" s="3" t="s">
        <v>12</v>
      </c>
      <c r="E7" s="3" t="s">
        <v>13</v>
      </c>
      <c r="F7" s="4">
        <v>45317</v>
      </c>
      <c r="G7" s="4">
        <v>45392</v>
      </c>
      <c r="H7" s="3">
        <v>800</v>
      </c>
      <c r="I7" s="3">
        <v>14</v>
      </c>
      <c r="J7" s="3" t="s">
        <v>35</v>
      </c>
      <c r="K7" s="3" t="s">
        <v>36</v>
      </c>
      <c r="L7" s="2"/>
      <c r="M7" s="6"/>
    </row>
    <row r="8" spans="1:13" ht="14.4" x14ac:dyDescent="0.3">
      <c r="A8" s="3" t="s">
        <v>37</v>
      </c>
      <c r="B8" s="3" t="s">
        <v>38</v>
      </c>
      <c r="C8" s="3">
        <v>41</v>
      </c>
      <c r="D8" s="3" t="s">
        <v>27</v>
      </c>
      <c r="E8" s="3" t="s">
        <v>13</v>
      </c>
      <c r="F8" s="4">
        <v>45588</v>
      </c>
      <c r="G8" s="4">
        <v>45677</v>
      </c>
      <c r="H8" s="3">
        <v>800</v>
      </c>
      <c r="I8" s="3">
        <v>25</v>
      </c>
      <c r="J8" s="3" t="s">
        <v>18</v>
      </c>
      <c r="K8" s="5"/>
      <c r="L8" s="2"/>
      <c r="M8" s="6"/>
    </row>
    <row r="9" spans="1:13" ht="14.4" x14ac:dyDescent="0.3">
      <c r="A9" s="3" t="s">
        <v>39</v>
      </c>
      <c r="B9" s="3" t="s">
        <v>40</v>
      </c>
      <c r="C9" s="3">
        <v>43</v>
      </c>
      <c r="D9" s="3" t="s">
        <v>12</v>
      </c>
      <c r="E9" s="3" t="s">
        <v>41</v>
      </c>
      <c r="F9" s="4">
        <v>45450</v>
      </c>
      <c r="G9" s="4">
        <v>45563</v>
      </c>
      <c r="H9" s="3">
        <v>1800</v>
      </c>
      <c r="I9" s="3">
        <v>28</v>
      </c>
      <c r="J9" s="3" t="s">
        <v>42</v>
      </c>
      <c r="K9" s="5"/>
      <c r="L9" s="2"/>
      <c r="M9" s="6"/>
    </row>
    <row r="10" spans="1:13" ht="14.4" x14ac:dyDescent="0.3">
      <c r="A10" s="3" t="s">
        <v>43</v>
      </c>
      <c r="B10" s="3" t="s">
        <v>44</v>
      </c>
      <c r="C10" s="3">
        <v>42</v>
      </c>
      <c r="D10" s="3" t="s">
        <v>12</v>
      </c>
      <c r="E10" s="3" t="s">
        <v>13</v>
      </c>
      <c r="F10" s="4">
        <v>45569</v>
      </c>
      <c r="G10" s="4">
        <v>45582</v>
      </c>
      <c r="H10" s="3">
        <v>800</v>
      </c>
      <c r="I10" s="3">
        <v>3</v>
      </c>
      <c r="J10" s="3" t="s">
        <v>42</v>
      </c>
      <c r="K10" s="3" t="s">
        <v>45</v>
      </c>
      <c r="L10" s="2"/>
      <c r="M10" s="6"/>
    </row>
    <row r="11" spans="1:13" ht="14.4" x14ac:dyDescent="0.3">
      <c r="A11" s="3" t="s">
        <v>46</v>
      </c>
      <c r="B11" s="3" t="s">
        <v>47</v>
      </c>
      <c r="C11" s="3">
        <v>37</v>
      </c>
      <c r="D11" s="3" t="s">
        <v>12</v>
      </c>
      <c r="E11" s="3" t="s">
        <v>22</v>
      </c>
      <c r="F11" s="4">
        <v>45202</v>
      </c>
      <c r="G11" s="4">
        <v>45280</v>
      </c>
      <c r="H11" s="3">
        <v>1200</v>
      </c>
      <c r="I11" s="3">
        <v>29</v>
      </c>
      <c r="J11" s="3" t="s">
        <v>35</v>
      </c>
      <c r="K11" s="3" t="s">
        <v>48</v>
      </c>
      <c r="L11" s="2"/>
      <c r="M11" s="6"/>
    </row>
    <row r="12" spans="1:13" ht="14.4" x14ac:dyDescent="0.3">
      <c r="A12" s="3" t="s">
        <v>49</v>
      </c>
      <c r="B12" s="3" t="s">
        <v>50</v>
      </c>
      <c r="C12" s="3">
        <v>48</v>
      </c>
      <c r="D12" s="3" t="s">
        <v>27</v>
      </c>
      <c r="E12" s="3" t="s">
        <v>22</v>
      </c>
      <c r="F12" s="4">
        <v>45297</v>
      </c>
      <c r="G12" s="4">
        <v>45459</v>
      </c>
      <c r="H12" s="3">
        <v>1200</v>
      </c>
      <c r="I12" s="3">
        <v>13</v>
      </c>
      <c r="J12" s="3" t="s">
        <v>14</v>
      </c>
      <c r="K12" s="3" t="s">
        <v>51</v>
      </c>
      <c r="L12" s="2"/>
      <c r="M12" s="6"/>
    </row>
    <row r="13" spans="1:13" ht="14.4" x14ac:dyDescent="0.3">
      <c r="A13" s="3" t="s">
        <v>52</v>
      </c>
      <c r="B13" s="3" t="s">
        <v>53</v>
      </c>
      <c r="C13" s="3">
        <v>36</v>
      </c>
      <c r="D13" s="3" t="s">
        <v>12</v>
      </c>
      <c r="E13" s="3" t="s">
        <v>22</v>
      </c>
      <c r="F13" s="4">
        <v>45154</v>
      </c>
      <c r="G13" s="4">
        <v>45568</v>
      </c>
      <c r="H13" s="3">
        <v>1200</v>
      </c>
      <c r="I13" s="3">
        <v>19</v>
      </c>
      <c r="J13" s="3" t="s">
        <v>42</v>
      </c>
      <c r="K13" s="3" t="s">
        <v>54</v>
      </c>
      <c r="L13" s="2"/>
      <c r="M13" s="6"/>
    </row>
    <row r="14" spans="1:13" ht="14.4" x14ac:dyDescent="0.3">
      <c r="A14" s="3" t="s">
        <v>55</v>
      </c>
      <c r="B14" s="3" t="s">
        <v>56</v>
      </c>
      <c r="C14" s="3">
        <v>48</v>
      </c>
      <c r="D14" s="3" t="s">
        <v>27</v>
      </c>
      <c r="E14" s="3" t="s">
        <v>41</v>
      </c>
      <c r="F14" s="4">
        <v>45556</v>
      </c>
      <c r="G14" s="4">
        <v>45641</v>
      </c>
      <c r="H14" s="3">
        <v>1800</v>
      </c>
      <c r="I14" s="3">
        <v>22</v>
      </c>
      <c r="J14" s="3" t="s">
        <v>42</v>
      </c>
      <c r="K14" s="5"/>
      <c r="L14" s="2"/>
      <c r="M14" s="6"/>
    </row>
    <row r="15" spans="1:13" ht="14.4" x14ac:dyDescent="0.3">
      <c r="A15" s="3" t="s">
        <v>57</v>
      </c>
      <c r="B15" s="3" t="s">
        <v>58</v>
      </c>
      <c r="C15" s="3">
        <v>39</v>
      </c>
      <c r="D15" s="3" t="s">
        <v>12</v>
      </c>
      <c r="E15" s="3" t="s">
        <v>22</v>
      </c>
      <c r="F15" s="4">
        <v>45065</v>
      </c>
      <c r="G15" s="4">
        <v>45242</v>
      </c>
      <c r="H15" s="3">
        <v>1200</v>
      </c>
      <c r="I15" s="3">
        <v>28</v>
      </c>
      <c r="J15" s="3" t="s">
        <v>35</v>
      </c>
      <c r="K15" s="5"/>
      <c r="L15" s="2"/>
      <c r="M15" s="6"/>
    </row>
    <row r="16" spans="1:13" ht="14.4" x14ac:dyDescent="0.3">
      <c r="A16" s="3" t="s">
        <v>59</v>
      </c>
      <c r="B16" s="3" t="s">
        <v>60</v>
      </c>
      <c r="C16" s="3">
        <v>44</v>
      </c>
      <c r="D16" s="3" t="s">
        <v>27</v>
      </c>
      <c r="E16" s="3" t="s">
        <v>13</v>
      </c>
      <c r="F16" s="4">
        <v>45333</v>
      </c>
      <c r="G16" s="4">
        <v>45540</v>
      </c>
      <c r="H16" s="3">
        <v>800</v>
      </c>
      <c r="I16" s="3">
        <v>8</v>
      </c>
      <c r="J16" s="3" t="s">
        <v>23</v>
      </c>
      <c r="K16" s="5"/>
      <c r="L16" s="2"/>
      <c r="M16" s="6"/>
    </row>
    <row r="17" spans="1:13" ht="14.4" x14ac:dyDescent="0.3">
      <c r="A17" s="3" t="s">
        <v>61</v>
      </c>
      <c r="B17" s="3" t="s">
        <v>62</v>
      </c>
      <c r="C17" s="3">
        <v>39</v>
      </c>
      <c r="D17" s="3" t="s">
        <v>12</v>
      </c>
      <c r="E17" s="3" t="s">
        <v>31</v>
      </c>
      <c r="F17" s="4">
        <v>45702</v>
      </c>
      <c r="G17" s="4">
        <v>45732</v>
      </c>
      <c r="H17" s="3">
        <v>2500</v>
      </c>
      <c r="I17" s="3">
        <v>14</v>
      </c>
      <c r="J17" s="3" t="s">
        <v>42</v>
      </c>
      <c r="K17" s="5"/>
      <c r="L17" s="2"/>
      <c r="M17" s="6"/>
    </row>
    <row r="18" spans="1:13" ht="14.4" x14ac:dyDescent="0.3">
      <c r="A18" s="3" t="s">
        <v>63</v>
      </c>
      <c r="B18" s="3" t="s">
        <v>64</v>
      </c>
      <c r="C18" s="3">
        <v>35</v>
      </c>
      <c r="D18" s="3" t="s">
        <v>12</v>
      </c>
      <c r="E18" s="3" t="s">
        <v>22</v>
      </c>
      <c r="F18" s="4">
        <v>45329</v>
      </c>
      <c r="G18" s="4">
        <v>45685</v>
      </c>
      <c r="H18" s="3">
        <v>1200</v>
      </c>
      <c r="I18" s="3">
        <v>25</v>
      </c>
      <c r="J18" s="3" t="s">
        <v>23</v>
      </c>
      <c r="K18" s="5"/>
      <c r="L18" s="2"/>
      <c r="M18" s="6"/>
    </row>
    <row r="19" spans="1:13" ht="14.4" x14ac:dyDescent="0.3">
      <c r="A19" s="3" t="s">
        <v>65</v>
      </c>
      <c r="B19" s="3" t="s">
        <v>66</v>
      </c>
      <c r="C19" s="3">
        <v>56</v>
      </c>
      <c r="D19" s="3" t="s">
        <v>27</v>
      </c>
      <c r="E19" s="3" t="s">
        <v>31</v>
      </c>
      <c r="F19" s="4">
        <v>45213</v>
      </c>
      <c r="G19" s="4">
        <v>45649</v>
      </c>
      <c r="H19" s="3">
        <v>2500</v>
      </c>
      <c r="I19" s="3">
        <v>13</v>
      </c>
      <c r="J19" s="3" t="s">
        <v>67</v>
      </c>
      <c r="K19" s="5"/>
      <c r="L19" s="2"/>
      <c r="M19" s="6"/>
    </row>
    <row r="20" spans="1:13" ht="14.4" x14ac:dyDescent="0.3">
      <c r="A20" s="3" t="s">
        <v>68</v>
      </c>
      <c r="B20" s="3" t="s">
        <v>69</v>
      </c>
      <c r="C20" s="3">
        <v>27</v>
      </c>
      <c r="D20" s="3" t="s">
        <v>27</v>
      </c>
      <c r="E20" s="3" t="s">
        <v>13</v>
      </c>
      <c r="F20" s="4">
        <v>45354</v>
      </c>
      <c r="G20" s="4">
        <v>45664</v>
      </c>
      <c r="H20" s="3">
        <v>800</v>
      </c>
      <c r="I20" s="3">
        <v>26</v>
      </c>
      <c r="J20" s="3" t="s">
        <v>35</v>
      </c>
      <c r="K20" s="5"/>
      <c r="L20" s="2"/>
      <c r="M20" s="6"/>
    </row>
    <row r="21" spans="1:13" ht="14.4" x14ac:dyDescent="0.3">
      <c r="A21" s="3" t="s">
        <v>70</v>
      </c>
      <c r="B21" s="3" t="s">
        <v>71</v>
      </c>
      <c r="C21" s="3">
        <v>28</v>
      </c>
      <c r="D21" s="3" t="s">
        <v>12</v>
      </c>
      <c r="E21" s="3" t="s">
        <v>31</v>
      </c>
      <c r="F21" s="4">
        <v>45417</v>
      </c>
      <c r="G21" s="4">
        <v>45608</v>
      </c>
      <c r="H21" s="3">
        <v>2500</v>
      </c>
      <c r="I21" s="3">
        <v>21</v>
      </c>
      <c r="J21" s="3" t="s">
        <v>35</v>
      </c>
      <c r="K21" s="3" t="s">
        <v>72</v>
      </c>
      <c r="L21" s="2"/>
      <c r="M21" s="6"/>
    </row>
    <row r="22" spans="1:13" ht="14.4" x14ac:dyDescent="0.3">
      <c r="A22" s="3" t="s">
        <v>73</v>
      </c>
      <c r="B22" s="3" t="s">
        <v>74</v>
      </c>
      <c r="C22" s="3">
        <v>57</v>
      </c>
      <c r="D22" s="3" t="s">
        <v>27</v>
      </c>
      <c r="E22" s="3" t="s">
        <v>41</v>
      </c>
      <c r="F22" s="4">
        <v>45146</v>
      </c>
      <c r="G22" s="4">
        <v>45674</v>
      </c>
      <c r="H22" s="3">
        <v>1800</v>
      </c>
      <c r="I22" s="3">
        <v>19</v>
      </c>
      <c r="J22" s="3" t="s">
        <v>35</v>
      </c>
      <c r="K22" s="5"/>
      <c r="L22" s="2"/>
      <c r="M22" s="6"/>
    </row>
    <row r="23" spans="1:13" ht="14.4" x14ac:dyDescent="0.3">
      <c r="A23" s="3" t="s">
        <v>75</v>
      </c>
      <c r="B23" s="3" t="s">
        <v>76</v>
      </c>
      <c r="C23" s="3">
        <v>26</v>
      </c>
      <c r="D23" s="3" t="s">
        <v>27</v>
      </c>
      <c r="E23" s="3" t="s">
        <v>41</v>
      </c>
      <c r="F23" s="4">
        <v>45320</v>
      </c>
      <c r="G23" s="4">
        <v>45616</v>
      </c>
      <c r="H23" s="3">
        <v>1800</v>
      </c>
      <c r="I23" s="3">
        <v>5</v>
      </c>
      <c r="J23" s="3" t="s">
        <v>14</v>
      </c>
      <c r="K23" s="5"/>
      <c r="L23" s="2"/>
      <c r="M23" s="6"/>
    </row>
    <row r="24" spans="1:13" ht="14.4" x14ac:dyDescent="0.3">
      <c r="A24" s="3" t="s">
        <v>77</v>
      </c>
      <c r="B24" s="3" t="s">
        <v>78</v>
      </c>
      <c r="C24" s="3">
        <v>48</v>
      </c>
      <c r="D24" s="3" t="s">
        <v>12</v>
      </c>
      <c r="E24" s="3" t="s">
        <v>41</v>
      </c>
      <c r="F24" s="4">
        <v>45451</v>
      </c>
      <c r="G24" s="4">
        <v>45455</v>
      </c>
      <c r="H24" s="3">
        <v>1800</v>
      </c>
      <c r="I24" s="3">
        <v>18</v>
      </c>
      <c r="J24" s="3" t="s">
        <v>67</v>
      </c>
      <c r="K24" s="5"/>
      <c r="L24" s="2"/>
      <c r="M24" s="6"/>
    </row>
    <row r="25" spans="1:13" ht="14.4" x14ac:dyDescent="0.3">
      <c r="A25" s="3" t="s">
        <v>79</v>
      </c>
      <c r="B25" s="3" t="s">
        <v>80</v>
      </c>
      <c r="C25" s="3">
        <v>25</v>
      </c>
      <c r="D25" s="3" t="s">
        <v>27</v>
      </c>
      <c r="E25" s="3" t="s">
        <v>22</v>
      </c>
      <c r="F25" s="4">
        <v>45439</v>
      </c>
      <c r="G25" s="4">
        <v>45730</v>
      </c>
      <c r="H25" s="3">
        <v>1200</v>
      </c>
      <c r="I25" s="3">
        <v>6</v>
      </c>
      <c r="J25" s="3" t="s">
        <v>14</v>
      </c>
      <c r="K25" s="5"/>
      <c r="L25" s="2"/>
      <c r="M25" s="6"/>
    </row>
    <row r="26" spans="1:13" ht="14.4" x14ac:dyDescent="0.3">
      <c r="A26" s="3" t="s">
        <v>81</v>
      </c>
      <c r="B26" s="3" t="s">
        <v>82</v>
      </c>
      <c r="C26" s="3">
        <v>53</v>
      </c>
      <c r="D26" s="3" t="s">
        <v>12</v>
      </c>
      <c r="E26" s="3" t="s">
        <v>41</v>
      </c>
      <c r="F26" s="4">
        <v>45286</v>
      </c>
      <c r="G26" s="4">
        <v>45372</v>
      </c>
      <c r="H26" s="3">
        <v>1800</v>
      </c>
      <c r="I26" s="3">
        <v>17</v>
      </c>
      <c r="J26" s="3" t="s">
        <v>35</v>
      </c>
      <c r="K26" s="3" t="s">
        <v>83</v>
      </c>
      <c r="L26" s="2"/>
      <c r="M26" s="6"/>
    </row>
    <row r="27" spans="1:13" ht="14.4" x14ac:dyDescent="0.3">
      <c r="A27" s="3" t="s">
        <v>84</v>
      </c>
      <c r="B27" s="3" t="s">
        <v>85</v>
      </c>
      <c r="C27" s="3">
        <v>42</v>
      </c>
      <c r="D27" s="3" t="s">
        <v>27</v>
      </c>
      <c r="E27" s="3" t="s">
        <v>22</v>
      </c>
      <c r="F27" s="4">
        <v>45702</v>
      </c>
      <c r="G27" s="4">
        <v>45727</v>
      </c>
      <c r="H27" s="3">
        <v>1200</v>
      </c>
      <c r="I27" s="3">
        <v>3</v>
      </c>
      <c r="J27" s="3" t="s">
        <v>67</v>
      </c>
      <c r="K27" s="5"/>
      <c r="L27" s="2"/>
      <c r="M27" s="6"/>
    </row>
    <row r="28" spans="1:13" ht="14.4" x14ac:dyDescent="0.3">
      <c r="A28" s="3" t="s">
        <v>86</v>
      </c>
      <c r="B28" s="3" t="s">
        <v>87</v>
      </c>
      <c r="C28" s="3">
        <v>24</v>
      </c>
      <c r="D28" s="3" t="s">
        <v>12</v>
      </c>
      <c r="E28" s="3" t="s">
        <v>31</v>
      </c>
      <c r="F28" s="4">
        <v>45698</v>
      </c>
      <c r="G28" s="4">
        <v>45726</v>
      </c>
      <c r="H28" s="3">
        <v>2500</v>
      </c>
      <c r="I28" s="3">
        <v>28</v>
      </c>
      <c r="J28" s="3" t="s">
        <v>35</v>
      </c>
      <c r="K28" s="5"/>
      <c r="L28" s="2"/>
      <c r="M28" s="6"/>
    </row>
    <row r="29" spans="1:13" ht="14.4" x14ac:dyDescent="0.3">
      <c r="A29" s="3" t="s">
        <v>88</v>
      </c>
      <c r="B29" s="3" t="s">
        <v>89</v>
      </c>
      <c r="C29" s="3">
        <v>53</v>
      </c>
      <c r="D29" s="3" t="s">
        <v>12</v>
      </c>
      <c r="E29" s="3" t="s">
        <v>22</v>
      </c>
      <c r="F29" s="4">
        <v>45614</v>
      </c>
      <c r="G29" s="4">
        <v>45645</v>
      </c>
      <c r="H29" s="3">
        <v>1200</v>
      </c>
      <c r="I29" s="3">
        <v>23</v>
      </c>
      <c r="J29" s="3" t="s">
        <v>18</v>
      </c>
      <c r="K29" s="5"/>
      <c r="L29" s="2"/>
      <c r="M29" s="6"/>
    </row>
    <row r="30" spans="1:13" ht="14.4" x14ac:dyDescent="0.3">
      <c r="A30" s="3" t="s">
        <v>90</v>
      </c>
      <c r="B30" s="3" t="s">
        <v>91</v>
      </c>
      <c r="C30" s="3">
        <v>29</v>
      </c>
      <c r="D30" s="3" t="s">
        <v>27</v>
      </c>
      <c r="E30" s="3" t="s">
        <v>31</v>
      </c>
      <c r="F30" s="4">
        <v>45401</v>
      </c>
      <c r="G30" s="4">
        <v>45408</v>
      </c>
      <c r="H30" s="3">
        <v>2500</v>
      </c>
      <c r="I30" s="3">
        <v>8</v>
      </c>
      <c r="J30" s="3" t="s">
        <v>23</v>
      </c>
      <c r="K30" s="5"/>
      <c r="L30" s="2"/>
      <c r="M30" s="6"/>
    </row>
    <row r="31" spans="1:13" ht="14.4" x14ac:dyDescent="0.3">
      <c r="A31" s="3" t="s">
        <v>92</v>
      </c>
      <c r="B31" s="3" t="s">
        <v>93</v>
      </c>
      <c r="C31" s="3">
        <v>31</v>
      </c>
      <c r="D31" s="3" t="s">
        <v>27</v>
      </c>
      <c r="E31" s="3" t="s">
        <v>31</v>
      </c>
      <c r="F31" s="4">
        <v>45667</v>
      </c>
      <c r="G31" s="4">
        <v>45745</v>
      </c>
      <c r="H31" s="3">
        <v>2500</v>
      </c>
      <c r="I31" s="3">
        <v>23</v>
      </c>
      <c r="J31" s="3" t="s">
        <v>42</v>
      </c>
      <c r="K31" s="3" t="s">
        <v>94</v>
      </c>
      <c r="L31" s="2"/>
      <c r="M31" s="6"/>
    </row>
    <row r="32" spans="1:13" ht="14.4" x14ac:dyDescent="0.3">
      <c r="A32" s="3" t="s">
        <v>95</v>
      </c>
      <c r="B32" s="3" t="s">
        <v>96</v>
      </c>
      <c r="C32" s="3">
        <v>52</v>
      </c>
      <c r="D32" s="3" t="s">
        <v>27</v>
      </c>
      <c r="E32" s="3" t="s">
        <v>13</v>
      </c>
      <c r="F32" s="4">
        <v>45088</v>
      </c>
      <c r="G32" s="4">
        <v>45656</v>
      </c>
      <c r="H32" s="3">
        <v>800</v>
      </c>
      <c r="I32" s="3">
        <v>9</v>
      </c>
      <c r="J32" s="3" t="s">
        <v>67</v>
      </c>
      <c r="K32" s="3" t="s">
        <v>97</v>
      </c>
      <c r="L32" s="2"/>
      <c r="M32" s="6"/>
    </row>
    <row r="33" spans="1:13" ht="14.4" x14ac:dyDescent="0.3">
      <c r="A33" s="3" t="s">
        <v>98</v>
      </c>
      <c r="B33" s="3" t="s">
        <v>99</v>
      </c>
      <c r="C33" s="3">
        <v>20</v>
      </c>
      <c r="D33" s="3" t="s">
        <v>12</v>
      </c>
      <c r="E33" s="3" t="s">
        <v>22</v>
      </c>
      <c r="F33" s="4">
        <v>45391</v>
      </c>
      <c r="G33" s="4">
        <v>45604</v>
      </c>
      <c r="H33" s="3">
        <v>1200</v>
      </c>
      <c r="I33" s="3">
        <v>2</v>
      </c>
      <c r="J33" s="3" t="s">
        <v>35</v>
      </c>
      <c r="K33" s="5"/>
      <c r="L33" s="2"/>
      <c r="M33" s="6"/>
    </row>
    <row r="34" spans="1:13" ht="14.4" x14ac:dyDescent="0.3">
      <c r="A34" s="3" t="s">
        <v>100</v>
      </c>
      <c r="B34" s="3" t="s">
        <v>101</v>
      </c>
      <c r="C34" s="3">
        <v>22</v>
      </c>
      <c r="D34" s="3" t="s">
        <v>12</v>
      </c>
      <c r="E34" s="3" t="s">
        <v>13</v>
      </c>
      <c r="F34" s="4">
        <v>45699</v>
      </c>
      <c r="G34" s="4">
        <v>45740</v>
      </c>
      <c r="H34" s="3">
        <v>800</v>
      </c>
      <c r="I34" s="3">
        <v>30</v>
      </c>
      <c r="J34" s="3" t="s">
        <v>35</v>
      </c>
      <c r="K34" s="5"/>
      <c r="L34" s="2"/>
      <c r="M34" s="6"/>
    </row>
    <row r="35" spans="1:13" ht="14.4" x14ac:dyDescent="0.3">
      <c r="A35" s="3" t="s">
        <v>102</v>
      </c>
      <c r="B35" s="3" t="s">
        <v>103</v>
      </c>
      <c r="C35" s="3">
        <v>23</v>
      </c>
      <c r="D35" s="3" t="s">
        <v>12</v>
      </c>
      <c r="E35" s="3" t="s">
        <v>41</v>
      </c>
      <c r="F35" s="4">
        <v>45588</v>
      </c>
      <c r="G35" s="4">
        <v>45721</v>
      </c>
      <c r="H35" s="3">
        <v>1800</v>
      </c>
      <c r="I35" s="3">
        <v>23</v>
      </c>
      <c r="J35" s="3" t="s">
        <v>18</v>
      </c>
      <c r="K35" s="3" t="s">
        <v>104</v>
      </c>
      <c r="L35" s="2"/>
      <c r="M35" s="6"/>
    </row>
    <row r="36" spans="1:13" ht="14.4" x14ac:dyDescent="0.3">
      <c r="A36" s="3" t="s">
        <v>105</v>
      </c>
      <c r="B36" s="3" t="s">
        <v>106</v>
      </c>
      <c r="C36" s="3">
        <v>27</v>
      </c>
      <c r="D36" s="3" t="s">
        <v>27</v>
      </c>
      <c r="E36" s="3" t="s">
        <v>22</v>
      </c>
      <c r="F36" s="4">
        <v>45312</v>
      </c>
      <c r="G36" s="4">
        <v>45652</v>
      </c>
      <c r="H36" s="3">
        <v>1200</v>
      </c>
      <c r="I36" s="3">
        <v>27</v>
      </c>
      <c r="J36" s="3" t="s">
        <v>18</v>
      </c>
      <c r="K36" s="5"/>
      <c r="L36" s="2"/>
      <c r="M36" s="6"/>
    </row>
    <row r="37" spans="1:13" ht="15.75" customHeight="1" x14ac:dyDescent="0.3"/>
    <row r="38" spans="1:13" ht="15.75" customHeight="1" x14ac:dyDescent="0.3"/>
    <row r="39" spans="1:13" ht="15.75" customHeight="1" x14ac:dyDescent="0.3"/>
    <row r="40" spans="1:13" ht="15.75" customHeight="1" x14ac:dyDescent="0.3"/>
    <row r="41" spans="1:13" ht="15.75" customHeight="1" x14ac:dyDescent="0.3"/>
    <row r="42" spans="1:13" ht="15.75" customHeight="1" x14ac:dyDescent="0.3"/>
    <row r="43" spans="1:13" ht="15.75" customHeight="1" x14ac:dyDescent="0.3"/>
    <row r="44" spans="1:13" ht="15.75" customHeight="1" x14ac:dyDescent="0.3"/>
    <row r="45" spans="1:13" ht="15.75" customHeight="1" x14ac:dyDescent="0.3"/>
    <row r="46" spans="1:13" ht="15.75" customHeight="1" x14ac:dyDescent="0.3"/>
    <row r="47" spans="1:13" ht="15.75" customHeight="1" x14ac:dyDescent="0.3"/>
    <row r="48" spans="1:1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849A-F49B-43EB-A36F-CCF91973FC29}">
  <dimension ref="A1:L36"/>
  <sheetViews>
    <sheetView workbookViewId="0">
      <selection activeCell="N9" sqref="N9"/>
    </sheetView>
  </sheetViews>
  <sheetFormatPr defaultRowHeight="14.4" x14ac:dyDescent="0.3"/>
  <cols>
    <col min="1" max="1" width="11" customWidth="1"/>
    <col min="2" max="2" width="14.88671875" customWidth="1"/>
    <col min="3" max="3" width="4.21875" customWidth="1"/>
    <col min="4" max="4" width="7.109375" customWidth="1"/>
    <col min="5" max="5" width="16.88671875" customWidth="1"/>
    <col min="6" max="7" width="10.33203125" customWidth="1"/>
    <col min="8" max="8" width="12.109375" customWidth="1"/>
    <col min="9" max="9" width="10.77734375" customWidth="1"/>
    <col min="10" max="10" width="9.77734375" customWidth="1"/>
    <col min="11" max="11" width="17.5546875" customWidth="1"/>
    <col min="12" max="12" width="30.21875" customWidth="1"/>
  </cols>
  <sheetData>
    <row r="1" spans="1:12" x14ac:dyDescent="0.3">
      <c r="A1" s="8" t="s">
        <v>107</v>
      </c>
      <c r="B1" s="8" t="s">
        <v>0</v>
      </c>
      <c r="C1" s="8" t="s">
        <v>1</v>
      </c>
      <c r="D1" s="8" t="s">
        <v>2</v>
      </c>
      <c r="E1" s="8" t="s">
        <v>3</v>
      </c>
      <c r="F1" s="8" t="s">
        <v>4</v>
      </c>
      <c r="G1" s="8" t="s">
        <v>5</v>
      </c>
      <c r="H1" s="8" t="s">
        <v>6</v>
      </c>
      <c r="I1" s="8" t="s">
        <v>7</v>
      </c>
      <c r="J1" s="8" t="s">
        <v>8</v>
      </c>
      <c r="K1" s="8" t="s">
        <v>9</v>
      </c>
      <c r="L1" s="9" t="s">
        <v>108</v>
      </c>
    </row>
    <row r="2" spans="1:12" x14ac:dyDescent="0.3">
      <c r="A2" s="10" t="s">
        <v>10</v>
      </c>
      <c r="B2" s="10" t="s">
        <v>11</v>
      </c>
      <c r="C2" s="10">
        <v>59</v>
      </c>
      <c r="D2" s="10" t="s">
        <v>12</v>
      </c>
      <c r="E2" s="10" t="s">
        <v>13</v>
      </c>
      <c r="F2" s="11">
        <v>45235</v>
      </c>
      <c r="G2" s="11">
        <v>45425</v>
      </c>
      <c r="H2" s="10">
        <v>800</v>
      </c>
      <c r="I2" s="10">
        <v>25</v>
      </c>
      <c r="J2" s="10" t="s">
        <v>14</v>
      </c>
      <c r="K2" s="10" t="s">
        <v>15</v>
      </c>
      <c r="L2" s="12">
        <f>ROUND((G2-F2)/30,0)</f>
        <v>6</v>
      </c>
    </row>
    <row r="3" spans="1:12" x14ac:dyDescent="0.3">
      <c r="A3" s="13" t="s">
        <v>16</v>
      </c>
      <c r="B3" s="13" t="s">
        <v>17</v>
      </c>
      <c r="C3" s="13">
        <v>27</v>
      </c>
      <c r="D3" s="13" t="s">
        <v>12</v>
      </c>
      <c r="E3" s="13" t="s">
        <v>13</v>
      </c>
      <c r="F3" s="14">
        <v>45714</v>
      </c>
      <c r="G3" s="14">
        <v>45740</v>
      </c>
      <c r="H3" s="13">
        <v>800</v>
      </c>
      <c r="I3" s="13">
        <v>20</v>
      </c>
      <c r="J3" s="13" t="s">
        <v>18</v>
      </c>
      <c r="K3" s="13" t="s">
        <v>19</v>
      </c>
      <c r="L3" s="12">
        <f t="shared" ref="L3:L36" si="0">ROUND((G3-F3)/30,0)</f>
        <v>1</v>
      </c>
    </row>
    <row r="4" spans="1:12" x14ac:dyDescent="0.3">
      <c r="A4" s="10" t="s">
        <v>20</v>
      </c>
      <c r="B4" s="10" t="s">
        <v>21</v>
      </c>
      <c r="C4" s="10">
        <v>24</v>
      </c>
      <c r="D4" s="10" t="s">
        <v>12</v>
      </c>
      <c r="E4" s="10" t="s">
        <v>22</v>
      </c>
      <c r="F4" s="11">
        <v>45191</v>
      </c>
      <c r="G4" s="11">
        <v>45371</v>
      </c>
      <c r="H4" s="10">
        <v>1200</v>
      </c>
      <c r="I4" s="10">
        <v>18</v>
      </c>
      <c r="J4" s="10" t="s">
        <v>23</v>
      </c>
      <c r="K4" s="10" t="s">
        <v>24</v>
      </c>
      <c r="L4" s="12">
        <f t="shared" si="0"/>
        <v>6</v>
      </c>
    </row>
    <row r="5" spans="1:12" x14ac:dyDescent="0.3">
      <c r="A5" s="13" t="s">
        <v>25</v>
      </c>
      <c r="B5" s="13" t="s">
        <v>26</v>
      </c>
      <c r="C5" s="13">
        <v>31</v>
      </c>
      <c r="D5" s="13" t="s">
        <v>27</v>
      </c>
      <c r="E5" s="13" t="s">
        <v>22</v>
      </c>
      <c r="F5" s="14">
        <v>45479</v>
      </c>
      <c r="G5" s="14">
        <v>45587</v>
      </c>
      <c r="H5" s="13">
        <v>1200</v>
      </c>
      <c r="I5" s="13">
        <v>16</v>
      </c>
      <c r="J5" s="13" t="s">
        <v>23</v>
      </c>
      <c r="K5" s="13" t="s">
        <v>28</v>
      </c>
      <c r="L5" s="12">
        <f t="shared" si="0"/>
        <v>4</v>
      </c>
    </row>
    <row r="6" spans="1:12" x14ac:dyDescent="0.3">
      <c r="A6" s="10" t="s">
        <v>29</v>
      </c>
      <c r="B6" s="10" t="s">
        <v>30</v>
      </c>
      <c r="C6" s="10">
        <v>19</v>
      </c>
      <c r="D6" s="10" t="s">
        <v>12</v>
      </c>
      <c r="E6" s="10" t="s">
        <v>31</v>
      </c>
      <c r="F6" s="11">
        <v>45286</v>
      </c>
      <c r="G6" s="11">
        <v>45501</v>
      </c>
      <c r="H6" s="10">
        <v>2500</v>
      </c>
      <c r="I6" s="10">
        <v>12</v>
      </c>
      <c r="J6" s="10" t="s">
        <v>14</v>
      </c>
      <c r="K6" s="10" t="s">
        <v>32</v>
      </c>
      <c r="L6" s="12">
        <f t="shared" si="0"/>
        <v>7</v>
      </c>
    </row>
    <row r="7" spans="1:12" x14ac:dyDescent="0.3">
      <c r="A7" s="13" t="s">
        <v>33</v>
      </c>
      <c r="B7" s="13" t="s">
        <v>34</v>
      </c>
      <c r="C7" s="13">
        <v>40</v>
      </c>
      <c r="D7" s="13" t="s">
        <v>12</v>
      </c>
      <c r="E7" s="13" t="s">
        <v>13</v>
      </c>
      <c r="F7" s="14">
        <v>45317</v>
      </c>
      <c r="G7" s="14">
        <v>45392</v>
      </c>
      <c r="H7" s="13">
        <v>800</v>
      </c>
      <c r="I7" s="13">
        <v>14</v>
      </c>
      <c r="J7" s="13" t="s">
        <v>35</v>
      </c>
      <c r="K7" s="13" t="s">
        <v>36</v>
      </c>
      <c r="L7" s="12">
        <f t="shared" si="0"/>
        <v>3</v>
      </c>
    </row>
    <row r="8" spans="1:12" x14ac:dyDescent="0.3">
      <c r="A8" s="10" t="s">
        <v>37</v>
      </c>
      <c r="B8" s="10" t="s">
        <v>38</v>
      </c>
      <c r="C8" s="10">
        <v>41</v>
      </c>
      <c r="D8" s="10" t="s">
        <v>27</v>
      </c>
      <c r="E8" s="10" t="s">
        <v>13</v>
      </c>
      <c r="F8" s="11">
        <v>45588</v>
      </c>
      <c r="G8" s="11">
        <v>45677</v>
      </c>
      <c r="H8" s="10">
        <v>800</v>
      </c>
      <c r="I8" s="10">
        <v>25</v>
      </c>
      <c r="J8" s="10" t="s">
        <v>18</v>
      </c>
      <c r="K8" s="10"/>
      <c r="L8" s="12">
        <f t="shared" si="0"/>
        <v>3</v>
      </c>
    </row>
    <row r="9" spans="1:12" x14ac:dyDescent="0.3">
      <c r="A9" s="13" t="s">
        <v>39</v>
      </c>
      <c r="B9" s="13" t="s">
        <v>40</v>
      </c>
      <c r="C9" s="13">
        <v>43</v>
      </c>
      <c r="D9" s="13" t="s">
        <v>12</v>
      </c>
      <c r="E9" s="13" t="s">
        <v>41</v>
      </c>
      <c r="F9" s="14">
        <v>45450</v>
      </c>
      <c r="G9" s="14">
        <v>45563</v>
      </c>
      <c r="H9" s="13">
        <v>1800</v>
      </c>
      <c r="I9" s="13">
        <v>28</v>
      </c>
      <c r="J9" s="13" t="s">
        <v>42</v>
      </c>
      <c r="K9" s="13"/>
      <c r="L9" s="12">
        <f t="shared" si="0"/>
        <v>4</v>
      </c>
    </row>
    <row r="10" spans="1:12" x14ac:dyDescent="0.3">
      <c r="A10" s="10" t="s">
        <v>43</v>
      </c>
      <c r="B10" s="10" t="s">
        <v>44</v>
      </c>
      <c r="C10" s="10">
        <v>42</v>
      </c>
      <c r="D10" s="10" t="s">
        <v>12</v>
      </c>
      <c r="E10" s="10" t="s">
        <v>13</v>
      </c>
      <c r="F10" s="11">
        <v>45569</v>
      </c>
      <c r="G10" s="11">
        <v>45582</v>
      </c>
      <c r="H10" s="10">
        <v>800</v>
      </c>
      <c r="I10" s="10">
        <v>3</v>
      </c>
      <c r="J10" s="10" t="s">
        <v>42</v>
      </c>
      <c r="K10" s="10" t="s">
        <v>45</v>
      </c>
      <c r="L10" s="12">
        <f t="shared" si="0"/>
        <v>0</v>
      </c>
    </row>
    <row r="11" spans="1:12" x14ac:dyDescent="0.3">
      <c r="A11" s="13" t="s">
        <v>46</v>
      </c>
      <c r="B11" s="13" t="s">
        <v>47</v>
      </c>
      <c r="C11" s="13">
        <v>37</v>
      </c>
      <c r="D11" s="13" t="s">
        <v>12</v>
      </c>
      <c r="E11" s="13" t="s">
        <v>22</v>
      </c>
      <c r="F11" s="14">
        <v>45202</v>
      </c>
      <c r="G11" s="14">
        <v>45280</v>
      </c>
      <c r="H11" s="13">
        <v>1200</v>
      </c>
      <c r="I11" s="13">
        <v>29</v>
      </c>
      <c r="J11" s="13" t="s">
        <v>35</v>
      </c>
      <c r="K11" s="13" t="s">
        <v>48</v>
      </c>
      <c r="L11" s="12">
        <f t="shared" si="0"/>
        <v>3</v>
      </c>
    </row>
    <row r="12" spans="1:12" x14ac:dyDescent="0.3">
      <c r="A12" s="10" t="s">
        <v>49</v>
      </c>
      <c r="B12" s="10" t="s">
        <v>50</v>
      </c>
      <c r="C12" s="10">
        <v>48</v>
      </c>
      <c r="D12" s="10" t="s">
        <v>27</v>
      </c>
      <c r="E12" s="10" t="s">
        <v>22</v>
      </c>
      <c r="F12" s="11">
        <v>45297</v>
      </c>
      <c r="G12" s="11">
        <v>45459</v>
      </c>
      <c r="H12" s="10">
        <v>1200</v>
      </c>
      <c r="I12" s="10">
        <v>13</v>
      </c>
      <c r="J12" s="10" t="s">
        <v>14</v>
      </c>
      <c r="K12" s="10" t="s">
        <v>51</v>
      </c>
      <c r="L12" s="12">
        <f t="shared" si="0"/>
        <v>5</v>
      </c>
    </row>
    <row r="13" spans="1:12" x14ac:dyDescent="0.3">
      <c r="A13" s="13" t="s">
        <v>52</v>
      </c>
      <c r="B13" s="13" t="s">
        <v>53</v>
      </c>
      <c r="C13" s="13">
        <v>36</v>
      </c>
      <c r="D13" s="13" t="s">
        <v>12</v>
      </c>
      <c r="E13" s="13" t="s">
        <v>22</v>
      </c>
      <c r="F13" s="14">
        <v>45154</v>
      </c>
      <c r="G13" s="14">
        <v>45568</v>
      </c>
      <c r="H13" s="13">
        <v>1200</v>
      </c>
      <c r="I13" s="13">
        <v>19</v>
      </c>
      <c r="J13" s="13" t="s">
        <v>42</v>
      </c>
      <c r="K13" s="13" t="s">
        <v>54</v>
      </c>
      <c r="L13" s="12">
        <f t="shared" si="0"/>
        <v>14</v>
      </c>
    </row>
    <row r="14" spans="1:12" x14ac:dyDescent="0.3">
      <c r="A14" s="10" t="s">
        <v>55</v>
      </c>
      <c r="B14" s="10" t="s">
        <v>56</v>
      </c>
      <c r="C14" s="10">
        <v>48</v>
      </c>
      <c r="D14" s="10" t="s">
        <v>27</v>
      </c>
      <c r="E14" s="10" t="s">
        <v>41</v>
      </c>
      <c r="F14" s="11">
        <v>45556</v>
      </c>
      <c r="G14" s="11">
        <v>45641</v>
      </c>
      <c r="H14" s="10">
        <v>1800</v>
      </c>
      <c r="I14" s="10">
        <v>22</v>
      </c>
      <c r="J14" s="10" t="s">
        <v>42</v>
      </c>
      <c r="K14" s="10"/>
      <c r="L14" s="12">
        <f t="shared" si="0"/>
        <v>3</v>
      </c>
    </row>
    <row r="15" spans="1:12" x14ac:dyDescent="0.3">
      <c r="A15" s="13" t="s">
        <v>57</v>
      </c>
      <c r="B15" s="13" t="s">
        <v>58</v>
      </c>
      <c r="C15" s="13">
        <v>39</v>
      </c>
      <c r="D15" s="13" t="s">
        <v>12</v>
      </c>
      <c r="E15" s="13" t="s">
        <v>22</v>
      </c>
      <c r="F15" s="14">
        <v>45065</v>
      </c>
      <c r="G15" s="14">
        <v>45242</v>
      </c>
      <c r="H15" s="13">
        <v>1200</v>
      </c>
      <c r="I15" s="13">
        <v>28</v>
      </c>
      <c r="J15" s="13" t="s">
        <v>35</v>
      </c>
      <c r="K15" s="13"/>
      <c r="L15" s="12">
        <f t="shared" si="0"/>
        <v>6</v>
      </c>
    </row>
    <row r="16" spans="1:12" x14ac:dyDescent="0.3">
      <c r="A16" s="10" t="s">
        <v>59</v>
      </c>
      <c r="B16" s="10" t="s">
        <v>60</v>
      </c>
      <c r="C16" s="10">
        <v>44</v>
      </c>
      <c r="D16" s="10" t="s">
        <v>27</v>
      </c>
      <c r="E16" s="10" t="s">
        <v>13</v>
      </c>
      <c r="F16" s="11">
        <v>45333</v>
      </c>
      <c r="G16" s="11">
        <v>45540</v>
      </c>
      <c r="H16" s="10">
        <v>800</v>
      </c>
      <c r="I16" s="10">
        <v>8</v>
      </c>
      <c r="J16" s="10" t="s">
        <v>23</v>
      </c>
      <c r="K16" s="10"/>
      <c r="L16" s="12">
        <f t="shared" si="0"/>
        <v>7</v>
      </c>
    </row>
    <row r="17" spans="1:12" x14ac:dyDescent="0.3">
      <c r="A17" s="13" t="s">
        <v>61</v>
      </c>
      <c r="B17" s="13" t="s">
        <v>62</v>
      </c>
      <c r="C17" s="13">
        <v>39</v>
      </c>
      <c r="D17" s="13" t="s">
        <v>12</v>
      </c>
      <c r="E17" s="13" t="s">
        <v>31</v>
      </c>
      <c r="F17" s="14">
        <v>45702</v>
      </c>
      <c r="G17" s="14">
        <v>45732</v>
      </c>
      <c r="H17" s="13">
        <v>2500</v>
      </c>
      <c r="I17" s="13">
        <v>14</v>
      </c>
      <c r="J17" s="13" t="s">
        <v>42</v>
      </c>
      <c r="K17" s="13"/>
      <c r="L17" s="12">
        <f t="shared" si="0"/>
        <v>1</v>
      </c>
    </row>
    <row r="18" spans="1:12" x14ac:dyDescent="0.3">
      <c r="A18" s="10" t="s">
        <v>63</v>
      </c>
      <c r="B18" s="10" t="s">
        <v>64</v>
      </c>
      <c r="C18" s="10">
        <v>35</v>
      </c>
      <c r="D18" s="10" t="s">
        <v>12</v>
      </c>
      <c r="E18" s="10" t="s">
        <v>22</v>
      </c>
      <c r="F18" s="11">
        <v>45329</v>
      </c>
      <c r="G18" s="11">
        <v>45685</v>
      </c>
      <c r="H18" s="10">
        <v>1200</v>
      </c>
      <c r="I18" s="10">
        <v>25</v>
      </c>
      <c r="J18" s="10" t="s">
        <v>23</v>
      </c>
      <c r="K18" s="10"/>
      <c r="L18" s="12">
        <f t="shared" si="0"/>
        <v>12</v>
      </c>
    </row>
    <row r="19" spans="1:12" x14ac:dyDescent="0.3">
      <c r="A19" s="13" t="s">
        <v>65</v>
      </c>
      <c r="B19" s="13" t="s">
        <v>66</v>
      </c>
      <c r="C19" s="13">
        <v>56</v>
      </c>
      <c r="D19" s="13" t="s">
        <v>27</v>
      </c>
      <c r="E19" s="13" t="s">
        <v>31</v>
      </c>
      <c r="F19" s="14">
        <v>45213</v>
      </c>
      <c r="G19" s="14">
        <v>45649</v>
      </c>
      <c r="H19" s="13">
        <v>2500</v>
      </c>
      <c r="I19" s="13">
        <v>13</v>
      </c>
      <c r="J19" s="13" t="s">
        <v>67</v>
      </c>
      <c r="K19" s="13"/>
      <c r="L19" s="12">
        <f t="shared" si="0"/>
        <v>15</v>
      </c>
    </row>
    <row r="20" spans="1:12" x14ac:dyDescent="0.3">
      <c r="A20" s="10" t="s">
        <v>68</v>
      </c>
      <c r="B20" s="10" t="s">
        <v>69</v>
      </c>
      <c r="C20" s="10">
        <v>27</v>
      </c>
      <c r="D20" s="10" t="s">
        <v>27</v>
      </c>
      <c r="E20" s="10" t="s">
        <v>13</v>
      </c>
      <c r="F20" s="11">
        <v>45354</v>
      </c>
      <c r="G20" s="11">
        <v>45664</v>
      </c>
      <c r="H20" s="10">
        <v>800</v>
      </c>
      <c r="I20" s="10">
        <v>26</v>
      </c>
      <c r="J20" s="10" t="s">
        <v>35</v>
      </c>
      <c r="K20" s="10"/>
      <c r="L20" s="12">
        <f t="shared" si="0"/>
        <v>10</v>
      </c>
    </row>
    <row r="21" spans="1:12" x14ac:dyDescent="0.3">
      <c r="A21" s="13" t="s">
        <v>70</v>
      </c>
      <c r="B21" s="13" t="s">
        <v>71</v>
      </c>
      <c r="C21" s="13">
        <v>28</v>
      </c>
      <c r="D21" s="13" t="s">
        <v>12</v>
      </c>
      <c r="E21" s="13" t="s">
        <v>31</v>
      </c>
      <c r="F21" s="14">
        <v>45417</v>
      </c>
      <c r="G21" s="14">
        <v>45608</v>
      </c>
      <c r="H21" s="13">
        <v>2500</v>
      </c>
      <c r="I21" s="13">
        <v>21</v>
      </c>
      <c r="J21" s="13" t="s">
        <v>35</v>
      </c>
      <c r="K21" s="13" t="s">
        <v>72</v>
      </c>
      <c r="L21" s="12">
        <f t="shared" si="0"/>
        <v>6</v>
      </c>
    </row>
    <row r="22" spans="1:12" x14ac:dyDescent="0.3">
      <c r="A22" s="10" t="s">
        <v>73</v>
      </c>
      <c r="B22" s="10" t="s">
        <v>74</v>
      </c>
      <c r="C22" s="10">
        <v>57</v>
      </c>
      <c r="D22" s="10" t="s">
        <v>27</v>
      </c>
      <c r="E22" s="10" t="s">
        <v>41</v>
      </c>
      <c r="F22" s="11">
        <v>45146</v>
      </c>
      <c r="G22" s="11">
        <v>45674</v>
      </c>
      <c r="H22" s="10">
        <v>1800</v>
      </c>
      <c r="I22" s="10">
        <v>19</v>
      </c>
      <c r="J22" s="10" t="s">
        <v>35</v>
      </c>
      <c r="K22" s="10"/>
      <c r="L22" s="12">
        <f t="shared" si="0"/>
        <v>18</v>
      </c>
    </row>
    <row r="23" spans="1:12" x14ac:dyDescent="0.3">
      <c r="A23" s="13" t="s">
        <v>75</v>
      </c>
      <c r="B23" s="13" t="s">
        <v>76</v>
      </c>
      <c r="C23" s="13">
        <v>26</v>
      </c>
      <c r="D23" s="13" t="s">
        <v>27</v>
      </c>
      <c r="E23" s="13" t="s">
        <v>41</v>
      </c>
      <c r="F23" s="14">
        <v>45320</v>
      </c>
      <c r="G23" s="14">
        <v>45616</v>
      </c>
      <c r="H23" s="13">
        <v>1800</v>
      </c>
      <c r="I23" s="13">
        <v>5</v>
      </c>
      <c r="J23" s="13" t="s">
        <v>14</v>
      </c>
      <c r="K23" s="13"/>
      <c r="L23" s="12">
        <f t="shared" si="0"/>
        <v>10</v>
      </c>
    </row>
    <row r="24" spans="1:12" x14ac:dyDescent="0.3">
      <c r="A24" s="10" t="s">
        <v>77</v>
      </c>
      <c r="B24" s="10" t="s">
        <v>78</v>
      </c>
      <c r="C24" s="10">
        <v>48</v>
      </c>
      <c r="D24" s="10" t="s">
        <v>12</v>
      </c>
      <c r="E24" s="10" t="s">
        <v>41</v>
      </c>
      <c r="F24" s="11">
        <v>45451</v>
      </c>
      <c r="G24" s="11">
        <v>45455</v>
      </c>
      <c r="H24" s="10">
        <v>1800</v>
      </c>
      <c r="I24" s="10">
        <v>18</v>
      </c>
      <c r="J24" s="10" t="s">
        <v>67</v>
      </c>
      <c r="K24" s="10"/>
      <c r="L24" s="12">
        <f t="shared" si="0"/>
        <v>0</v>
      </c>
    </row>
    <row r="25" spans="1:12" x14ac:dyDescent="0.3">
      <c r="A25" s="13" t="s">
        <v>79</v>
      </c>
      <c r="B25" s="13" t="s">
        <v>80</v>
      </c>
      <c r="C25" s="13">
        <v>25</v>
      </c>
      <c r="D25" s="13" t="s">
        <v>27</v>
      </c>
      <c r="E25" s="13" t="s">
        <v>22</v>
      </c>
      <c r="F25" s="14">
        <v>45439</v>
      </c>
      <c r="G25" s="14">
        <v>45730</v>
      </c>
      <c r="H25" s="13">
        <v>1200</v>
      </c>
      <c r="I25" s="13">
        <v>6</v>
      </c>
      <c r="J25" s="13" t="s">
        <v>14</v>
      </c>
      <c r="K25" s="13"/>
      <c r="L25" s="12">
        <f t="shared" si="0"/>
        <v>10</v>
      </c>
    </row>
    <row r="26" spans="1:12" x14ac:dyDescent="0.3">
      <c r="A26" s="10" t="s">
        <v>81</v>
      </c>
      <c r="B26" s="10" t="s">
        <v>82</v>
      </c>
      <c r="C26" s="10">
        <v>53</v>
      </c>
      <c r="D26" s="10" t="s">
        <v>12</v>
      </c>
      <c r="E26" s="10" t="s">
        <v>41</v>
      </c>
      <c r="F26" s="11">
        <v>45286</v>
      </c>
      <c r="G26" s="11">
        <v>45372</v>
      </c>
      <c r="H26" s="10">
        <v>1800</v>
      </c>
      <c r="I26" s="10">
        <v>17</v>
      </c>
      <c r="J26" s="10" t="s">
        <v>35</v>
      </c>
      <c r="K26" s="10" t="s">
        <v>83</v>
      </c>
      <c r="L26" s="12">
        <f t="shared" si="0"/>
        <v>3</v>
      </c>
    </row>
    <row r="27" spans="1:12" x14ac:dyDescent="0.3">
      <c r="A27" s="13" t="s">
        <v>84</v>
      </c>
      <c r="B27" s="13" t="s">
        <v>85</v>
      </c>
      <c r="C27" s="13">
        <v>42</v>
      </c>
      <c r="D27" s="13" t="s">
        <v>27</v>
      </c>
      <c r="E27" s="13" t="s">
        <v>22</v>
      </c>
      <c r="F27" s="14">
        <v>45702</v>
      </c>
      <c r="G27" s="14">
        <v>45727</v>
      </c>
      <c r="H27" s="13">
        <v>1200</v>
      </c>
      <c r="I27" s="13">
        <v>3</v>
      </c>
      <c r="J27" s="13" t="s">
        <v>67</v>
      </c>
      <c r="K27" s="13"/>
      <c r="L27" s="12">
        <f t="shared" si="0"/>
        <v>1</v>
      </c>
    </row>
    <row r="28" spans="1:12" x14ac:dyDescent="0.3">
      <c r="A28" s="10" t="s">
        <v>86</v>
      </c>
      <c r="B28" s="10" t="s">
        <v>87</v>
      </c>
      <c r="C28" s="10">
        <v>24</v>
      </c>
      <c r="D28" s="10" t="s">
        <v>12</v>
      </c>
      <c r="E28" s="10" t="s">
        <v>31</v>
      </c>
      <c r="F28" s="11">
        <v>45698</v>
      </c>
      <c r="G28" s="11">
        <v>45726</v>
      </c>
      <c r="H28" s="10">
        <v>2500</v>
      </c>
      <c r="I28" s="10">
        <v>28</v>
      </c>
      <c r="J28" s="10" t="s">
        <v>35</v>
      </c>
      <c r="K28" s="10"/>
      <c r="L28" s="12">
        <f t="shared" si="0"/>
        <v>1</v>
      </c>
    </row>
    <row r="29" spans="1:12" x14ac:dyDescent="0.3">
      <c r="A29" s="13" t="s">
        <v>88</v>
      </c>
      <c r="B29" s="13" t="s">
        <v>89</v>
      </c>
      <c r="C29" s="13">
        <v>53</v>
      </c>
      <c r="D29" s="13" t="s">
        <v>12</v>
      </c>
      <c r="E29" s="13" t="s">
        <v>22</v>
      </c>
      <c r="F29" s="14">
        <v>45614</v>
      </c>
      <c r="G29" s="14">
        <v>45645</v>
      </c>
      <c r="H29" s="13">
        <v>1200</v>
      </c>
      <c r="I29" s="13">
        <v>23</v>
      </c>
      <c r="J29" s="13" t="s">
        <v>18</v>
      </c>
      <c r="K29" s="13"/>
      <c r="L29" s="12">
        <f t="shared" si="0"/>
        <v>1</v>
      </c>
    </row>
    <row r="30" spans="1:12" x14ac:dyDescent="0.3">
      <c r="A30" s="10" t="s">
        <v>90</v>
      </c>
      <c r="B30" s="10" t="s">
        <v>91</v>
      </c>
      <c r="C30" s="10">
        <v>29</v>
      </c>
      <c r="D30" s="10" t="s">
        <v>27</v>
      </c>
      <c r="E30" s="10" t="s">
        <v>31</v>
      </c>
      <c r="F30" s="11">
        <v>45401</v>
      </c>
      <c r="G30" s="11">
        <v>45408</v>
      </c>
      <c r="H30" s="10">
        <v>2500</v>
      </c>
      <c r="I30" s="10">
        <v>8</v>
      </c>
      <c r="J30" s="10" t="s">
        <v>23</v>
      </c>
      <c r="K30" s="10"/>
      <c r="L30" s="12">
        <f t="shared" si="0"/>
        <v>0</v>
      </c>
    </row>
    <row r="31" spans="1:12" x14ac:dyDescent="0.3">
      <c r="A31" s="13" t="s">
        <v>92</v>
      </c>
      <c r="B31" s="13" t="s">
        <v>93</v>
      </c>
      <c r="C31" s="13">
        <v>31</v>
      </c>
      <c r="D31" s="13" t="s">
        <v>27</v>
      </c>
      <c r="E31" s="13" t="s">
        <v>31</v>
      </c>
      <c r="F31" s="14">
        <v>45667</v>
      </c>
      <c r="G31" s="14">
        <v>45745</v>
      </c>
      <c r="H31" s="13">
        <v>2500</v>
      </c>
      <c r="I31" s="13">
        <v>23</v>
      </c>
      <c r="J31" s="13" t="s">
        <v>42</v>
      </c>
      <c r="K31" s="13" t="s">
        <v>94</v>
      </c>
      <c r="L31" s="12">
        <f t="shared" si="0"/>
        <v>3</v>
      </c>
    </row>
    <row r="32" spans="1:12" x14ac:dyDescent="0.3">
      <c r="A32" s="10" t="s">
        <v>95</v>
      </c>
      <c r="B32" s="10" t="s">
        <v>96</v>
      </c>
      <c r="C32" s="10">
        <v>52</v>
      </c>
      <c r="D32" s="10" t="s">
        <v>27</v>
      </c>
      <c r="E32" s="10" t="s">
        <v>13</v>
      </c>
      <c r="F32" s="11">
        <v>45088</v>
      </c>
      <c r="G32" s="11">
        <v>45656</v>
      </c>
      <c r="H32" s="10">
        <v>800</v>
      </c>
      <c r="I32" s="10">
        <v>9</v>
      </c>
      <c r="J32" s="10" t="s">
        <v>67</v>
      </c>
      <c r="K32" s="10" t="s">
        <v>97</v>
      </c>
      <c r="L32" s="12">
        <f t="shared" si="0"/>
        <v>19</v>
      </c>
    </row>
    <row r="33" spans="1:12" x14ac:dyDescent="0.3">
      <c r="A33" s="13" t="s">
        <v>98</v>
      </c>
      <c r="B33" s="13" t="s">
        <v>99</v>
      </c>
      <c r="C33" s="13">
        <v>20</v>
      </c>
      <c r="D33" s="13" t="s">
        <v>12</v>
      </c>
      <c r="E33" s="13" t="s">
        <v>22</v>
      </c>
      <c r="F33" s="14">
        <v>45391</v>
      </c>
      <c r="G33" s="14">
        <v>45604</v>
      </c>
      <c r="H33" s="13">
        <v>1200</v>
      </c>
      <c r="I33" s="13">
        <v>2</v>
      </c>
      <c r="J33" s="13" t="s">
        <v>35</v>
      </c>
      <c r="K33" s="13"/>
      <c r="L33" s="12">
        <f t="shared" si="0"/>
        <v>7</v>
      </c>
    </row>
    <row r="34" spans="1:12" x14ac:dyDescent="0.3">
      <c r="A34" s="10" t="s">
        <v>100</v>
      </c>
      <c r="B34" s="10" t="s">
        <v>101</v>
      </c>
      <c r="C34" s="10">
        <v>22</v>
      </c>
      <c r="D34" s="10" t="s">
        <v>12</v>
      </c>
      <c r="E34" s="10" t="s">
        <v>13</v>
      </c>
      <c r="F34" s="11">
        <v>45699</v>
      </c>
      <c r="G34" s="11">
        <v>45740</v>
      </c>
      <c r="H34" s="10">
        <v>800</v>
      </c>
      <c r="I34" s="10">
        <v>30</v>
      </c>
      <c r="J34" s="10" t="s">
        <v>35</v>
      </c>
      <c r="K34" s="10"/>
      <c r="L34" s="12">
        <f t="shared" si="0"/>
        <v>1</v>
      </c>
    </row>
    <row r="35" spans="1:12" x14ac:dyDescent="0.3">
      <c r="A35" s="13" t="s">
        <v>102</v>
      </c>
      <c r="B35" s="13" t="s">
        <v>103</v>
      </c>
      <c r="C35" s="13">
        <v>23</v>
      </c>
      <c r="D35" s="13" t="s">
        <v>12</v>
      </c>
      <c r="E35" s="13" t="s">
        <v>41</v>
      </c>
      <c r="F35" s="14">
        <v>45588</v>
      </c>
      <c r="G35" s="14">
        <v>45721</v>
      </c>
      <c r="H35" s="13">
        <v>1800</v>
      </c>
      <c r="I35" s="13">
        <v>23</v>
      </c>
      <c r="J35" s="13" t="s">
        <v>18</v>
      </c>
      <c r="K35" s="13" t="s">
        <v>104</v>
      </c>
      <c r="L35" s="12">
        <f t="shared" si="0"/>
        <v>4</v>
      </c>
    </row>
    <row r="36" spans="1:12" x14ac:dyDescent="0.3">
      <c r="A36" s="10" t="s">
        <v>105</v>
      </c>
      <c r="B36" s="10" t="s">
        <v>106</v>
      </c>
      <c r="C36" s="10">
        <v>27</v>
      </c>
      <c r="D36" s="10" t="s">
        <v>27</v>
      </c>
      <c r="E36" s="10" t="s">
        <v>22</v>
      </c>
      <c r="F36" s="11">
        <v>45312</v>
      </c>
      <c r="G36" s="11">
        <v>45652</v>
      </c>
      <c r="H36" s="10">
        <v>1200</v>
      </c>
      <c r="I36" s="10">
        <v>27</v>
      </c>
      <c r="J36" s="10" t="s">
        <v>18</v>
      </c>
      <c r="K36" s="10"/>
      <c r="L36" s="12">
        <f t="shared" si="0"/>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94DC-8D72-4017-BD83-B450740A6ED7}">
  <dimension ref="A1:Q36"/>
  <sheetViews>
    <sheetView topLeftCell="B1" workbookViewId="0">
      <selection activeCell="L1" sqref="L1:L1048576"/>
    </sheetView>
  </sheetViews>
  <sheetFormatPr defaultRowHeight="14.4" x14ac:dyDescent="0.3"/>
  <cols>
    <col min="1" max="1" width="11" customWidth="1"/>
    <col min="2" max="2" width="14.88671875" customWidth="1"/>
    <col min="3" max="3" width="4.21875" customWidth="1"/>
    <col min="4" max="4" width="7.109375" customWidth="1"/>
    <col min="5" max="5" width="16.88671875" customWidth="1"/>
    <col min="6" max="7" width="10.33203125" customWidth="1"/>
    <col min="8" max="8" width="12.109375" customWidth="1"/>
    <col min="9" max="9" width="10.77734375" customWidth="1"/>
    <col min="10" max="10" width="9.77734375" customWidth="1"/>
    <col min="11" max="11" width="17.5546875" customWidth="1"/>
    <col min="13" max="13" width="6.6640625" customWidth="1"/>
    <col min="14" max="14" width="22.6640625" customWidth="1"/>
    <col min="15" max="15" width="22" customWidth="1"/>
    <col min="16" max="16" width="5" customWidth="1"/>
    <col min="17" max="18" width="12" customWidth="1"/>
  </cols>
  <sheetData>
    <row r="1" spans="1:17" x14ac:dyDescent="0.3">
      <c r="A1" s="21" t="s">
        <v>107</v>
      </c>
      <c r="B1" s="21" t="s">
        <v>0</v>
      </c>
      <c r="C1" s="21" t="s">
        <v>1</v>
      </c>
      <c r="D1" s="21" t="s">
        <v>2</v>
      </c>
      <c r="E1" s="21" t="s">
        <v>3</v>
      </c>
      <c r="F1" s="21" t="s">
        <v>4</v>
      </c>
      <c r="G1" s="21" t="s">
        <v>5</v>
      </c>
      <c r="H1" s="21" t="s">
        <v>6</v>
      </c>
      <c r="I1" s="21" t="s">
        <v>7</v>
      </c>
      <c r="J1" s="21" t="s">
        <v>8</v>
      </c>
      <c r="K1" s="21" t="s">
        <v>9</v>
      </c>
      <c r="L1" s="20" t="s">
        <v>109</v>
      </c>
    </row>
    <row r="2" spans="1:17" x14ac:dyDescent="0.3">
      <c r="A2" s="16" t="s">
        <v>10</v>
      </c>
      <c r="B2" s="16" t="s">
        <v>11</v>
      </c>
      <c r="C2" s="16">
        <v>59</v>
      </c>
      <c r="D2" s="16" t="s">
        <v>12</v>
      </c>
      <c r="E2" s="16" t="s">
        <v>13</v>
      </c>
      <c r="F2" s="17">
        <v>45235</v>
      </c>
      <c r="G2" s="17">
        <v>45425</v>
      </c>
      <c r="H2" s="16">
        <v>800</v>
      </c>
      <c r="I2" s="16">
        <v>25</v>
      </c>
      <c r="J2" s="16" t="s">
        <v>14</v>
      </c>
      <c r="K2" s="16" t="s">
        <v>15</v>
      </c>
      <c r="L2" s="22" t="str">
        <f>IF(K2="","No","Yes")</f>
        <v>Yes</v>
      </c>
      <c r="N2" s="22"/>
      <c r="O2" s="23" t="s">
        <v>112</v>
      </c>
      <c r="P2" s="22"/>
      <c r="Q2" s="22"/>
    </row>
    <row r="3" spans="1:17" x14ac:dyDescent="0.3">
      <c r="A3" s="18" t="s">
        <v>16</v>
      </c>
      <c r="B3" s="18" t="s">
        <v>17</v>
      </c>
      <c r="C3" s="18">
        <v>27</v>
      </c>
      <c r="D3" s="18" t="s">
        <v>12</v>
      </c>
      <c r="E3" s="18" t="s">
        <v>13</v>
      </c>
      <c r="F3" s="19">
        <v>45714</v>
      </c>
      <c r="G3" s="19">
        <v>45740</v>
      </c>
      <c r="H3" s="18">
        <v>800</v>
      </c>
      <c r="I3" s="18">
        <v>20</v>
      </c>
      <c r="J3" s="18" t="s">
        <v>18</v>
      </c>
      <c r="K3" s="18" t="s">
        <v>19</v>
      </c>
      <c r="L3" s="22" t="str">
        <f t="shared" ref="L3:L36" si="0">IF(K3="","No","Yes")</f>
        <v>Yes</v>
      </c>
      <c r="N3" s="12"/>
      <c r="O3" s="12" t="s">
        <v>113</v>
      </c>
      <c r="P3" s="12" t="s">
        <v>114</v>
      </c>
      <c r="Q3" s="12" t="s">
        <v>115</v>
      </c>
    </row>
    <row r="4" spans="1:17" x14ac:dyDescent="0.3">
      <c r="A4" s="16" t="s">
        <v>20</v>
      </c>
      <c r="B4" s="16" t="s">
        <v>21</v>
      </c>
      <c r="C4" s="16">
        <v>24</v>
      </c>
      <c r="D4" s="16" t="s">
        <v>12</v>
      </c>
      <c r="E4" s="16" t="s">
        <v>22</v>
      </c>
      <c r="F4" s="17">
        <v>45191</v>
      </c>
      <c r="G4" s="17">
        <v>45371</v>
      </c>
      <c r="H4" s="16">
        <v>1200</v>
      </c>
      <c r="I4" s="16">
        <v>18</v>
      </c>
      <c r="J4" s="16" t="s">
        <v>23</v>
      </c>
      <c r="K4" s="16" t="s">
        <v>24</v>
      </c>
      <c r="L4" s="22" t="str">
        <f t="shared" si="0"/>
        <v>Yes</v>
      </c>
      <c r="N4" s="12" t="s">
        <v>116</v>
      </c>
      <c r="O4" s="12">
        <v>1530</v>
      </c>
      <c r="P4" s="12">
        <v>1406.6666666666667</v>
      </c>
      <c r="Q4" s="12">
        <v>1477.1428571428571</v>
      </c>
    </row>
    <row r="5" spans="1:17" x14ac:dyDescent="0.3">
      <c r="A5" s="18" t="s">
        <v>25</v>
      </c>
      <c r="B5" s="18" t="s">
        <v>26</v>
      </c>
      <c r="C5" s="18">
        <v>31</v>
      </c>
      <c r="D5" s="18" t="s">
        <v>27</v>
      </c>
      <c r="E5" s="18" t="s">
        <v>22</v>
      </c>
      <c r="F5" s="19">
        <v>45479</v>
      </c>
      <c r="G5" s="19">
        <v>45587</v>
      </c>
      <c r="H5" s="18">
        <v>1200</v>
      </c>
      <c r="I5" s="18">
        <v>16</v>
      </c>
      <c r="J5" s="18" t="s">
        <v>23</v>
      </c>
      <c r="K5" s="18" t="s">
        <v>28</v>
      </c>
      <c r="L5" s="22" t="str">
        <f t="shared" si="0"/>
        <v>Yes</v>
      </c>
    </row>
    <row r="6" spans="1:17" x14ac:dyDescent="0.3">
      <c r="A6" s="16" t="s">
        <v>29</v>
      </c>
      <c r="B6" s="16" t="s">
        <v>30</v>
      </c>
      <c r="C6" s="16">
        <v>19</v>
      </c>
      <c r="D6" s="16" t="s">
        <v>12</v>
      </c>
      <c r="E6" s="16" t="s">
        <v>31</v>
      </c>
      <c r="F6" s="17">
        <v>45286</v>
      </c>
      <c r="G6" s="17">
        <v>45501</v>
      </c>
      <c r="H6" s="16">
        <v>2500</v>
      </c>
      <c r="I6" s="16">
        <v>12</v>
      </c>
      <c r="J6" s="16" t="s">
        <v>14</v>
      </c>
      <c r="K6" s="16" t="s">
        <v>32</v>
      </c>
      <c r="L6" s="22" t="str">
        <f t="shared" si="0"/>
        <v>Yes</v>
      </c>
    </row>
    <row r="7" spans="1:17" x14ac:dyDescent="0.3">
      <c r="A7" s="18" t="s">
        <v>33</v>
      </c>
      <c r="B7" s="18" t="s">
        <v>34</v>
      </c>
      <c r="C7" s="18">
        <v>40</v>
      </c>
      <c r="D7" s="18" t="s">
        <v>12</v>
      </c>
      <c r="E7" s="18" t="s">
        <v>13</v>
      </c>
      <c r="F7" s="19">
        <v>45317</v>
      </c>
      <c r="G7" s="19">
        <v>45392</v>
      </c>
      <c r="H7" s="18">
        <v>800</v>
      </c>
      <c r="I7" s="18">
        <v>14</v>
      </c>
      <c r="J7" s="18" t="s">
        <v>35</v>
      </c>
      <c r="K7" s="18" t="s">
        <v>36</v>
      </c>
      <c r="L7" s="22" t="str">
        <f t="shared" si="0"/>
        <v>Yes</v>
      </c>
    </row>
    <row r="8" spans="1:17" x14ac:dyDescent="0.3">
      <c r="A8" s="16" t="s">
        <v>37</v>
      </c>
      <c r="B8" s="16" t="s">
        <v>38</v>
      </c>
      <c r="C8" s="16">
        <v>41</v>
      </c>
      <c r="D8" s="16" t="s">
        <v>27</v>
      </c>
      <c r="E8" s="16" t="s">
        <v>13</v>
      </c>
      <c r="F8" s="17">
        <v>45588</v>
      </c>
      <c r="G8" s="17">
        <v>45677</v>
      </c>
      <c r="H8" s="16">
        <v>800</v>
      </c>
      <c r="I8" s="16">
        <v>25</v>
      </c>
      <c r="J8" s="16" t="s">
        <v>18</v>
      </c>
      <c r="K8" s="16"/>
      <c r="L8" s="22" t="str">
        <f t="shared" si="0"/>
        <v>No</v>
      </c>
    </row>
    <row r="9" spans="1:17" x14ac:dyDescent="0.3">
      <c r="A9" s="18" t="s">
        <v>39</v>
      </c>
      <c r="B9" s="18" t="s">
        <v>40</v>
      </c>
      <c r="C9" s="18">
        <v>43</v>
      </c>
      <c r="D9" s="18" t="s">
        <v>12</v>
      </c>
      <c r="E9" s="18" t="s">
        <v>41</v>
      </c>
      <c r="F9" s="19">
        <v>45450</v>
      </c>
      <c r="G9" s="19">
        <v>45563</v>
      </c>
      <c r="H9" s="18">
        <v>1800</v>
      </c>
      <c r="I9" s="18">
        <v>28</v>
      </c>
      <c r="J9" s="18" t="s">
        <v>42</v>
      </c>
      <c r="K9" s="18"/>
      <c r="L9" s="22" t="str">
        <f t="shared" si="0"/>
        <v>No</v>
      </c>
    </row>
    <row r="10" spans="1:17" x14ac:dyDescent="0.3">
      <c r="A10" s="16" t="s">
        <v>43</v>
      </c>
      <c r="B10" s="16" t="s">
        <v>44</v>
      </c>
      <c r="C10" s="16">
        <v>42</v>
      </c>
      <c r="D10" s="16" t="s">
        <v>12</v>
      </c>
      <c r="E10" s="16" t="s">
        <v>13</v>
      </c>
      <c r="F10" s="17">
        <v>45569</v>
      </c>
      <c r="G10" s="17">
        <v>45582</v>
      </c>
      <c r="H10" s="16">
        <v>800</v>
      </c>
      <c r="I10" s="16">
        <v>3</v>
      </c>
      <c r="J10" s="16" t="s">
        <v>42</v>
      </c>
      <c r="K10" s="16" t="s">
        <v>45</v>
      </c>
      <c r="L10" s="22" t="str">
        <f t="shared" si="0"/>
        <v>Yes</v>
      </c>
    </row>
    <row r="11" spans="1:17" x14ac:dyDescent="0.3">
      <c r="A11" s="18" t="s">
        <v>46</v>
      </c>
      <c r="B11" s="18" t="s">
        <v>47</v>
      </c>
      <c r="C11" s="18">
        <v>37</v>
      </c>
      <c r="D11" s="18" t="s">
        <v>12</v>
      </c>
      <c r="E11" s="18" t="s">
        <v>22</v>
      </c>
      <c r="F11" s="19">
        <v>45202</v>
      </c>
      <c r="G11" s="19">
        <v>45280</v>
      </c>
      <c r="H11" s="18">
        <v>1200</v>
      </c>
      <c r="I11" s="18">
        <v>29</v>
      </c>
      <c r="J11" s="18" t="s">
        <v>35</v>
      </c>
      <c r="K11" s="18" t="s">
        <v>48</v>
      </c>
      <c r="L11" s="22" t="str">
        <f t="shared" si="0"/>
        <v>Yes</v>
      </c>
    </row>
    <row r="12" spans="1:17" x14ac:dyDescent="0.3">
      <c r="A12" s="16" t="s">
        <v>49</v>
      </c>
      <c r="B12" s="16" t="s">
        <v>50</v>
      </c>
      <c r="C12" s="16">
        <v>48</v>
      </c>
      <c r="D12" s="16" t="s">
        <v>27</v>
      </c>
      <c r="E12" s="16" t="s">
        <v>22</v>
      </c>
      <c r="F12" s="17">
        <v>45297</v>
      </c>
      <c r="G12" s="17">
        <v>45459</v>
      </c>
      <c r="H12" s="16">
        <v>1200</v>
      </c>
      <c r="I12" s="16">
        <v>13</v>
      </c>
      <c r="J12" s="16" t="s">
        <v>14</v>
      </c>
      <c r="K12" s="16" t="s">
        <v>51</v>
      </c>
      <c r="L12" s="22" t="str">
        <f t="shared" si="0"/>
        <v>Yes</v>
      </c>
    </row>
    <row r="13" spans="1:17" x14ac:dyDescent="0.3">
      <c r="A13" s="18" t="s">
        <v>52</v>
      </c>
      <c r="B13" s="18" t="s">
        <v>53</v>
      </c>
      <c r="C13" s="18">
        <v>36</v>
      </c>
      <c r="D13" s="18" t="s">
        <v>12</v>
      </c>
      <c r="E13" s="18" t="s">
        <v>22</v>
      </c>
      <c r="F13" s="19">
        <v>45154</v>
      </c>
      <c r="G13" s="19">
        <v>45568</v>
      </c>
      <c r="H13" s="18">
        <v>1200</v>
      </c>
      <c r="I13" s="18">
        <v>19</v>
      </c>
      <c r="J13" s="18" t="s">
        <v>42</v>
      </c>
      <c r="K13" s="18" t="s">
        <v>54</v>
      </c>
      <c r="L13" s="22" t="str">
        <f t="shared" si="0"/>
        <v>Yes</v>
      </c>
    </row>
    <row r="14" spans="1:17" x14ac:dyDescent="0.3">
      <c r="A14" s="16" t="s">
        <v>55</v>
      </c>
      <c r="B14" s="16" t="s">
        <v>56</v>
      </c>
      <c r="C14" s="16">
        <v>48</v>
      </c>
      <c r="D14" s="16" t="s">
        <v>27</v>
      </c>
      <c r="E14" s="16" t="s">
        <v>41</v>
      </c>
      <c r="F14" s="17">
        <v>45556</v>
      </c>
      <c r="G14" s="17">
        <v>45641</v>
      </c>
      <c r="H14" s="16">
        <v>1800</v>
      </c>
      <c r="I14" s="16">
        <v>22</v>
      </c>
      <c r="J14" s="16" t="s">
        <v>42</v>
      </c>
      <c r="K14" s="16"/>
      <c r="L14" s="22" t="str">
        <f t="shared" si="0"/>
        <v>No</v>
      </c>
    </row>
    <row r="15" spans="1:17" x14ac:dyDescent="0.3">
      <c r="A15" s="18" t="s">
        <v>57</v>
      </c>
      <c r="B15" s="18" t="s">
        <v>58</v>
      </c>
      <c r="C15" s="18">
        <v>39</v>
      </c>
      <c r="D15" s="18" t="s">
        <v>12</v>
      </c>
      <c r="E15" s="18" t="s">
        <v>22</v>
      </c>
      <c r="F15" s="19">
        <v>45065</v>
      </c>
      <c r="G15" s="19">
        <v>45242</v>
      </c>
      <c r="H15" s="18">
        <v>1200</v>
      </c>
      <c r="I15" s="18">
        <v>28</v>
      </c>
      <c r="J15" s="18" t="s">
        <v>35</v>
      </c>
      <c r="K15" s="18"/>
      <c r="L15" s="22" t="str">
        <f t="shared" si="0"/>
        <v>No</v>
      </c>
    </row>
    <row r="16" spans="1:17" x14ac:dyDescent="0.3">
      <c r="A16" s="16" t="s">
        <v>59</v>
      </c>
      <c r="B16" s="16" t="s">
        <v>60</v>
      </c>
      <c r="C16" s="16">
        <v>44</v>
      </c>
      <c r="D16" s="16" t="s">
        <v>27</v>
      </c>
      <c r="E16" s="16" t="s">
        <v>13</v>
      </c>
      <c r="F16" s="17">
        <v>45333</v>
      </c>
      <c r="G16" s="17">
        <v>45540</v>
      </c>
      <c r="H16" s="16">
        <v>800</v>
      </c>
      <c r="I16" s="16">
        <v>8</v>
      </c>
      <c r="J16" s="16" t="s">
        <v>23</v>
      </c>
      <c r="K16" s="16"/>
      <c r="L16" s="22" t="str">
        <f t="shared" si="0"/>
        <v>No</v>
      </c>
    </row>
    <row r="17" spans="1:12" x14ac:dyDescent="0.3">
      <c r="A17" s="18" t="s">
        <v>61</v>
      </c>
      <c r="B17" s="18" t="s">
        <v>62</v>
      </c>
      <c r="C17" s="18">
        <v>39</v>
      </c>
      <c r="D17" s="18" t="s">
        <v>12</v>
      </c>
      <c r="E17" s="18" t="s">
        <v>31</v>
      </c>
      <c r="F17" s="19">
        <v>45702</v>
      </c>
      <c r="G17" s="19">
        <v>45732</v>
      </c>
      <c r="H17" s="18">
        <v>2500</v>
      </c>
      <c r="I17" s="18">
        <v>14</v>
      </c>
      <c r="J17" s="18" t="s">
        <v>42</v>
      </c>
      <c r="K17" s="18"/>
      <c r="L17" s="22" t="str">
        <f t="shared" si="0"/>
        <v>No</v>
      </c>
    </row>
    <row r="18" spans="1:12" x14ac:dyDescent="0.3">
      <c r="A18" s="16" t="s">
        <v>63</v>
      </c>
      <c r="B18" s="16" t="s">
        <v>64</v>
      </c>
      <c r="C18" s="16">
        <v>35</v>
      </c>
      <c r="D18" s="16" t="s">
        <v>12</v>
      </c>
      <c r="E18" s="16" t="s">
        <v>22</v>
      </c>
      <c r="F18" s="17">
        <v>45329</v>
      </c>
      <c r="G18" s="17">
        <v>45685</v>
      </c>
      <c r="H18" s="16">
        <v>1200</v>
      </c>
      <c r="I18" s="16">
        <v>25</v>
      </c>
      <c r="J18" s="16" t="s">
        <v>23</v>
      </c>
      <c r="K18" s="16"/>
      <c r="L18" s="22" t="str">
        <f t="shared" si="0"/>
        <v>No</v>
      </c>
    </row>
    <row r="19" spans="1:12" x14ac:dyDescent="0.3">
      <c r="A19" s="18" t="s">
        <v>65</v>
      </c>
      <c r="B19" s="18" t="s">
        <v>66</v>
      </c>
      <c r="C19" s="18">
        <v>56</v>
      </c>
      <c r="D19" s="18" t="s">
        <v>27</v>
      </c>
      <c r="E19" s="18" t="s">
        <v>31</v>
      </c>
      <c r="F19" s="19">
        <v>45213</v>
      </c>
      <c r="G19" s="19">
        <v>45649</v>
      </c>
      <c r="H19" s="18">
        <v>2500</v>
      </c>
      <c r="I19" s="18">
        <v>13</v>
      </c>
      <c r="J19" s="18" t="s">
        <v>67</v>
      </c>
      <c r="K19" s="18"/>
      <c r="L19" s="22" t="str">
        <f t="shared" si="0"/>
        <v>No</v>
      </c>
    </row>
    <row r="20" spans="1:12" x14ac:dyDescent="0.3">
      <c r="A20" s="16" t="s">
        <v>68</v>
      </c>
      <c r="B20" s="16" t="s">
        <v>69</v>
      </c>
      <c r="C20" s="16">
        <v>27</v>
      </c>
      <c r="D20" s="16" t="s">
        <v>27</v>
      </c>
      <c r="E20" s="16" t="s">
        <v>13</v>
      </c>
      <c r="F20" s="17">
        <v>45354</v>
      </c>
      <c r="G20" s="17">
        <v>45664</v>
      </c>
      <c r="H20" s="16">
        <v>800</v>
      </c>
      <c r="I20" s="16">
        <v>26</v>
      </c>
      <c r="J20" s="16" t="s">
        <v>35</v>
      </c>
      <c r="K20" s="16"/>
      <c r="L20" s="22" t="str">
        <f t="shared" si="0"/>
        <v>No</v>
      </c>
    </row>
    <row r="21" spans="1:12" x14ac:dyDescent="0.3">
      <c r="A21" s="18" t="s">
        <v>70</v>
      </c>
      <c r="B21" s="18" t="s">
        <v>71</v>
      </c>
      <c r="C21" s="18">
        <v>28</v>
      </c>
      <c r="D21" s="18" t="s">
        <v>12</v>
      </c>
      <c r="E21" s="18" t="s">
        <v>31</v>
      </c>
      <c r="F21" s="19">
        <v>45417</v>
      </c>
      <c r="G21" s="19">
        <v>45608</v>
      </c>
      <c r="H21" s="18">
        <v>2500</v>
      </c>
      <c r="I21" s="18">
        <v>21</v>
      </c>
      <c r="J21" s="18" t="s">
        <v>35</v>
      </c>
      <c r="K21" s="18" t="s">
        <v>72</v>
      </c>
      <c r="L21" s="22" t="str">
        <f t="shared" si="0"/>
        <v>Yes</v>
      </c>
    </row>
    <row r="22" spans="1:12" x14ac:dyDescent="0.3">
      <c r="A22" s="16" t="s">
        <v>73</v>
      </c>
      <c r="B22" s="16" t="s">
        <v>74</v>
      </c>
      <c r="C22" s="16">
        <v>57</v>
      </c>
      <c r="D22" s="16" t="s">
        <v>27</v>
      </c>
      <c r="E22" s="16" t="s">
        <v>41</v>
      </c>
      <c r="F22" s="17">
        <v>45146</v>
      </c>
      <c r="G22" s="17">
        <v>45674</v>
      </c>
      <c r="H22" s="16">
        <v>1800</v>
      </c>
      <c r="I22" s="16">
        <v>19</v>
      </c>
      <c r="J22" s="16" t="s">
        <v>35</v>
      </c>
      <c r="K22" s="16"/>
      <c r="L22" s="22" t="str">
        <f t="shared" si="0"/>
        <v>No</v>
      </c>
    </row>
    <row r="23" spans="1:12" x14ac:dyDescent="0.3">
      <c r="A23" s="18" t="s">
        <v>75</v>
      </c>
      <c r="B23" s="18" t="s">
        <v>76</v>
      </c>
      <c r="C23" s="18">
        <v>26</v>
      </c>
      <c r="D23" s="18" t="s">
        <v>27</v>
      </c>
      <c r="E23" s="18" t="s">
        <v>41</v>
      </c>
      <c r="F23" s="19">
        <v>45320</v>
      </c>
      <c r="G23" s="19">
        <v>45616</v>
      </c>
      <c r="H23" s="18">
        <v>1800</v>
      </c>
      <c r="I23" s="18">
        <v>5</v>
      </c>
      <c r="J23" s="18" t="s">
        <v>14</v>
      </c>
      <c r="K23" s="18"/>
      <c r="L23" s="22" t="str">
        <f t="shared" si="0"/>
        <v>No</v>
      </c>
    </row>
    <row r="24" spans="1:12" x14ac:dyDescent="0.3">
      <c r="A24" s="16" t="s">
        <v>77</v>
      </c>
      <c r="B24" s="16" t="s">
        <v>78</v>
      </c>
      <c r="C24" s="16">
        <v>48</v>
      </c>
      <c r="D24" s="16" t="s">
        <v>12</v>
      </c>
      <c r="E24" s="16" t="s">
        <v>41</v>
      </c>
      <c r="F24" s="17">
        <v>45451</v>
      </c>
      <c r="G24" s="17">
        <v>45455</v>
      </c>
      <c r="H24" s="16">
        <v>1800</v>
      </c>
      <c r="I24" s="16">
        <v>18</v>
      </c>
      <c r="J24" s="16" t="s">
        <v>67</v>
      </c>
      <c r="K24" s="16"/>
      <c r="L24" s="22" t="str">
        <f t="shared" si="0"/>
        <v>No</v>
      </c>
    </row>
    <row r="25" spans="1:12" x14ac:dyDescent="0.3">
      <c r="A25" s="18" t="s">
        <v>79</v>
      </c>
      <c r="B25" s="18" t="s">
        <v>80</v>
      </c>
      <c r="C25" s="18">
        <v>25</v>
      </c>
      <c r="D25" s="18" t="s">
        <v>27</v>
      </c>
      <c r="E25" s="18" t="s">
        <v>22</v>
      </c>
      <c r="F25" s="19">
        <v>45439</v>
      </c>
      <c r="G25" s="19">
        <v>45730</v>
      </c>
      <c r="H25" s="18">
        <v>1200</v>
      </c>
      <c r="I25" s="18">
        <v>6</v>
      </c>
      <c r="J25" s="18" t="s">
        <v>14</v>
      </c>
      <c r="K25" s="18"/>
      <c r="L25" s="22" t="str">
        <f t="shared" si="0"/>
        <v>No</v>
      </c>
    </row>
    <row r="26" spans="1:12" x14ac:dyDescent="0.3">
      <c r="A26" s="16" t="s">
        <v>81</v>
      </c>
      <c r="B26" s="16" t="s">
        <v>82</v>
      </c>
      <c r="C26" s="16">
        <v>53</v>
      </c>
      <c r="D26" s="16" t="s">
        <v>12</v>
      </c>
      <c r="E26" s="16" t="s">
        <v>41</v>
      </c>
      <c r="F26" s="17">
        <v>45286</v>
      </c>
      <c r="G26" s="17">
        <v>45372</v>
      </c>
      <c r="H26" s="16">
        <v>1800</v>
      </c>
      <c r="I26" s="16">
        <v>17</v>
      </c>
      <c r="J26" s="16" t="s">
        <v>35</v>
      </c>
      <c r="K26" s="16" t="s">
        <v>83</v>
      </c>
      <c r="L26" s="22" t="str">
        <f t="shared" si="0"/>
        <v>Yes</v>
      </c>
    </row>
    <row r="27" spans="1:12" x14ac:dyDescent="0.3">
      <c r="A27" s="18" t="s">
        <v>84</v>
      </c>
      <c r="B27" s="18" t="s">
        <v>85</v>
      </c>
      <c r="C27" s="18">
        <v>42</v>
      </c>
      <c r="D27" s="18" t="s">
        <v>27</v>
      </c>
      <c r="E27" s="18" t="s">
        <v>22</v>
      </c>
      <c r="F27" s="19">
        <v>45702</v>
      </c>
      <c r="G27" s="19">
        <v>45727</v>
      </c>
      <c r="H27" s="18">
        <v>1200</v>
      </c>
      <c r="I27" s="18">
        <v>3</v>
      </c>
      <c r="J27" s="18" t="s">
        <v>67</v>
      </c>
      <c r="K27" s="18"/>
      <c r="L27" s="22" t="str">
        <f t="shared" si="0"/>
        <v>No</v>
      </c>
    </row>
    <row r="28" spans="1:12" x14ac:dyDescent="0.3">
      <c r="A28" s="16" t="s">
        <v>86</v>
      </c>
      <c r="B28" s="16" t="s">
        <v>87</v>
      </c>
      <c r="C28" s="16">
        <v>24</v>
      </c>
      <c r="D28" s="16" t="s">
        <v>12</v>
      </c>
      <c r="E28" s="16" t="s">
        <v>31</v>
      </c>
      <c r="F28" s="17">
        <v>45698</v>
      </c>
      <c r="G28" s="17">
        <v>45726</v>
      </c>
      <c r="H28" s="16">
        <v>2500</v>
      </c>
      <c r="I28" s="16">
        <v>28</v>
      </c>
      <c r="J28" s="16" t="s">
        <v>35</v>
      </c>
      <c r="K28" s="16"/>
      <c r="L28" s="22" t="str">
        <f t="shared" si="0"/>
        <v>No</v>
      </c>
    </row>
    <row r="29" spans="1:12" x14ac:dyDescent="0.3">
      <c r="A29" s="18" t="s">
        <v>88</v>
      </c>
      <c r="B29" s="18" t="s">
        <v>89</v>
      </c>
      <c r="C29" s="18">
        <v>53</v>
      </c>
      <c r="D29" s="18" t="s">
        <v>12</v>
      </c>
      <c r="E29" s="18" t="s">
        <v>22</v>
      </c>
      <c r="F29" s="19">
        <v>45614</v>
      </c>
      <c r="G29" s="19">
        <v>45645</v>
      </c>
      <c r="H29" s="18">
        <v>1200</v>
      </c>
      <c r="I29" s="18">
        <v>23</v>
      </c>
      <c r="J29" s="18" t="s">
        <v>18</v>
      </c>
      <c r="K29" s="18"/>
      <c r="L29" s="22" t="str">
        <f t="shared" si="0"/>
        <v>No</v>
      </c>
    </row>
    <row r="30" spans="1:12" x14ac:dyDescent="0.3">
      <c r="A30" s="16" t="s">
        <v>90</v>
      </c>
      <c r="B30" s="16" t="s">
        <v>91</v>
      </c>
      <c r="C30" s="16">
        <v>29</v>
      </c>
      <c r="D30" s="16" t="s">
        <v>27</v>
      </c>
      <c r="E30" s="16" t="s">
        <v>31</v>
      </c>
      <c r="F30" s="17">
        <v>45401</v>
      </c>
      <c r="G30" s="17">
        <v>45408</v>
      </c>
      <c r="H30" s="16">
        <v>2500</v>
      </c>
      <c r="I30" s="16">
        <v>8</v>
      </c>
      <c r="J30" s="16" t="s">
        <v>23</v>
      </c>
      <c r="K30" s="16"/>
      <c r="L30" s="22" t="str">
        <f t="shared" si="0"/>
        <v>No</v>
      </c>
    </row>
    <row r="31" spans="1:12" x14ac:dyDescent="0.3">
      <c r="A31" s="18" t="s">
        <v>92</v>
      </c>
      <c r="B31" s="18" t="s">
        <v>93</v>
      </c>
      <c r="C31" s="18">
        <v>31</v>
      </c>
      <c r="D31" s="18" t="s">
        <v>27</v>
      </c>
      <c r="E31" s="18" t="s">
        <v>31</v>
      </c>
      <c r="F31" s="19">
        <v>45667</v>
      </c>
      <c r="G31" s="19">
        <v>45745</v>
      </c>
      <c r="H31" s="18">
        <v>2500</v>
      </c>
      <c r="I31" s="18">
        <v>23</v>
      </c>
      <c r="J31" s="18" t="s">
        <v>42</v>
      </c>
      <c r="K31" s="18" t="s">
        <v>94</v>
      </c>
      <c r="L31" s="22" t="str">
        <f t="shared" si="0"/>
        <v>Yes</v>
      </c>
    </row>
    <row r="32" spans="1:12" x14ac:dyDescent="0.3">
      <c r="A32" s="16" t="s">
        <v>95</v>
      </c>
      <c r="B32" s="16" t="s">
        <v>96</v>
      </c>
      <c r="C32" s="16">
        <v>52</v>
      </c>
      <c r="D32" s="16" t="s">
        <v>27</v>
      </c>
      <c r="E32" s="16" t="s">
        <v>13</v>
      </c>
      <c r="F32" s="17">
        <v>45088</v>
      </c>
      <c r="G32" s="17">
        <v>45656</v>
      </c>
      <c r="H32" s="16">
        <v>800</v>
      </c>
      <c r="I32" s="16">
        <v>9</v>
      </c>
      <c r="J32" s="16" t="s">
        <v>67</v>
      </c>
      <c r="K32" s="16" t="s">
        <v>97</v>
      </c>
      <c r="L32" s="22" t="str">
        <f t="shared" si="0"/>
        <v>Yes</v>
      </c>
    </row>
    <row r="33" spans="1:12" x14ac:dyDescent="0.3">
      <c r="A33" s="18" t="s">
        <v>98</v>
      </c>
      <c r="B33" s="18" t="s">
        <v>99</v>
      </c>
      <c r="C33" s="18">
        <v>20</v>
      </c>
      <c r="D33" s="18" t="s">
        <v>12</v>
      </c>
      <c r="E33" s="18" t="s">
        <v>22</v>
      </c>
      <c r="F33" s="19">
        <v>45391</v>
      </c>
      <c r="G33" s="19">
        <v>45604</v>
      </c>
      <c r="H33" s="18">
        <v>1200</v>
      </c>
      <c r="I33" s="18">
        <v>2</v>
      </c>
      <c r="J33" s="18" t="s">
        <v>35</v>
      </c>
      <c r="K33" s="18"/>
      <c r="L33" s="22" t="str">
        <f t="shared" si="0"/>
        <v>No</v>
      </c>
    </row>
    <row r="34" spans="1:12" x14ac:dyDescent="0.3">
      <c r="A34" s="16" t="s">
        <v>100</v>
      </c>
      <c r="B34" s="16" t="s">
        <v>101</v>
      </c>
      <c r="C34" s="16">
        <v>22</v>
      </c>
      <c r="D34" s="16" t="s">
        <v>12</v>
      </c>
      <c r="E34" s="16" t="s">
        <v>13</v>
      </c>
      <c r="F34" s="17">
        <v>45699</v>
      </c>
      <c r="G34" s="17">
        <v>45740</v>
      </c>
      <c r="H34" s="16">
        <v>800</v>
      </c>
      <c r="I34" s="16">
        <v>30</v>
      </c>
      <c r="J34" s="16" t="s">
        <v>35</v>
      </c>
      <c r="K34" s="16"/>
      <c r="L34" s="22" t="str">
        <f t="shared" si="0"/>
        <v>No</v>
      </c>
    </row>
    <row r="35" spans="1:12" x14ac:dyDescent="0.3">
      <c r="A35" s="18" t="s">
        <v>102</v>
      </c>
      <c r="B35" s="18" t="s">
        <v>103</v>
      </c>
      <c r="C35" s="18">
        <v>23</v>
      </c>
      <c r="D35" s="18" t="s">
        <v>12</v>
      </c>
      <c r="E35" s="18" t="s">
        <v>41</v>
      </c>
      <c r="F35" s="19">
        <v>45588</v>
      </c>
      <c r="G35" s="19">
        <v>45721</v>
      </c>
      <c r="H35" s="18">
        <v>1800</v>
      </c>
      <c r="I35" s="18">
        <v>23</v>
      </c>
      <c r="J35" s="18" t="s">
        <v>18</v>
      </c>
      <c r="K35" s="18" t="s">
        <v>104</v>
      </c>
      <c r="L35" s="22" t="str">
        <f t="shared" si="0"/>
        <v>Yes</v>
      </c>
    </row>
    <row r="36" spans="1:12" x14ac:dyDescent="0.3">
      <c r="A36" s="16" t="s">
        <v>105</v>
      </c>
      <c r="B36" s="16" t="s">
        <v>106</v>
      </c>
      <c r="C36" s="16">
        <v>27</v>
      </c>
      <c r="D36" s="16" t="s">
        <v>27</v>
      </c>
      <c r="E36" s="16" t="s">
        <v>22</v>
      </c>
      <c r="F36" s="17">
        <v>45312</v>
      </c>
      <c r="G36" s="17">
        <v>45652</v>
      </c>
      <c r="H36" s="16">
        <v>1200</v>
      </c>
      <c r="I36" s="16">
        <v>27</v>
      </c>
      <c r="J36" s="16" t="s">
        <v>18</v>
      </c>
      <c r="K36" s="16"/>
      <c r="L36" s="22" t="str">
        <f t="shared" si="0"/>
        <v>No</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E5DC2-E6E1-4CCF-AED0-116F10816575}">
  <dimension ref="A1:M36"/>
  <sheetViews>
    <sheetView topLeftCell="A24" workbookViewId="0">
      <selection activeCell="M1" sqref="M1"/>
    </sheetView>
  </sheetViews>
  <sheetFormatPr defaultRowHeight="14.4" x14ac:dyDescent="0.3"/>
  <cols>
    <col min="1" max="1" width="11" customWidth="1"/>
    <col min="2" max="2" width="20.21875" customWidth="1"/>
    <col min="3" max="3" width="15.5546875" customWidth="1"/>
    <col min="4" max="4" width="6.44140625" customWidth="1"/>
    <col min="5" max="5" width="8.6640625" customWidth="1"/>
    <col min="6" max="6" width="10.6640625" customWidth="1"/>
    <col min="7" max="7" width="10.77734375" customWidth="1"/>
    <col min="8" max="8" width="12.109375" customWidth="1"/>
    <col min="9" max="9" width="10.77734375" customWidth="1"/>
    <col min="10" max="10" width="9.77734375" customWidth="1"/>
    <col min="11" max="11" width="17.5546875" customWidth="1"/>
    <col min="12" max="12" width="12.5546875" customWidth="1"/>
    <col min="13" max="13" width="20.21875" customWidth="1"/>
  </cols>
  <sheetData>
    <row r="1" spans="1:13" x14ac:dyDescent="0.3">
      <c r="A1" s="15" t="s">
        <v>107</v>
      </c>
      <c r="B1" s="15" t="s">
        <v>0</v>
      </c>
      <c r="C1" s="15" t="s">
        <v>1</v>
      </c>
      <c r="D1" s="15" t="s">
        <v>2</v>
      </c>
      <c r="E1" s="15" t="s">
        <v>3</v>
      </c>
      <c r="F1" s="15" t="s">
        <v>4</v>
      </c>
      <c r="G1" s="15" t="s">
        <v>5</v>
      </c>
      <c r="H1" s="15" t="s">
        <v>6</v>
      </c>
      <c r="I1" s="15" t="s">
        <v>7</v>
      </c>
      <c r="J1" s="15" t="s">
        <v>8</v>
      </c>
      <c r="K1" s="15" t="s">
        <v>9</v>
      </c>
      <c r="L1" s="8" t="s">
        <v>108</v>
      </c>
      <c r="M1" s="15" t="s">
        <v>117</v>
      </c>
    </row>
    <row r="2" spans="1:13" x14ac:dyDescent="0.3">
      <c r="A2" s="16" t="s">
        <v>10</v>
      </c>
      <c r="B2" s="16" t="s">
        <v>11</v>
      </c>
      <c r="C2" s="16">
        <v>59</v>
      </c>
      <c r="D2" s="16" t="s">
        <v>12</v>
      </c>
      <c r="E2" s="16" t="s">
        <v>13</v>
      </c>
      <c r="F2" s="17">
        <v>45235</v>
      </c>
      <c r="G2" s="17">
        <v>45425</v>
      </c>
      <c r="H2" s="16">
        <v>800</v>
      </c>
      <c r="I2" s="16">
        <v>25</v>
      </c>
      <c r="J2" s="16" t="s">
        <v>14</v>
      </c>
      <c r="K2" s="16" t="s">
        <v>15</v>
      </c>
      <c r="L2" s="12">
        <v>6</v>
      </c>
      <c r="M2" s="12">
        <f>H2*L2</f>
        <v>4800</v>
      </c>
    </row>
    <row r="3" spans="1:13" x14ac:dyDescent="0.3">
      <c r="A3" s="18" t="s">
        <v>16</v>
      </c>
      <c r="B3" s="18" t="s">
        <v>17</v>
      </c>
      <c r="C3" s="18">
        <v>27</v>
      </c>
      <c r="D3" s="18" t="s">
        <v>12</v>
      </c>
      <c r="E3" s="18" t="s">
        <v>13</v>
      </c>
      <c r="F3" s="19">
        <v>45714</v>
      </c>
      <c r="G3" s="19">
        <v>45740</v>
      </c>
      <c r="H3" s="18">
        <v>800</v>
      </c>
      <c r="I3" s="18">
        <v>20</v>
      </c>
      <c r="J3" s="18" t="s">
        <v>18</v>
      </c>
      <c r="K3" s="18" t="s">
        <v>19</v>
      </c>
      <c r="L3" s="12">
        <v>1</v>
      </c>
      <c r="M3" s="12">
        <f t="shared" ref="M3:M36" si="0">H3*L3</f>
        <v>800</v>
      </c>
    </row>
    <row r="4" spans="1:13" x14ac:dyDescent="0.3">
      <c r="A4" s="16" t="s">
        <v>20</v>
      </c>
      <c r="B4" s="16" t="s">
        <v>21</v>
      </c>
      <c r="C4" s="16">
        <v>24</v>
      </c>
      <c r="D4" s="16" t="s">
        <v>12</v>
      </c>
      <c r="E4" s="16" t="s">
        <v>22</v>
      </c>
      <c r="F4" s="17">
        <v>45191</v>
      </c>
      <c r="G4" s="17">
        <v>45371</v>
      </c>
      <c r="H4" s="16">
        <v>1200</v>
      </c>
      <c r="I4" s="16">
        <v>18</v>
      </c>
      <c r="J4" s="16" t="s">
        <v>23</v>
      </c>
      <c r="K4" s="16" t="s">
        <v>24</v>
      </c>
      <c r="L4" s="12">
        <v>6</v>
      </c>
      <c r="M4" s="12">
        <f t="shared" si="0"/>
        <v>7200</v>
      </c>
    </row>
    <row r="5" spans="1:13" x14ac:dyDescent="0.3">
      <c r="A5" s="18" t="s">
        <v>25</v>
      </c>
      <c r="B5" s="18" t="s">
        <v>26</v>
      </c>
      <c r="C5" s="18">
        <v>31</v>
      </c>
      <c r="D5" s="18" t="s">
        <v>27</v>
      </c>
      <c r="E5" s="18" t="s">
        <v>22</v>
      </c>
      <c r="F5" s="19">
        <v>45479</v>
      </c>
      <c r="G5" s="19">
        <v>45587</v>
      </c>
      <c r="H5" s="18">
        <v>1200</v>
      </c>
      <c r="I5" s="18">
        <v>16</v>
      </c>
      <c r="J5" s="18" t="s">
        <v>23</v>
      </c>
      <c r="K5" s="18" t="s">
        <v>28</v>
      </c>
      <c r="L5" s="12">
        <v>4</v>
      </c>
      <c r="M5" s="12">
        <f t="shared" si="0"/>
        <v>4800</v>
      </c>
    </row>
    <row r="6" spans="1:13" x14ac:dyDescent="0.3">
      <c r="A6" s="16" t="s">
        <v>29</v>
      </c>
      <c r="B6" s="16" t="s">
        <v>30</v>
      </c>
      <c r="C6" s="16">
        <v>19</v>
      </c>
      <c r="D6" s="16" t="s">
        <v>12</v>
      </c>
      <c r="E6" s="16" t="s">
        <v>31</v>
      </c>
      <c r="F6" s="17">
        <v>45286</v>
      </c>
      <c r="G6" s="17">
        <v>45501</v>
      </c>
      <c r="H6" s="16">
        <v>2500</v>
      </c>
      <c r="I6" s="16">
        <v>12</v>
      </c>
      <c r="J6" s="16" t="s">
        <v>14</v>
      </c>
      <c r="K6" s="16" t="s">
        <v>32</v>
      </c>
      <c r="L6" s="12">
        <v>7</v>
      </c>
      <c r="M6" s="12">
        <f t="shared" si="0"/>
        <v>17500</v>
      </c>
    </row>
    <row r="7" spans="1:13" x14ac:dyDescent="0.3">
      <c r="A7" s="18" t="s">
        <v>33</v>
      </c>
      <c r="B7" s="18" t="s">
        <v>34</v>
      </c>
      <c r="C7" s="18">
        <v>40</v>
      </c>
      <c r="D7" s="18" t="s">
        <v>12</v>
      </c>
      <c r="E7" s="18" t="s">
        <v>13</v>
      </c>
      <c r="F7" s="19">
        <v>45317</v>
      </c>
      <c r="G7" s="19">
        <v>45392</v>
      </c>
      <c r="H7" s="18">
        <v>800</v>
      </c>
      <c r="I7" s="18">
        <v>14</v>
      </c>
      <c r="J7" s="18" t="s">
        <v>35</v>
      </c>
      <c r="K7" s="18" t="s">
        <v>36</v>
      </c>
      <c r="L7" s="12">
        <v>3</v>
      </c>
      <c r="M7" s="12">
        <f t="shared" si="0"/>
        <v>2400</v>
      </c>
    </row>
    <row r="8" spans="1:13" x14ac:dyDescent="0.3">
      <c r="A8" s="16" t="s">
        <v>37</v>
      </c>
      <c r="B8" s="16" t="s">
        <v>38</v>
      </c>
      <c r="C8" s="16">
        <v>41</v>
      </c>
      <c r="D8" s="16" t="s">
        <v>27</v>
      </c>
      <c r="E8" s="16" t="s">
        <v>13</v>
      </c>
      <c r="F8" s="17">
        <v>45588</v>
      </c>
      <c r="G8" s="17">
        <v>45677</v>
      </c>
      <c r="H8" s="16">
        <v>800</v>
      </c>
      <c r="I8" s="16">
        <v>25</v>
      </c>
      <c r="J8" s="16" t="s">
        <v>18</v>
      </c>
      <c r="K8" s="16"/>
      <c r="L8" s="12">
        <v>3</v>
      </c>
      <c r="M8" s="12">
        <f t="shared" si="0"/>
        <v>2400</v>
      </c>
    </row>
    <row r="9" spans="1:13" x14ac:dyDescent="0.3">
      <c r="A9" s="18" t="s">
        <v>39</v>
      </c>
      <c r="B9" s="18" t="s">
        <v>40</v>
      </c>
      <c r="C9" s="18">
        <v>43</v>
      </c>
      <c r="D9" s="18" t="s">
        <v>12</v>
      </c>
      <c r="E9" s="18" t="s">
        <v>41</v>
      </c>
      <c r="F9" s="19">
        <v>45450</v>
      </c>
      <c r="G9" s="19">
        <v>45563</v>
      </c>
      <c r="H9" s="18">
        <v>1800</v>
      </c>
      <c r="I9" s="18">
        <v>28</v>
      </c>
      <c r="J9" s="18" t="s">
        <v>42</v>
      </c>
      <c r="K9" s="18"/>
      <c r="L9" s="12">
        <v>4</v>
      </c>
      <c r="M9" s="12">
        <f t="shared" si="0"/>
        <v>7200</v>
      </c>
    </row>
    <row r="10" spans="1:13" x14ac:dyDescent="0.3">
      <c r="A10" s="16" t="s">
        <v>43</v>
      </c>
      <c r="B10" s="16" t="s">
        <v>44</v>
      </c>
      <c r="C10" s="16">
        <v>42</v>
      </c>
      <c r="D10" s="16" t="s">
        <v>12</v>
      </c>
      <c r="E10" s="16" t="s">
        <v>13</v>
      </c>
      <c r="F10" s="17">
        <v>45569</v>
      </c>
      <c r="G10" s="17">
        <v>45582</v>
      </c>
      <c r="H10" s="16">
        <v>800</v>
      </c>
      <c r="I10" s="16">
        <v>3</v>
      </c>
      <c r="J10" s="16" t="s">
        <v>42</v>
      </c>
      <c r="K10" s="16" t="s">
        <v>45</v>
      </c>
      <c r="L10" s="12">
        <v>0</v>
      </c>
      <c r="M10" s="12">
        <f t="shared" si="0"/>
        <v>0</v>
      </c>
    </row>
    <row r="11" spans="1:13" x14ac:dyDescent="0.3">
      <c r="A11" s="18" t="s">
        <v>46</v>
      </c>
      <c r="B11" s="18" t="s">
        <v>47</v>
      </c>
      <c r="C11" s="18">
        <v>37</v>
      </c>
      <c r="D11" s="18" t="s">
        <v>12</v>
      </c>
      <c r="E11" s="18" t="s">
        <v>22</v>
      </c>
      <c r="F11" s="19">
        <v>45202</v>
      </c>
      <c r="G11" s="19">
        <v>45280</v>
      </c>
      <c r="H11" s="18">
        <v>1200</v>
      </c>
      <c r="I11" s="18">
        <v>29</v>
      </c>
      <c r="J11" s="18" t="s">
        <v>35</v>
      </c>
      <c r="K11" s="18" t="s">
        <v>48</v>
      </c>
      <c r="L11" s="12">
        <v>3</v>
      </c>
      <c r="M11" s="12">
        <f t="shared" si="0"/>
        <v>3600</v>
      </c>
    </row>
    <row r="12" spans="1:13" x14ac:dyDescent="0.3">
      <c r="A12" s="16" t="s">
        <v>49</v>
      </c>
      <c r="B12" s="16" t="s">
        <v>50</v>
      </c>
      <c r="C12" s="16">
        <v>48</v>
      </c>
      <c r="D12" s="16" t="s">
        <v>27</v>
      </c>
      <c r="E12" s="16" t="s">
        <v>22</v>
      </c>
      <c r="F12" s="17">
        <v>45297</v>
      </c>
      <c r="G12" s="17">
        <v>45459</v>
      </c>
      <c r="H12" s="16">
        <v>1200</v>
      </c>
      <c r="I12" s="16">
        <v>13</v>
      </c>
      <c r="J12" s="16" t="s">
        <v>14</v>
      </c>
      <c r="K12" s="16" t="s">
        <v>51</v>
      </c>
      <c r="L12" s="12">
        <v>5</v>
      </c>
      <c r="M12" s="12">
        <f t="shared" si="0"/>
        <v>6000</v>
      </c>
    </row>
    <row r="13" spans="1:13" x14ac:dyDescent="0.3">
      <c r="A13" s="18" t="s">
        <v>52</v>
      </c>
      <c r="B13" s="18" t="s">
        <v>53</v>
      </c>
      <c r="C13" s="18">
        <v>36</v>
      </c>
      <c r="D13" s="18" t="s">
        <v>12</v>
      </c>
      <c r="E13" s="18" t="s">
        <v>22</v>
      </c>
      <c r="F13" s="19">
        <v>45154</v>
      </c>
      <c r="G13" s="19">
        <v>45568</v>
      </c>
      <c r="H13" s="18">
        <v>1200</v>
      </c>
      <c r="I13" s="18">
        <v>19</v>
      </c>
      <c r="J13" s="18" t="s">
        <v>42</v>
      </c>
      <c r="K13" s="18" t="s">
        <v>54</v>
      </c>
      <c r="L13" s="12">
        <v>14</v>
      </c>
      <c r="M13" s="12">
        <f t="shared" si="0"/>
        <v>16800</v>
      </c>
    </row>
    <row r="14" spans="1:13" x14ac:dyDescent="0.3">
      <c r="A14" s="16" t="s">
        <v>55</v>
      </c>
      <c r="B14" s="16" t="s">
        <v>56</v>
      </c>
      <c r="C14" s="16">
        <v>48</v>
      </c>
      <c r="D14" s="16" t="s">
        <v>27</v>
      </c>
      <c r="E14" s="16" t="s">
        <v>41</v>
      </c>
      <c r="F14" s="17">
        <v>45556</v>
      </c>
      <c r="G14" s="17">
        <v>45641</v>
      </c>
      <c r="H14" s="16">
        <v>1800</v>
      </c>
      <c r="I14" s="16">
        <v>22</v>
      </c>
      <c r="J14" s="16" t="s">
        <v>42</v>
      </c>
      <c r="K14" s="16"/>
      <c r="L14" s="12">
        <v>3</v>
      </c>
      <c r="M14" s="12">
        <f t="shared" si="0"/>
        <v>5400</v>
      </c>
    </row>
    <row r="15" spans="1:13" x14ac:dyDescent="0.3">
      <c r="A15" s="18" t="s">
        <v>57</v>
      </c>
      <c r="B15" s="18" t="s">
        <v>58</v>
      </c>
      <c r="C15" s="18">
        <v>39</v>
      </c>
      <c r="D15" s="18" t="s">
        <v>12</v>
      </c>
      <c r="E15" s="18" t="s">
        <v>22</v>
      </c>
      <c r="F15" s="19">
        <v>45065</v>
      </c>
      <c r="G15" s="19">
        <v>45242</v>
      </c>
      <c r="H15" s="18">
        <v>1200</v>
      </c>
      <c r="I15" s="18">
        <v>28</v>
      </c>
      <c r="J15" s="18" t="s">
        <v>35</v>
      </c>
      <c r="K15" s="18"/>
      <c r="L15" s="12">
        <v>6</v>
      </c>
      <c r="M15" s="12">
        <f t="shared" si="0"/>
        <v>7200</v>
      </c>
    </row>
    <row r="16" spans="1:13" x14ac:dyDescent="0.3">
      <c r="A16" s="16" t="s">
        <v>59</v>
      </c>
      <c r="B16" s="16" t="s">
        <v>60</v>
      </c>
      <c r="C16" s="16">
        <v>44</v>
      </c>
      <c r="D16" s="16" t="s">
        <v>27</v>
      </c>
      <c r="E16" s="16" t="s">
        <v>13</v>
      </c>
      <c r="F16" s="17">
        <v>45333</v>
      </c>
      <c r="G16" s="17">
        <v>45540</v>
      </c>
      <c r="H16" s="16">
        <v>800</v>
      </c>
      <c r="I16" s="16">
        <v>8</v>
      </c>
      <c r="J16" s="16" t="s">
        <v>23</v>
      </c>
      <c r="K16" s="16"/>
      <c r="L16" s="12">
        <v>7</v>
      </c>
      <c r="M16" s="12">
        <f t="shared" si="0"/>
        <v>5600</v>
      </c>
    </row>
    <row r="17" spans="1:13" x14ac:dyDescent="0.3">
      <c r="A17" s="18" t="s">
        <v>61</v>
      </c>
      <c r="B17" s="18" t="s">
        <v>62</v>
      </c>
      <c r="C17" s="18">
        <v>39</v>
      </c>
      <c r="D17" s="18" t="s">
        <v>12</v>
      </c>
      <c r="E17" s="18" t="s">
        <v>31</v>
      </c>
      <c r="F17" s="19">
        <v>45702</v>
      </c>
      <c r="G17" s="19">
        <v>45732</v>
      </c>
      <c r="H17" s="18">
        <v>2500</v>
      </c>
      <c r="I17" s="18">
        <v>14</v>
      </c>
      <c r="J17" s="18" t="s">
        <v>42</v>
      </c>
      <c r="K17" s="18"/>
      <c r="L17" s="12">
        <v>1</v>
      </c>
      <c r="M17" s="12">
        <f t="shared" si="0"/>
        <v>2500</v>
      </c>
    </row>
    <row r="18" spans="1:13" x14ac:dyDescent="0.3">
      <c r="A18" s="16" t="s">
        <v>63</v>
      </c>
      <c r="B18" s="16" t="s">
        <v>64</v>
      </c>
      <c r="C18" s="16">
        <v>35</v>
      </c>
      <c r="D18" s="16" t="s">
        <v>12</v>
      </c>
      <c r="E18" s="16" t="s">
        <v>22</v>
      </c>
      <c r="F18" s="17">
        <v>45329</v>
      </c>
      <c r="G18" s="17">
        <v>45685</v>
      </c>
      <c r="H18" s="16">
        <v>1200</v>
      </c>
      <c r="I18" s="16">
        <v>25</v>
      </c>
      <c r="J18" s="16" t="s">
        <v>23</v>
      </c>
      <c r="K18" s="16"/>
      <c r="L18" s="12">
        <v>12</v>
      </c>
      <c r="M18" s="12">
        <f t="shared" si="0"/>
        <v>14400</v>
      </c>
    </row>
    <row r="19" spans="1:13" x14ac:dyDescent="0.3">
      <c r="A19" s="18" t="s">
        <v>65</v>
      </c>
      <c r="B19" s="18" t="s">
        <v>66</v>
      </c>
      <c r="C19" s="18">
        <v>56</v>
      </c>
      <c r="D19" s="18" t="s">
        <v>27</v>
      </c>
      <c r="E19" s="18" t="s">
        <v>31</v>
      </c>
      <c r="F19" s="19">
        <v>45213</v>
      </c>
      <c r="G19" s="19">
        <v>45649</v>
      </c>
      <c r="H19" s="18">
        <v>2500</v>
      </c>
      <c r="I19" s="18">
        <v>13</v>
      </c>
      <c r="J19" s="18" t="s">
        <v>67</v>
      </c>
      <c r="K19" s="18"/>
      <c r="L19" s="12">
        <v>15</v>
      </c>
      <c r="M19" s="12">
        <f t="shared" si="0"/>
        <v>37500</v>
      </c>
    </row>
    <row r="20" spans="1:13" x14ac:dyDescent="0.3">
      <c r="A20" s="16" t="s">
        <v>68</v>
      </c>
      <c r="B20" s="16" t="s">
        <v>69</v>
      </c>
      <c r="C20" s="16">
        <v>27</v>
      </c>
      <c r="D20" s="16" t="s">
        <v>27</v>
      </c>
      <c r="E20" s="16" t="s">
        <v>13</v>
      </c>
      <c r="F20" s="17">
        <v>45354</v>
      </c>
      <c r="G20" s="17">
        <v>45664</v>
      </c>
      <c r="H20" s="16">
        <v>800</v>
      </c>
      <c r="I20" s="16">
        <v>26</v>
      </c>
      <c r="J20" s="16" t="s">
        <v>35</v>
      </c>
      <c r="K20" s="16"/>
      <c r="L20" s="12">
        <v>10</v>
      </c>
      <c r="M20" s="12">
        <f t="shared" si="0"/>
        <v>8000</v>
      </c>
    </row>
    <row r="21" spans="1:13" x14ac:dyDescent="0.3">
      <c r="A21" s="18" t="s">
        <v>70</v>
      </c>
      <c r="B21" s="18" t="s">
        <v>71</v>
      </c>
      <c r="C21" s="18">
        <v>28</v>
      </c>
      <c r="D21" s="18" t="s">
        <v>12</v>
      </c>
      <c r="E21" s="18" t="s">
        <v>31</v>
      </c>
      <c r="F21" s="19">
        <v>45417</v>
      </c>
      <c r="G21" s="19">
        <v>45608</v>
      </c>
      <c r="H21" s="18">
        <v>2500</v>
      </c>
      <c r="I21" s="18">
        <v>21</v>
      </c>
      <c r="J21" s="18" t="s">
        <v>35</v>
      </c>
      <c r="K21" s="18" t="s">
        <v>72</v>
      </c>
      <c r="L21" s="12">
        <v>6</v>
      </c>
      <c r="M21" s="12">
        <f t="shared" si="0"/>
        <v>15000</v>
      </c>
    </row>
    <row r="22" spans="1:13" x14ac:dyDescent="0.3">
      <c r="A22" s="16" t="s">
        <v>73</v>
      </c>
      <c r="B22" s="16" t="s">
        <v>74</v>
      </c>
      <c r="C22" s="16">
        <v>57</v>
      </c>
      <c r="D22" s="16" t="s">
        <v>27</v>
      </c>
      <c r="E22" s="16" t="s">
        <v>41</v>
      </c>
      <c r="F22" s="17">
        <v>45146</v>
      </c>
      <c r="G22" s="17">
        <v>45674</v>
      </c>
      <c r="H22" s="16">
        <v>1800</v>
      </c>
      <c r="I22" s="16">
        <v>19</v>
      </c>
      <c r="J22" s="16" t="s">
        <v>35</v>
      </c>
      <c r="K22" s="16"/>
      <c r="L22" s="12">
        <v>18</v>
      </c>
      <c r="M22" s="12">
        <f t="shared" si="0"/>
        <v>32400</v>
      </c>
    </row>
    <row r="23" spans="1:13" x14ac:dyDescent="0.3">
      <c r="A23" s="18" t="s">
        <v>75</v>
      </c>
      <c r="B23" s="18" t="s">
        <v>76</v>
      </c>
      <c r="C23" s="18">
        <v>26</v>
      </c>
      <c r="D23" s="18" t="s">
        <v>27</v>
      </c>
      <c r="E23" s="18" t="s">
        <v>41</v>
      </c>
      <c r="F23" s="19">
        <v>45320</v>
      </c>
      <c r="G23" s="19">
        <v>45616</v>
      </c>
      <c r="H23" s="18">
        <v>1800</v>
      </c>
      <c r="I23" s="18">
        <v>5</v>
      </c>
      <c r="J23" s="18" t="s">
        <v>14</v>
      </c>
      <c r="K23" s="18"/>
      <c r="L23" s="12">
        <v>10</v>
      </c>
      <c r="M23" s="12">
        <f t="shared" si="0"/>
        <v>18000</v>
      </c>
    </row>
    <row r="24" spans="1:13" x14ac:dyDescent="0.3">
      <c r="A24" s="16" t="s">
        <v>77</v>
      </c>
      <c r="B24" s="16" t="s">
        <v>78</v>
      </c>
      <c r="C24" s="16">
        <v>48</v>
      </c>
      <c r="D24" s="16" t="s">
        <v>12</v>
      </c>
      <c r="E24" s="16" t="s">
        <v>41</v>
      </c>
      <c r="F24" s="17">
        <v>45451</v>
      </c>
      <c r="G24" s="17">
        <v>45455</v>
      </c>
      <c r="H24" s="16">
        <v>1800</v>
      </c>
      <c r="I24" s="16">
        <v>18</v>
      </c>
      <c r="J24" s="16" t="s">
        <v>67</v>
      </c>
      <c r="K24" s="16"/>
      <c r="L24" s="12">
        <v>0</v>
      </c>
      <c r="M24" s="12">
        <f t="shared" si="0"/>
        <v>0</v>
      </c>
    </row>
    <row r="25" spans="1:13" x14ac:dyDescent="0.3">
      <c r="A25" s="18" t="s">
        <v>79</v>
      </c>
      <c r="B25" s="18" t="s">
        <v>80</v>
      </c>
      <c r="C25" s="18">
        <v>25</v>
      </c>
      <c r="D25" s="18" t="s">
        <v>27</v>
      </c>
      <c r="E25" s="18" t="s">
        <v>22</v>
      </c>
      <c r="F25" s="19">
        <v>45439</v>
      </c>
      <c r="G25" s="19">
        <v>45730</v>
      </c>
      <c r="H25" s="18">
        <v>1200</v>
      </c>
      <c r="I25" s="18">
        <v>6</v>
      </c>
      <c r="J25" s="18" t="s">
        <v>14</v>
      </c>
      <c r="K25" s="18"/>
      <c r="L25" s="12">
        <v>10</v>
      </c>
      <c r="M25" s="12">
        <f t="shared" si="0"/>
        <v>12000</v>
      </c>
    </row>
    <row r="26" spans="1:13" x14ac:dyDescent="0.3">
      <c r="A26" s="16" t="s">
        <v>81</v>
      </c>
      <c r="B26" s="16" t="s">
        <v>82</v>
      </c>
      <c r="C26" s="16">
        <v>53</v>
      </c>
      <c r="D26" s="16" t="s">
        <v>12</v>
      </c>
      <c r="E26" s="16" t="s">
        <v>41</v>
      </c>
      <c r="F26" s="17">
        <v>45286</v>
      </c>
      <c r="G26" s="17">
        <v>45372</v>
      </c>
      <c r="H26" s="16">
        <v>1800</v>
      </c>
      <c r="I26" s="16">
        <v>17</v>
      </c>
      <c r="J26" s="16" t="s">
        <v>35</v>
      </c>
      <c r="K26" s="16" t="s">
        <v>83</v>
      </c>
      <c r="L26" s="12">
        <v>3</v>
      </c>
      <c r="M26" s="12">
        <f t="shared" si="0"/>
        <v>5400</v>
      </c>
    </row>
    <row r="27" spans="1:13" x14ac:dyDescent="0.3">
      <c r="A27" s="18" t="s">
        <v>84</v>
      </c>
      <c r="B27" s="18" t="s">
        <v>85</v>
      </c>
      <c r="C27" s="18">
        <v>42</v>
      </c>
      <c r="D27" s="18" t="s">
        <v>27</v>
      </c>
      <c r="E27" s="18" t="s">
        <v>22</v>
      </c>
      <c r="F27" s="19">
        <v>45702</v>
      </c>
      <c r="G27" s="19">
        <v>45727</v>
      </c>
      <c r="H27" s="18">
        <v>1200</v>
      </c>
      <c r="I27" s="18">
        <v>3</v>
      </c>
      <c r="J27" s="18" t="s">
        <v>67</v>
      </c>
      <c r="K27" s="18"/>
      <c r="L27" s="12">
        <v>1</v>
      </c>
      <c r="M27" s="12">
        <f t="shared" si="0"/>
        <v>1200</v>
      </c>
    </row>
    <row r="28" spans="1:13" x14ac:dyDescent="0.3">
      <c r="A28" s="16" t="s">
        <v>86</v>
      </c>
      <c r="B28" s="16" t="s">
        <v>87</v>
      </c>
      <c r="C28" s="16">
        <v>24</v>
      </c>
      <c r="D28" s="16" t="s">
        <v>12</v>
      </c>
      <c r="E28" s="16" t="s">
        <v>31</v>
      </c>
      <c r="F28" s="17">
        <v>45698</v>
      </c>
      <c r="G28" s="17">
        <v>45726</v>
      </c>
      <c r="H28" s="16">
        <v>2500</v>
      </c>
      <c r="I28" s="16">
        <v>28</v>
      </c>
      <c r="J28" s="16" t="s">
        <v>35</v>
      </c>
      <c r="K28" s="16"/>
      <c r="L28" s="12">
        <v>1</v>
      </c>
      <c r="M28" s="12">
        <f t="shared" si="0"/>
        <v>2500</v>
      </c>
    </row>
    <row r="29" spans="1:13" x14ac:dyDescent="0.3">
      <c r="A29" s="18" t="s">
        <v>88</v>
      </c>
      <c r="B29" s="18" t="s">
        <v>89</v>
      </c>
      <c r="C29" s="18">
        <v>53</v>
      </c>
      <c r="D29" s="18" t="s">
        <v>12</v>
      </c>
      <c r="E29" s="18" t="s">
        <v>22</v>
      </c>
      <c r="F29" s="19">
        <v>45614</v>
      </c>
      <c r="G29" s="19">
        <v>45645</v>
      </c>
      <c r="H29" s="18">
        <v>1200</v>
      </c>
      <c r="I29" s="18">
        <v>23</v>
      </c>
      <c r="J29" s="18" t="s">
        <v>18</v>
      </c>
      <c r="K29" s="18"/>
      <c r="L29" s="12">
        <v>1</v>
      </c>
      <c r="M29" s="12">
        <f t="shared" si="0"/>
        <v>1200</v>
      </c>
    </row>
    <row r="30" spans="1:13" x14ac:dyDescent="0.3">
      <c r="A30" s="16" t="s">
        <v>90</v>
      </c>
      <c r="B30" s="16" t="s">
        <v>91</v>
      </c>
      <c r="C30" s="16">
        <v>29</v>
      </c>
      <c r="D30" s="16" t="s">
        <v>27</v>
      </c>
      <c r="E30" s="16" t="s">
        <v>31</v>
      </c>
      <c r="F30" s="17">
        <v>45401</v>
      </c>
      <c r="G30" s="17">
        <v>45408</v>
      </c>
      <c r="H30" s="16">
        <v>2500</v>
      </c>
      <c r="I30" s="16">
        <v>8</v>
      </c>
      <c r="J30" s="16" t="s">
        <v>23</v>
      </c>
      <c r="K30" s="16"/>
      <c r="L30" s="12">
        <v>0</v>
      </c>
      <c r="M30" s="12">
        <f t="shared" si="0"/>
        <v>0</v>
      </c>
    </row>
    <row r="31" spans="1:13" x14ac:dyDescent="0.3">
      <c r="A31" s="18" t="s">
        <v>92</v>
      </c>
      <c r="B31" s="18" t="s">
        <v>93</v>
      </c>
      <c r="C31" s="18">
        <v>31</v>
      </c>
      <c r="D31" s="18" t="s">
        <v>27</v>
      </c>
      <c r="E31" s="18" t="s">
        <v>31</v>
      </c>
      <c r="F31" s="19">
        <v>45667</v>
      </c>
      <c r="G31" s="19">
        <v>45745</v>
      </c>
      <c r="H31" s="18">
        <v>2500</v>
      </c>
      <c r="I31" s="18">
        <v>23</v>
      </c>
      <c r="J31" s="18" t="s">
        <v>42</v>
      </c>
      <c r="K31" s="18" t="s">
        <v>94</v>
      </c>
      <c r="L31" s="12">
        <v>3</v>
      </c>
      <c r="M31" s="12">
        <f t="shared" si="0"/>
        <v>7500</v>
      </c>
    </row>
    <row r="32" spans="1:13" x14ac:dyDescent="0.3">
      <c r="A32" s="16" t="s">
        <v>95</v>
      </c>
      <c r="B32" s="16" t="s">
        <v>96</v>
      </c>
      <c r="C32" s="16">
        <v>52</v>
      </c>
      <c r="D32" s="16" t="s">
        <v>27</v>
      </c>
      <c r="E32" s="16" t="s">
        <v>13</v>
      </c>
      <c r="F32" s="17">
        <v>45088</v>
      </c>
      <c r="G32" s="17">
        <v>45656</v>
      </c>
      <c r="H32" s="16">
        <v>800</v>
      </c>
      <c r="I32" s="16">
        <v>9</v>
      </c>
      <c r="J32" s="16" t="s">
        <v>67</v>
      </c>
      <c r="K32" s="16" t="s">
        <v>97</v>
      </c>
      <c r="L32" s="12">
        <v>19</v>
      </c>
      <c r="M32" s="12">
        <f t="shared" si="0"/>
        <v>15200</v>
      </c>
    </row>
    <row r="33" spans="1:13" x14ac:dyDescent="0.3">
      <c r="A33" s="18" t="s">
        <v>98</v>
      </c>
      <c r="B33" s="18" t="s">
        <v>99</v>
      </c>
      <c r="C33" s="18">
        <v>20</v>
      </c>
      <c r="D33" s="18" t="s">
        <v>12</v>
      </c>
      <c r="E33" s="18" t="s">
        <v>22</v>
      </c>
      <c r="F33" s="19">
        <v>45391</v>
      </c>
      <c r="G33" s="19">
        <v>45604</v>
      </c>
      <c r="H33" s="18">
        <v>1200</v>
      </c>
      <c r="I33" s="18">
        <v>2</v>
      </c>
      <c r="J33" s="18" t="s">
        <v>35</v>
      </c>
      <c r="K33" s="18"/>
      <c r="L33" s="12">
        <v>7</v>
      </c>
      <c r="M33" s="12">
        <f t="shared" si="0"/>
        <v>8400</v>
      </c>
    </row>
    <row r="34" spans="1:13" x14ac:dyDescent="0.3">
      <c r="A34" s="16" t="s">
        <v>100</v>
      </c>
      <c r="B34" s="16" t="s">
        <v>101</v>
      </c>
      <c r="C34" s="16">
        <v>22</v>
      </c>
      <c r="D34" s="16" t="s">
        <v>12</v>
      </c>
      <c r="E34" s="16" t="s">
        <v>13</v>
      </c>
      <c r="F34" s="17">
        <v>45699</v>
      </c>
      <c r="G34" s="17">
        <v>45740</v>
      </c>
      <c r="H34" s="16">
        <v>800</v>
      </c>
      <c r="I34" s="16">
        <v>30</v>
      </c>
      <c r="J34" s="16" t="s">
        <v>35</v>
      </c>
      <c r="K34" s="16"/>
      <c r="L34" s="12">
        <v>1</v>
      </c>
      <c r="M34" s="12">
        <f t="shared" si="0"/>
        <v>800</v>
      </c>
    </row>
    <row r="35" spans="1:13" x14ac:dyDescent="0.3">
      <c r="A35" s="18" t="s">
        <v>102</v>
      </c>
      <c r="B35" s="18" t="s">
        <v>103</v>
      </c>
      <c r="C35" s="18">
        <v>23</v>
      </c>
      <c r="D35" s="18" t="s">
        <v>12</v>
      </c>
      <c r="E35" s="18" t="s">
        <v>41</v>
      </c>
      <c r="F35" s="19">
        <v>45588</v>
      </c>
      <c r="G35" s="19">
        <v>45721</v>
      </c>
      <c r="H35" s="18">
        <v>1800</v>
      </c>
      <c r="I35" s="18">
        <v>23</v>
      </c>
      <c r="J35" s="18" t="s">
        <v>18</v>
      </c>
      <c r="K35" s="18" t="s">
        <v>104</v>
      </c>
      <c r="L35" s="12">
        <v>4</v>
      </c>
      <c r="M35" s="12">
        <f t="shared" si="0"/>
        <v>7200</v>
      </c>
    </row>
    <row r="36" spans="1:13" x14ac:dyDescent="0.3">
      <c r="A36" s="16" t="s">
        <v>105</v>
      </c>
      <c r="B36" s="16" t="s">
        <v>106</v>
      </c>
      <c r="C36" s="16">
        <v>27</v>
      </c>
      <c r="D36" s="16" t="s">
        <v>27</v>
      </c>
      <c r="E36" s="16" t="s">
        <v>22</v>
      </c>
      <c r="F36" s="17">
        <v>45312</v>
      </c>
      <c r="G36" s="17">
        <v>45652</v>
      </c>
      <c r="H36" s="16">
        <v>1200</v>
      </c>
      <c r="I36" s="16">
        <v>27</v>
      </c>
      <c r="J36" s="16" t="s">
        <v>18</v>
      </c>
      <c r="K36" s="16"/>
      <c r="L36" s="12">
        <v>11</v>
      </c>
      <c r="M36" s="12">
        <f t="shared" si="0"/>
        <v>13200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2EEF-2AEC-440F-843A-2A93C31CD418}">
  <dimension ref="A1:M36"/>
  <sheetViews>
    <sheetView topLeftCell="A4" workbookViewId="0">
      <selection activeCell="M1" sqref="M1"/>
    </sheetView>
  </sheetViews>
  <sheetFormatPr defaultRowHeight="14.4" x14ac:dyDescent="0.3"/>
  <cols>
    <col min="1" max="1" width="11" customWidth="1"/>
    <col min="2" max="2" width="14.88671875" customWidth="1"/>
    <col min="3" max="3" width="4.21875" customWidth="1"/>
    <col min="4" max="4" width="7.109375" customWidth="1"/>
    <col min="5" max="5" width="16.88671875" customWidth="1"/>
    <col min="6" max="7" width="10.33203125" customWidth="1"/>
    <col min="8" max="8" width="12.109375" customWidth="1"/>
    <col min="9" max="9" width="10.77734375" customWidth="1"/>
    <col min="10" max="10" width="9.77734375" customWidth="1"/>
    <col min="11" max="11" width="17.5546875" customWidth="1"/>
    <col min="12" max="12" width="28.88671875" customWidth="1"/>
    <col min="13" max="13" width="37" customWidth="1"/>
  </cols>
  <sheetData>
    <row r="1" spans="1:13" x14ac:dyDescent="0.3">
      <c r="A1" s="8" t="s">
        <v>107</v>
      </c>
      <c r="B1" s="8" t="s">
        <v>0</v>
      </c>
      <c r="C1" s="8" t="s">
        <v>1</v>
      </c>
      <c r="D1" s="8" t="s">
        <v>2</v>
      </c>
      <c r="E1" s="8" t="s">
        <v>3</v>
      </c>
      <c r="F1" s="8" t="s">
        <v>4</v>
      </c>
      <c r="G1" s="8" t="s">
        <v>5</v>
      </c>
      <c r="H1" s="8" t="s">
        <v>6</v>
      </c>
      <c r="I1" s="8" t="s">
        <v>7</v>
      </c>
      <c r="J1" s="8" t="s">
        <v>8</v>
      </c>
      <c r="K1" s="8" t="s">
        <v>9</v>
      </c>
      <c r="L1" s="8" t="s">
        <v>108</v>
      </c>
      <c r="M1" s="8" t="s">
        <v>120</v>
      </c>
    </row>
    <row r="2" spans="1:13" x14ac:dyDescent="0.3">
      <c r="A2" s="16" t="s">
        <v>10</v>
      </c>
      <c r="B2" s="16" t="s">
        <v>11</v>
      </c>
      <c r="C2" s="16">
        <v>59</v>
      </c>
      <c r="D2" s="16" t="s">
        <v>12</v>
      </c>
      <c r="E2" s="16" t="s">
        <v>13</v>
      </c>
      <c r="F2" s="17">
        <v>45235</v>
      </c>
      <c r="G2" s="17">
        <v>45425</v>
      </c>
      <c r="H2" s="16">
        <v>800</v>
      </c>
      <c r="I2" s="16">
        <v>25</v>
      </c>
      <c r="J2" s="16" t="s">
        <v>14</v>
      </c>
      <c r="K2" s="16" t="s">
        <v>15</v>
      </c>
      <c r="L2" s="12">
        <v>6</v>
      </c>
      <c r="M2" s="16" t="s">
        <v>11</v>
      </c>
    </row>
    <row r="3" spans="1:13" x14ac:dyDescent="0.3">
      <c r="A3" s="18" t="s">
        <v>16</v>
      </c>
      <c r="B3" s="18" t="s">
        <v>17</v>
      </c>
      <c r="C3" s="18">
        <v>27</v>
      </c>
      <c r="D3" s="18" t="s">
        <v>12</v>
      </c>
      <c r="E3" s="18" t="s">
        <v>13</v>
      </c>
      <c r="F3" s="19">
        <v>45714</v>
      </c>
      <c r="G3" s="19">
        <v>45740</v>
      </c>
      <c r="H3" s="18">
        <v>800</v>
      </c>
      <c r="I3" s="18">
        <v>20</v>
      </c>
      <c r="J3" s="18" t="s">
        <v>18</v>
      </c>
      <c r="K3" s="18" t="s">
        <v>19</v>
      </c>
      <c r="L3" s="12">
        <v>1</v>
      </c>
      <c r="M3" s="18" t="s">
        <v>17</v>
      </c>
    </row>
    <row r="4" spans="1:13" x14ac:dyDescent="0.3">
      <c r="A4" s="16" t="s">
        <v>20</v>
      </c>
      <c r="B4" s="16" t="s">
        <v>21</v>
      </c>
      <c r="C4" s="16">
        <v>24</v>
      </c>
      <c r="D4" s="16" t="s">
        <v>12</v>
      </c>
      <c r="E4" s="16" t="s">
        <v>22</v>
      </c>
      <c r="F4" s="17">
        <v>45191</v>
      </c>
      <c r="G4" s="17">
        <v>45371</v>
      </c>
      <c r="H4" s="16">
        <v>1200</v>
      </c>
      <c r="I4" s="16">
        <v>18</v>
      </c>
      <c r="J4" s="16" t="s">
        <v>23</v>
      </c>
      <c r="K4" s="16" t="s">
        <v>24</v>
      </c>
      <c r="L4" s="12">
        <v>6</v>
      </c>
      <c r="M4" s="16" t="s">
        <v>21</v>
      </c>
    </row>
    <row r="5" spans="1:13" x14ac:dyDescent="0.3">
      <c r="A5" s="18" t="s">
        <v>25</v>
      </c>
      <c r="B5" s="18" t="s">
        <v>26</v>
      </c>
      <c r="C5" s="18">
        <v>31</v>
      </c>
      <c r="D5" s="18" t="s">
        <v>27</v>
      </c>
      <c r="E5" s="18" t="s">
        <v>22</v>
      </c>
      <c r="F5" s="19">
        <v>45479</v>
      </c>
      <c r="G5" s="19">
        <v>45587</v>
      </c>
      <c r="H5" s="18">
        <v>1200</v>
      </c>
      <c r="I5" s="18">
        <v>16</v>
      </c>
      <c r="J5" s="18" t="s">
        <v>23</v>
      </c>
      <c r="K5" s="18" t="s">
        <v>28</v>
      </c>
      <c r="L5" s="12">
        <v>4</v>
      </c>
      <c r="M5" s="18" t="s">
        <v>26</v>
      </c>
    </row>
    <row r="6" spans="1:13" x14ac:dyDescent="0.3">
      <c r="A6" s="16" t="s">
        <v>29</v>
      </c>
      <c r="B6" s="16" t="s">
        <v>30</v>
      </c>
      <c r="C6" s="16">
        <v>19</v>
      </c>
      <c r="D6" s="16" t="s">
        <v>12</v>
      </c>
      <c r="E6" s="16" t="s">
        <v>31</v>
      </c>
      <c r="F6" s="17">
        <v>45286</v>
      </c>
      <c r="G6" s="17">
        <v>45501</v>
      </c>
      <c r="H6" s="16">
        <v>2500</v>
      </c>
      <c r="I6" s="16">
        <v>12</v>
      </c>
      <c r="J6" s="16" t="s">
        <v>14</v>
      </c>
      <c r="K6" s="16" t="s">
        <v>32</v>
      </c>
      <c r="L6" s="12">
        <v>7</v>
      </c>
      <c r="M6" s="16" t="s">
        <v>30</v>
      </c>
    </row>
    <row r="7" spans="1:13" x14ac:dyDescent="0.3">
      <c r="A7" s="18" t="s">
        <v>33</v>
      </c>
      <c r="B7" s="18" t="s">
        <v>34</v>
      </c>
      <c r="C7" s="18">
        <v>40</v>
      </c>
      <c r="D7" s="18" t="s">
        <v>12</v>
      </c>
      <c r="E7" s="18" t="s">
        <v>13</v>
      </c>
      <c r="F7" s="19">
        <v>45317</v>
      </c>
      <c r="G7" s="19">
        <v>45392</v>
      </c>
      <c r="H7" s="18">
        <v>800</v>
      </c>
      <c r="I7" s="18">
        <v>14</v>
      </c>
      <c r="J7" s="18" t="s">
        <v>35</v>
      </c>
      <c r="K7" s="18" t="s">
        <v>36</v>
      </c>
      <c r="L7" s="12">
        <v>3</v>
      </c>
      <c r="M7" s="18" t="s">
        <v>34</v>
      </c>
    </row>
    <row r="8" spans="1:13" x14ac:dyDescent="0.3">
      <c r="A8" s="16" t="s">
        <v>37</v>
      </c>
      <c r="B8" s="16" t="s">
        <v>38</v>
      </c>
      <c r="C8" s="16">
        <v>41</v>
      </c>
      <c r="D8" s="16" t="s">
        <v>27</v>
      </c>
      <c r="E8" s="16" t="s">
        <v>13</v>
      </c>
      <c r="F8" s="17">
        <v>45588</v>
      </c>
      <c r="G8" s="17">
        <v>45677</v>
      </c>
      <c r="H8" s="16">
        <v>800</v>
      </c>
      <c r="I8" s="16">
        <v>25</v>
      </c>
      <c r="J8" s="16" t="s">
        <v>18</v>
      </c>
      <c r="K8" s="16"/>
      <c r="L8" s="12">
        <v>3</v>
      </c>
      <c r="M8" s="16" t="s">
        <v>38</v>
      </c>
    </row>
    <row r="9" spans="1:13" x14ac:dyDescent="0.3">
      <c r="A9" s="18" t="s">
        <v>39</v>
      </c>
      <c r="B9" s="18" t="s">
        <v>40</v>
      </c>
      <c r="C9" s="18">
        <v>43</v>
      </c>
      <c r="D9" s="18" t="s">
        <v>12</v>
      </c>
      <c r="E9" s="18" t="s">
        <v>41</v>
      </c>
      <c r="F9" s="19">
        <v>45450</v>
      </c>
      <c r="G9" s="19">
        <v>45563</v>
      </c>
      <c r="H9" s="18">
        <v>1800</v>
      </c>
      <c r="I9" s="18">
        <v>28</v>
      </c>
      <c r="J9" s="18" t="s">
        <v>42</v>
      </c>
      <c r="K9" s="18"/>
      <c r="L9" s="12">
        <v>4</v>
      </c>
      <c r="M9" s="18" t="s">
        <v>40</v>
      </c>
    </row>
    <row r="10" spans="1:13" x14ac:dyDescent="0.3">
      <c r="A10" s="16" t="s">
        <v>43</v>
      </c>
      <c r="B10" s="16" t="s">
        <v>44</v>
      </c>
      <c r="C10" s="16">
        <v>42</v>
      </c>
      <c r="D10" s="16" t="s">
        <v>12</v>
      </c>
      <c r="E10" s="16" t="s">
        <v>13</v>
      </c>
      <c r="F10" s="17">
        <v>45569</v>
      </c>
      <c r="G10" s="17">
        <v>45582</v>
      </c>
      <c r="H10" s="16">
        <v>800</v>
      </c>
      <c r="I10" s="16">
        <v>3</v>
      </c>
      <c r="J10" s="16" t="s">
        <v>42</v>
      </c>
      <c r="K10" s="16" t="s">
        <v>45</v>
      </c>
      <c r="L10" s="12">
        <v>0</v>
      </c>
      <c r="M10" s="16" t="s">
        <v>44</v>
      </c>
    </row>
    <row r="11" spans="1:13" x14ac:dyDescent="0.3">
      <c r="A11" s="18" t="s">
        <v>46</v>
      </c>
      <c r="B11" s="18" t="s">
        <v>47</v>
      </c>
      <c r="C11" s="18">
        <v>37</v>
      </c>
      <c r="D11" s="18" t="s">
        <v>12</v>
      </c>
      <c r="E11" s="18" t="s">
        <v>22</v>
      </c>
      <c r="F11" s="19">
        <v>45202</v>
      </c>
      <c r="G11" s="19">
        <v>45280</v>
      </c>
      <c r="H11" s="18">
        <v>1200</v>
      </c>
      <c r="I11" s="18">
        <v>29</v>
      </c>
      <c r="J11" s="18" t="s">
        <v>35</v>
      </c>
      <c r="K11" s="18" t="s">
        <v>48</v>
      </c>
      <c r="L11" s="12">
        <v>3</v>
      </c>
      <c r="M11" s="18" t="s">
        <v>47</v>
      </c>
    </row>
    <row r="12" spans="1:13" x14ac:dyDescent="0.3">
      <c r="A12" s="16" t="s">
        <v>49</v>
      </c>
      <c r="B12" s="16" t="s">
        <v>50</v>
      </c>
      <c r="C12" s="16">
        <v>48</v>
      </c>
      <c r="D12" s="16" t="s">
        <v>27</v>
      </c>
      <c r="E12" s="16" t="s">
        <v>22</v>
      </c>
      <c r="F12" s="17">
        <v>45297</v>
      </c>
      <c r="G12" s="17">
        <v>45459</v>
      </c>
      <c r="H12" s="16">
        <v>1200</v>
      </c>
      <c r="I12" s="16">
        <v>13</v>
      </c>
      <c r="J12" s="16" t="s">
        <v>14</v>
      </c>
      <c r="K12" s="16" t="s">
        <v>51</v>
      </c>
      <c r="L12" s="12">
        <v>5</v>
      </c>
      <c r="M12" s="16" t="s">
        <v>50</v>
      </c>
    </row>
    <row r="13" spans="1:13" x14ac:dyDescent="0.3">
      <c r="A13" s="18" t="s">
        <v>52</v>
      </c>
      <c r="B13" s="18" t="s">
        <v>53</v>
      </c>
      <c r="C13" s="18">
        <v>36</v>
      </c>
      <c r="D13" s="18" t="s">
        <v>12</v>
      </c>
      <c r="E13" s="18" t="s">
        <v>22</v>
      </c>
      <c r="F13" s="19">
        <v>45154</v>
      </c>
      <c r="G13" s="19">
        <v>45568</v>
      </c>
      <c r="H13" s="18">
        <v>1200</v>
      </c>
      <c r="I13" s="18">
        <v>19</v>
      </c>
      <c r="J13" s="18" t="s">
        <v>42</v>
      </c>
      <c r="K13" s="18" t="s">
        <v>54</v>
      </c>
      <c r="L13" s="12">
        <v>14</v>
      </c>
      <c r="M13" s="18" t="s">
        <v>53</v>
      </c>
    </row>
    <row r="14" spans="1:13" x14ac:dyDescent="0.3">
      <c r="A14" s="16" t="s">
        <v>55</v>
      </c>
      <c r="B14" s="16" t="s">
        <v>56</v>
      </c>
      <c r="C14" s="16">
        <v>48</v>
      </c>
      <c r="D14" s="16" t="s">
        <v>27</v>
      </c>
      <c r="E14" s="16" t="s">
        <v>41</v>
      </c>
      <c r="F14" s="17">
        <v>45556</v>
      </c>
      <c r="G14" s="17">
        <v>45641</v>
      </c>
      <c r="H14" s="16">
        <v>1800</v>
      </c>
      <c r="I14" s="16">
        <v>22</v>
      </c>
      <c r="J14" s="16" t="s">
        <v>42</v>
      </c>
      <c r="K14" s="16"/>
      <c r="L14" s="12">
        <v>3</v>
      </c>
      <c r="M14" s="16" t="s">
        <v>56</v>
      </c>
    </row>
    <row r="15" spans="1:13" x14ac:dyDescent="0.3">
      <c r="A15" s="18" t="s">
        <v>57</v>
      </c>
      <c r="B15" s="18" t="s">
        <v>58</v>
      </c>
      <c r="C15" s="18">
        <v>39</v>
      </c>
      <c r="D15" s="18" t="s">
        <v>12</v>
      </c>
      <c r="E15" s="18" t="s">
        <v>22</v>
      </c>
      <c r="F15" s="19">
        <v>45065</v>
      </c>
      <c r="G15" s="19">
        <v>45242</v>
      </c>
      <c r="H15" s="18">
        <v>1200</v>
      </c>
      <c r="I15" s="18">
        <v>28</v>
      </c>
      <c r="J15" s="18" t="s">
        <v>35</v>
      </c>
      <c r="K15" s="18"/>
      <c r="L15" s="12">
        <v>6</v>
      </c>
      <c r="M15" s="18" t="s">
        <v>58</v>
      </c>
    </row>
    <row r="16" spans="1:13" x14ac:dyDescent="0.3">
      <c r="A16" s="16" t="s">
        <v>59</v>
      </c>
      <c r="B16" s="16" t="s">
        <v>60</v>
      </c>
      <c r="C16" s="16">
        <v>44</v>
      </c>
      <c r="D16" s="16" t="s">
        <v>27</v>
      </c>
      <c r="E16" s="16" t="s">
        <v>13</v>
      </c>
      <c r="F16" s="17">
        <v>45333</v>
      </c>
      <c r="G16" s="17">
        <v>45540</v>
      </c>
      <c r="H16" s="16">
        <v>800</v>
      </c>
      <c r="I16" s="16">
        <v>8</v>
      </c>
      <c r="J16" s="16" t="s">
        <v>23</v>
      </c>
      <c r="K16" s="16"/>
      <c r="L16" s="12">
        <v>7</v>
      </c>
      <c r="M16" s="16" t="s">
        <v>60</v>
      </c>
    </row>
    <row r="17" spans="1:13" x14ac:dyDescent="0.3">
      <c r="A17" s="18" t="s">
        <v>61</v>
      </c>
      <c r="B17" s="18" t="s">
        <v>62</v>
      </c>
      <c r="C17" s="18">
        <v>39</v>
      </c>
      <c r="D17" s="18" t="s">
        <v>12</v>
      </c>
      <c r="E17" s="18" t="s">
        <v>31</v>
      </c>
      <c r="F17" s="19">
        <v>45702</v>
      </c>
      <c r="G17" s="19">
        <v>45732</v>
      </c>
      <c r="H17" s="18">
        <v>2500</v>
      </c>
      <c r="I17" s="18">
        <v>14</v>
      </c>
      <c r="J17" s="18" t="s">
        <v>42</v>
      </c>
      <c r="K17" s="18"/>
      <c r="L17" s="12">
        <v>1</v>
      </c>
      <c r="M17" s="18" t="s">
        <v>62</v>
      </c>
    </row>
    <row r="18" spans="1:13" x14ac:dyDescent="0.3">
      <c r="A18" s="16" t="s">
        <v>63</v>
      </c>
      <c r="B18" s="16" t="s">
        <v>64</v>
      </c>
      <c r="C18" s="16">
        <v>35</v>
      </c>
      <c r="D18" s="16" t="s">
        <v>12</v>
      </c>
      <c r="E18" s="16" t="s">
        <v>22</v>
      </c>
      <c r="F18" s="17">
        <v>45329</v>
      </c>
      <c r="G18" s="17">
        <v>45685</v>
      </c>
      <c r="H18" s="16">
        <v>1200</v>
      </c>
      <c r="I18" s="16">
        <v>25</v>
      </c>
      <c r="J18" s="16" t="s">
        <v>23</v>
      </c>
      <c r="K18" s="16"/>
      <c r="L18" s="12">
        <v>12</v>
      </c>
      <c r="M18" s="16" t="s">
        <v>64</v>
      </c>
    </row>
    <row r="19" spans="1:13" x14ac:dyDescent="0.3">
      <c r="A19" s="18" t="s">
        <v>65</v>
      </c>
      <c r="B19" s="18" t="s">
        <v>66</v>
      </c>
      <c r="C19" s="18">
        <v>56</v>
      </c>
      <c r="D19" s="18" t="s">
        <v>27</v>
      </c>
      <c r="E19" s="18" t="s">
        <v>31</v>
      </c>
      <c r="F19" s="19">
        <v>45213</v>
      </c>
      <c r="G19" s="19">
        <v>45649</v>
      </c>
      <c r="H19" s="18">
        <v>2500</v>
      </c>
      <c r="I19" s="18">
        <v>13</v>
      </c>
      <c r="J19" s="18" t="s">
        <v>67</v>
      </c>
      <c r="K19" s="18"/>
      <c r="L19" s="12">
        <v>15</v>
      </c>
      <c r="M19" s="18" t="s">
        <v>66</v>
      </c>
    </row>
    <row r="20" spans="1:13" x14ac:dyDescent="0.3">
      <c r="A20" s="16" t="s">
        <v>68</v>
      </c>
      <c r="B20" s="16" t="s">
        <v>69</v>
      </c>
      <c r="C20" s="16">
        <v>27</v>
      </c>
      <c r="D20" s="16" t="s">
        <v>27</v>
      </c>
      <c r="E20" s="16" t="s">
        <v>13</v>
      </c>
      <c r="F20" s="17">
        <v>45354</v>
      </c>
      <c r="G20" s="17">
        <v>45664</v>
      </c>
      <c r="H20" s="16">
        <v>800</v>
      </c>
      <c r="I20" s="16">
        <v>26</v>
      </c>
      <c r="J20" s="16" t="s">
        <v>35</v>
      </c>
      <c r="K20" s="16"/>
      <c r="L20" s="12">
        <v>10</v>
      </c>
      <c r="M20" s="16" t="s">
        <v>69</v>
      </c>
    </row>
    <row r="21" spans="1:13" x14ac:dyDescent="0.3">
      <c r="A21" s="18" t="s">
        <v>70</v>
      </c>
      <c r="B21" s="18" t="s">
        <v>71</v>
      </c>
      <c r="C21" s="18">
        <v>28</v>
      </c>
      <c r="D21" s="18" t="s">
        <v>12</v>
      </c>
      <c r="E21" s="18" t="s">
        <v>31</v>
      </c>
      <c r="F21" s="19">
        <v>45417</v>
      </c>
      <c r="G21" s="19">
        <v>45608</v>
      </c>
      <c r="H21" s="18">
        <v>2500</v>
      </c>
      <c r="I21" s="18">
        <v>21</v>
      </c>
      <c r="J21" s="18" t="s">
        <v>35</v>
      </c>
      <c r="K21" s="18" t="s">
        <v>72</v>
      </c>
      <c r="L21" s="12">
        <v>6</v>
      </c>
      <c r="M21" s="18" t="s">
        <v>71</v>
      </c>
    </row>
    <row r="22" spans="1:13" x14ac:dyDescent="0.3">
      <c r="A22" s="16" t="s">
        <v>73</v>
      </c>
      <c r="B22" s="16" t="s">
        <v>74</v>
      </c>
      <c r="C22" s="16">
        <v>57</v>
      </c>
      <c r="D22" s="16" t="s">
        <v>27</v>
      </c>
      <c r="E22" s="16" t="s">
        <v>41</v>
      </c>
      <c r="F22" s="17">
        <v>45146</v>
      </c>
      <c r="G22" s="17">
        <v>45674</v>
      </c>
      <c r="H22" s="16">
        <v>1800</v>
      </c>
      <c r="I22" s="16">
        <v>19</v>
      </c>
      <c r="J22" s="16" t="s">
        <v>35</v>
      </c>
      <c r="K22" s="16"/>
      <c r="L22" s="12">
        <v>18</v>
      </c>
      <c r="M22" s="16" t="s">
        <v>74</v>
      </c>
    </row>
    <row r="23" spans="1:13" x14ac:dyDescent="0.3">
      <c r="A23" s="18" t="s">
        <v>75</v>
      </c>
      <c r="B23" s="18" t="s">
        <v>76</v>
      </c>
      <c r="C23" s="18">
        <v>26</v>
      </c>
      <c r="D23" s="18" t="s">
        <v>27</v>
      </c>
      <c r="E23" s="18" t="s">
        <v>41</v>
      </c>
      <c r="F23" s="19">
        <v>45320</v>
      </c>
      <c r="G23" s="19">
        <v>45616</v>
      </c>
      <c r="H23" s="18">
        <v>1800</v>
      </c>
      <c r="I23" s="18">
        <v>5</v>
      </c>
      <c r="J23" s="18" t="s">
        <v>14</v>
      </c>
      <c r="K23" s="18"/>
      <c r="L23" s="12">
        <v>10</v>
      </c>
      <c r="M23" s="18" t="s">
        <v>76</v>
      </c>
    </row>
    <row r="24" spans="1:13" x14ac:dyDescent="0.3">
      <c r="A24" s="16" t="s">
        <v>77</v>
      </c>
      <c r="B24" s="16" t="s">
        <v>78</v>
      </c>
      <c r="C24" s="16">
        <v>48</v>
      </c>
      <c r="D24" s="16" t="s">
        <v>12</v>
      </c>
      <c r="E24" s="16" t="s">
        <v>41</v>
      </c>
      <c r="F24" s="17">
        <v>45451</v>
      </c>
      <c r="G24" s="17">
        <v>45455</v>
      </c>
      <c r="H24" s="16">
        <v>1800</v>
      </c>
      <c r="I24" s="16">
        <v>18</v>
      </c>
      <c r="J24" s="16" t="s">
        <v>67</v>
      </c>
      <c r="K24" s="16"/>
      <c r="L24" s="12">
        <v>0</v>
      </c>
      <c r="M24" s="16" t="s">
        <v>78</v>
      </c>
    </row>
    <row r="25" spans="1:13" x14ac:dyDescent="0.3">
      <c r="A25" s="18" t="s">
        <v>79</v>
      </c>
      <c r="B25" s="18" t="s">
        <v>80</v>
      </c>
      <c r="C25" s="18">
        <v>25</v>
      </c>
      <c r="D25" s="18" t="s">
        <v>27</v>
      </c>
      <c r="E25" s="18" t="s">
        <v>22</v>
      </c>
      <c r="F25" s="19">
        <v>45439</v>
      </c>
      <c r="G25" s="19">
        <v>45730</v>
      </c>
      <c r="H25" s="18">
        <v>1200</v>
      </c>
      <c r="I25" s="18">
        <v>6</v>
      </c>
      <c r="J25" s="18" t="s">
        <v>14</v>
      </c>
      <c r="K25" s="18"/>
      <c r="L25" s="12">
        <v>10</v>
      </c>
      <c r="M25" s="18" t="s">
        <v>80</v>
      </c>
    </row>
    <row r="26" spans="1:13" x14ac:dyDescent="0.3">
      <c r="A26" s="16" t="s">
        <v>81</v>
      </c>
      <c r="B26" s="16" t="s">
        <v>82</v>
      </c>
      <c r="C26" s="16">
        <v>53</v>
      </c>
      <c r="D26" s="16" t="s">
        <v>12</v>
      </c>
      <c r="E26" s="16" t="s">
        <v>41</v>
      </c>
      <c r="F26" s="17">
        <v>45286</v>
      </c>
      <c r="G26" s="17">
        <v>45372</v>
      </c>
      <c r="H26" s="16">
        <v>1800</v>
      </c>
      <c r="I26" s="16">
        <v>17</v>
      </c>
      <c r="J26" s="16" t="s">
        <v>35</v>
      </c>
      <c r="K26" s="16" t="s">
        <v>83</v>
      </c>
      <c r="L26" s="12">
        <v>3</v>
      </c>
      <c r="M26" s="16" t="s">
        <v>82</v>
      </c>
    </row>
    <row r="27" spans="1:13" x14ac:dyDescent="0.3">
      <c r="A27" s="18" t="s">
        <v>84</v>
      </c>
      <c r="B27" s="18" t="s">
        <v>85</v>
      </c>
      <c r="C27" s="18">
        <v>42</v>
      </c>
      <c r="D27" s="18" t="s">
        <v>27</v>
      </c>
      <c r="E27" s="18" t="s">
        <v>22</v>
      </c>
      <c r="F27" s="19">
        <v>45702</v>
      </c>
      <c r="G27" s="19">
        <v>45727</v>
      </c>
      <c r="H27" s="18">
        <v>1200</v>
      </c>
      <c r="I27" s="18">
        <v>3</v>
      </c>
      <c r="J27" s="18" t="s">
        <v>67</v>
      </c>
      <c r="K27" s="18"/>
      <c r="L27" s="12">
        <v>1</v>
      </c>
      <c r="M27" s="18" t="s">
        <v>85</v>
      </c>
    </row>
    <row r="28" spans="1:13" x14ac:dyDescent="0.3">
      <c r="A28" s="16" t="s">
        <v>86</v>
      </c>
      <c r="B28" s="16" t="s">
        <v>87</v>
      </c>
      <c r="C28" s="16">
        <v>24</v>
      </c>
      <c r="D28" s="16" t="s">
        <v>12</v>
      </c>
      <c r="E28" s="16" t="s">
        <v>31</v>
      </c>
      <c r="F28" s="17">
        <v>45698</v>
      </c>
      <c r="G28" s="17">
        <v>45726</v>
      </c>
      <c r="H28" s="16">
        <v>2500</v>
      </c>
      <c r="I28" s="16">
        <v>28</v>
      </c>
      <c r="J28" s="16" t="s">
        <v>35</v>
      </c>
      <c r="K28" s="16"/>
      <c r="L28" s="12">
        <v>1</v>
      </c>
      <c r="M28" s="16" t="s">
        <v>87</v>
      </c>
    </row>
    <row r="29" spans="1:13" x14ac:dyDescent="0.3">
      <c r="A29" s="18" t="s">
        <v>88</v>
      </c>
      <c r="B29" s="18" t="s">
        <v>89</v>
      </c>
      <c r="C29" s="18">
        <v>53</v>
      </c>
      <c r="D29" s="18" t="s">
        <v>12</v>
      </c>
      <c r="E29" s="18" t="s">
        <v>22</v>
      </c>
      <c r="F29" s="19">
        <v>45614</v>
      </c>
      <c r="G29" s="19">
        <v>45645</v>
      </c>
      <c r="H29" s="18">
        <v>1200</v>
      </c>
      <c r="I29" s="18">
        <v>23</v>
      </c>
      <c r="J29" s="18" t="s">
        <v>18</v>
      </c>
      <c r="K29" s="18"/>
      <c r="L29" s="12">
        <v>1</v>
      </c>
      <c r="M29" s="18" t="s">
        <v>89</v>
      </c>
    </row>
    <row r="30" spans="1:13" x14ac:dyDescent="0.3">
      <c r="A30" s="16" t="s">
        <v>90</v>
      </c>
      <c r="B30" s="16" t="s">
        <v>91</v>
      </c>
      <c r="C30" s="16">
        <v>29</v>
      </c>
      <c r="D30" s="16" t="s">
        <v>27</v>
      </c>
      <c r="E30" s="16" t="s">
        <v>31</v>
      </c>
      <c r="F30" s="17">
        <v>45401</v>
      </c>
      <c r="G30" s="17">
        <v>45408</v>
      </c>
      <c r="H30" s="16">
        <v>2500</v>
      </c>
      <c r="I30" s="16">
        <v>8</v>
      </c>
      <c r="J30" s="16" t="s">
        <v>23</v>
      </c>
      <c r="K30" s="16"/>
      <c r="L30" s="12">
        <v>0</v>
      </c>
      <c r="M30" s="16" t="s">
        <v>91</v>
      </c>
    </row>
    <row r="31" spans="1:13" x14ac:dyDescent="0.3">
      <c r="A31" s="18" t="s">
        <v>92</v>
      </c>
      <c r="B31" s="18" t="s">
        <v>93</v>
      </c>
      <c r="C31" s="18">
        <v>31</v>
      </c>
      <c r="D31" s="18" t="s">
        <v>27</v>
      </c>
      <c r="E31" s="18" t="s">
        <v>31</v>
      </c>
      <c r="F31" s="19">
        <v>45667</v>
      </c>
      <c r="G31" s="19">
        <v>45745</v>
      </c>
      <c r="H31" s="18">
        <v>2500</v>
      </c>
      <c r="I31" s="18">
        <v>23</v>
      </c>
      <c r="J31" s="18" t="s">
        <v>42</v>
      </c>
      <c r="K31" s="18" t="s">
        <v>94</v>
      </c>
      <c r="L31" s="12">
        <v>3</v>
      </c>
      <c r="M31" s="18" t="s">
        <v>93</v>
      </c>
    </row>
    <row r="32" spans="1:13" x14ac:dyDescent="0.3">
      <c r="A32" s="16" t="s">
        <v>95</v>
      </c>
      <c r="B32" s="16" t="s">
        <v>96</v>
      </c>
      <c r="C32" s="16">
        <v>52</v>
      </c>
      <c r="D32" s="16" t="s">
        <v>27</v>
      </c>
      <c r="E32" s="16" t="s">
        <v>13</v>
      </c>
      <c r="F32" s="17">
        <v>45088</v>
      </c>
      <c r="G32" s="17">
        <v>45656</v>
      </c>
      <c r="H32" s="16">
        <v>800</v>
      </c>
      <c r="I32" s="16">
        <v>9</v>
      </c>
      <c r="J32" s="16" t="s">
        <v>67</v>
      </c>
      <c r="K32" s="16" t="s">
        <v>97</v>
      </c>
      <c r="L32" s="12">
        <v>19</v>
      </c>
      <c r="M32" s="16" t="s">
        <v>96</v>
      </c>
    </row>
    <row r="33" spans="1:13" x14ac:dyDescent="0.3">
      <c r="A33" s="18" t="s">
        <v>98</v>
      </c>
      <c r="B33" s="18" t="s">
        <v>99</v>
      </c>
      <c r="C33" s="18">
        <v>20</v>
      </c>
      <c r="D33" s="18" t="s">
        <v>12</v>
      </c>
      <c r="E33" s="18" t="s">
        <v>22</v>
      </c>
      <c r="F33" s="19">
        <v>45391</v>
      </c>
      <c r="G33" s="19">
        <v>45604</v>
      </c>
      <c r="H33" s="18">
        <v>1200</v>
      </c>
      <c r="I33" s="18">
        <v>2</v>
      </c>
      <c r="J33" s="18" t="s">
        <v>35</v>
      </c>
      <c r="K33" s="18"/>
      <c r="L33" s="12">
        <v>7</v>
      </c>
      <c r="M33" s="18" t="s">
        <v>99</v>
      </c>
    </row>
    <row r="34" spans="1:13" x14ac:dyDescent="0.3">
      <c r="A34" s="16" t="s">
        <v>100</v>
      </c>
      <c r="B34" s="16" t="s">
        <v>101</v>
      </c>
      <c r="C34" s="16">
        <v>22</v>
      </c>
      <c r="D34" s="16" t="s">
        <v>12</v>
      </c>
      <c r="E34" s="16" t="s">
        <v>13</v>
      </c>
      <c r="F34" s="17">
        <v>45699</v>
      </c>
      <c r="G34" s="17">
        <v>45740</v>
      </c>
      <c r="H34" s="16">
        <v>800</v>
      </c>
      <c r="I34" s="16">
        <v>30</v>
      </c>
      <c r="J34" s="16" t="s">
        <v>35</v>
      </c>
      <c r="K34" s="16"/>
      <c r="L34" s="12">
        <v>1</v>
      </c>
      <c r="M34" s="16" t="s">
        <v>101</v>
      </c>
    </row>
    <row r="35" spans="1:13" x14ac:dyDescent="0.3">
      <c r="A35" s="18" t="s">
        <v>102</v>
      </c>
      <c r="B35" s="18" t="s">
        <v>103</v>
      </c>
      <c r="C35" s="18">
        <v>23</v>
      </c>
      <c r="D35" s="18" t="s">
        <v>12</v>
      </c>
      <c r="E35" s="18" t="s">
        <v>41</v>
      </c>
      <c r="F35" s="19">
        <v>45588</v>
      </c>
      <c r="G35" s="19">
        <v>45721</v>
      </c>
      <c r="H35" s="18">
        <v>1800</v>
      </c>
      <c r="I35" s="18">
        <v>23</v>
      </c>
      <c r="J35" s="18" t="s">
        <v>18</v>
      </c>
      <c r="K35" s="18" t="s">
        <v>104</v>
      </c>
      <c r="L35" s="12">
        <v>4</v>
      </c>
      <c r="M35" s="18" t="s">
        <v>103</v>
      </c>
    </row>
    <row r="36" spans="1:13" x14ac:dyDescent="0.3">
      <c r="A36" s="16" t="s">
        <v>105</v>
      </c>
      <c r="B36" s="16" t="s">
        <v>106</v>
      </c>
      <c r="C36" s="16">
        <v>27</v>
      </c>
      <c r="D36" s="16" t="s">
        <v>27</v>
      </c>
      <c r="E36" s="16" t="s">
        <v>22</v>
      </c>
      <c r="F36" s="17">
        <v>45312</v>
      </c>
      <c r="G36" s="17">
        <v>45652</v>
      </c>
      <c r="H36" s="16">
        <v>1200</v>
      </c>
      <c r="I36" s="16">
        <v>27</v>
      </c>
      <c r="J36" s="16" t="s">
        <v>18</v>
      </c>
      <c r="K36" s="16"/>
      <c r="L36" s="12">
        <v>11</v>
      </c>
      <c r="M36" s="16" t="s">
        <v>106</v>
      </c>
    </row>
  </sheetData>
  <autoFilter ref="M1:M36" xr:uid="{36692EEF-2AEC-440F-843A-2A93C31CD418}"/>
  <conditionalFormatting sqref="I1:I36">
    <cfRule type="cellIs" dxfId="2" priority="11" operator="lessThan">
      <formula>8</formula>
    </cfRule>
  </conditionalFormatting>
  <conditionalFormatting sqref="L2:L36">
    <cfRule type="expression" dxfId="1" priority="10">
      <formula>$L2&gt;=6</formula>
    </cfRule>
  </conditionalFormatting>
  <conditionalFormatting sqref="M1:M36">
    <cfRule type="expression" priority="1">
      <formula>ISBLANK($M2)</formula>
    </cfRule>
  </conditionalFormatting>
  <conditionalFormatting sqref="M2:M36">
    <cfRule type="expression" dxfId="0" priority="2">
      <formula>AND($I2&lt;8,$L2&gt;=6)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3E3D-5EC4-465D-B3CE-02B20060DFEE}">
  <dimension ref="A1:R76"/>
  <sheetViews>
    <sheetView topLeftCell="E46" workbookViewId="0">
      <selection activeCell="M23" sqref="M23"/>
    </sheetView>
  </sheetViews>
  <sheetFormatPr defaultRowHeight="14.4" x14ac:dyDescent="0.3"/>
  <cols>
    <col min="1" max="1" width="11" customWidth="1"/>
    <col min="2" max="2" width="14.88671875" customWidth="1"/>
    <col min="3" max="3" width="4.21875" customWidth="1"/>
    <col min="4" max="4" width="7.109375" customWidth="1"/>
    <col min="5" max="5" width="16.88671875" customWidth="1"/>
    <col min="6" max="7" width="10.33203125" customWidth="1"/>
    <col min="8" max="8" width="12.109375" customWidth="1"/>
    <col min="9" max="9" width="10.77734375" customWidth="1"/>
    <col min="10" max="10" width="9.77734375" customWidth="1"/>
    <col min="11" max="11" width="17.5546875" customWidth="1"/>
    <col min="12" max="12" width="28" customWidth="1"/>
    <col min="13" max="13" width="8.21875" customWidth="1"/>
    <col min="14" max="14" width="13.6640625" customWidth="1"/>
    <col min="15" max="15" width="12.109375" customWidth="1"/>
    <col min="16" max="16" width="10.77734375" customWidth="1"/>
    <col min="17" max="17" width="13.6640625" customWidth="1"/>
    <col min="18" max="18" width="19.6640625" customWidth="1"/>
    <col min="19" max="19" width="28" customWidth="1"/>
    <col min="21" max="21" width="13.6640625" customWidth="1"/>
    <col min="22" max="22" width="8.109375" customWidth="1"/>
    <col min="23" max="23" width="5.33203125" customWidth="1"/>
    <col min="24" max="24" width="8.109375" customWidth="1"/>
    <col min="25" max="25" width="9.5546875" customWidth="1"/>
    <col min="26" max="26" width="5.21875" customWidth="1"/>
    <col min="27" max="27" width="10.21875" customWidth="1"/>
    <col min="28" max="28" width="7.33203125" customWidth="1"/>
    <col min="29" max="29" width="8.109375" customWidth="1"/>
    <col min="30" max="30" width="5.33203125" customWidth="1"/>
    <col min="31" max="31" width="8.44140625" customWidth="1"/>
    <col min="32" max="32" width="10.77734375" customWidth="1"/>
  </cols>
  <sheetData>
    <row r="1" spans="1:18" x14ac:dyDescent="0.3">
      <c r="A1" s="15" t="s">
        <v>107</v>
      </c>
      <c r="B1" s="15" t="s">
        <v>0</v>
      </c>
      <c r="C1" s="15" t="s">
        <v>1</v>
      </c>
      <c r="D1" s="15" t="s">
        <v>2</v>
      </c>
      <c r="E1" s="15" t="s">
        <v>3</v>
      </c>
      <c r="F1" s="15" t="s">
        <v>4</v>
      </c>
      <c r="G1" s="15" t="s">
        <v>5</v>
      </c>
      <c r="H1" s="15" t="s">
        <v>6</v>
      </c>
      <c r="I1" s="15" t="s">
        <v>7</v>
      </c>
      <c r="J1" s="15" t="s">
        <v>8</v>
      </c>
      <c r="K1" s="15" t="s">
        <v>9</v>
      </c>
      <c r="L1" s="9" t="s">
        <v>108</v>
      </c>
      <c r="M1" s="20" t="s">
        <v>109</v>
      </c>
      <c r="N1" s="15" t="s">
        <v>117</v>
      </c>
    </row>
    <row r="2" spans="1:18" x14ac:dyDescent="0.3">
      <c r="A2" s="16" t="s">
        <v>10</v>
      </c>
      <c r="B2" s="16" t="s">
        <v>11</v>
      </c>
      <c r="C2" s="16">
        <v>59</v>
      </c>
      <c r="D2" s="16" t="s">
        <v>12</v>
      </c>
      <c r="E2" s="16" t="s">
        <v>13</v>
      </c>
      <c r="F2" s="17">
        <v>45235</v>
      </c>
      <c r="G2" s="17">
        <v>45425</v>
      </c>
      <c r="H2" s="16">
        <v>800</v>
      </c>
      <c r="I2" s="16">
        <v>25</v>
      </c>
      <c r="J2" s="16" t="s">
        <v>14</v>
      </c>
      <c r="K2" s="16" t="s">
        <v>15</v>
      </c>
      <c r="L2" s="12">
        <f>ROUND((G2-F2)/30,0)</f>
        <v>6</v>
      </c>
      <c r="M2" s="12" t="str">
        <f>IF(K2="","No","Yes")</f>
        <v>Yes</v>
      </c>
      <c r="N2" s="12">
        <f>H2*L2</f>
        <v>4800</v>
      </c>
    </row>
    <row r="3" spans="1:18" x14ac:dyDescent="0.3">
      <c r="A3" s="18" t="s">
        <v>16</v>
      </c>
      <c r="B3" s="18" t="s">
        <v>17</v>
      </c>
      <c r="C3" s="18">
        <v>27</v>
      </c>
      <c r="D3" s="18" t="s">
        <v>12</v>
      </c>
      <c r="E3" s="18" t="s">
        <v>13</v>
      </c>
      <c r="F3" s="19">
        <v>45714</v>
      </c>
      <c r="G3" s="19">
        <v>45740</v>
      </c>
      <c r="H3" s="18">
        <v>800</v>
      </c>
      <c r="I3" s="18">
        <v>20</v>
      </c>
      <c r="J3" s="18" t="s">
        <v>18</v>
      </c>
      <c r="K3" s="18" t="s">
        <v>19</v>
      </c>
      <c r="L3" s="12">
        <f t="shared" ref="L3:L36" si="0">ROUND((G3-F3)/30,0)</f>
        <v>1</v>
      </c>
      <c r="M3" s="12" t="str">
        <f t="shared" ref="M3:M36" si="1">IF(K3="","No","Yes")</f>
        <v>Yes</v>
      </c>
      <c r="N3" s="12">
        <f t="shared" ref="N3:N36" si="2">H3*L3</f>
        <v>800</v>
      </c>
    </row>
    <row r="4" spans="1:18" x14ac:dyDescent="0.3">
      <c r="A4" s="16" t="s">
        <v>20</v>
      </c>
      <c r="B4" s="16" t="s">
        <v>21</v>
      </c>
      <c r="C4" s="16">
        <v>24</v>
      </c>
      <c r="D4" s="16" t="s">
        <v>12</v>
      </c>
      <c r="E4" s="16" t="s">
        <v>22</v>
      </c>
      <c r="F4" s="17">
        <v>45191</v>
      </c>
      <c r="G4" s="17">
        <v>45371</v>
      </c>
      <c r="H4" s="16">
        <v>1200</v>
      </c>
      <c r="I4" s="16">
        <v>18</v>
      </c>
      <c r="J4" s="16" t="s">
        <v>23</v>
      </c>
      <c r="K4" s="16" t="s">
        <v>24</v>
      </c>
      <c r="L4" s="12">
        <f t="shared" si="0"/>
        <v>6</v>
      </c>
      <c r="M4" s="12" t="str">
        <f t="shared" si="1"/>
        <v>Yes</v>
      </c>
      <c r="N4" s="12">
        <f t="shared" si="2"/>
        <v>7200</v>
      </c>
    </row>
    <row r="5" spans="1:18" x14ac:dyDescent="0.3">
      <c r="A5" s="18" t="s">
        <v>25</v>
      </c>
      <c r="B5" s="18" t="s">
        <v>26</v>
      </c>
      <c r="C5" s="18">
        <v>31</v>
      </c>
      <c r="D5" s="18" t="s">
        <v>27</v>
      </c>
      <c r="E5" s="18" t="s">
        <v>22</v>
      </c>
      <c r="F5" s="19">
        <v>45479</v>
      </c>
      <c r="G5" s="19">
        <v>45587</v>
      </c>
      <c r="H5" s="18">
        <v>1200</v>
      </c>
      <c r="I5" s="18">
        <v>16</v>
      </c>
      <c r="J5" s="18" t="s">
        <v>23</v>
      </c>
      <c r="K5" s="18" t="s">
        <v>28</v>
      </c>
      <c r="L5" s="12">
        <f t="shared" si="0"/>
        <v>4</v>
      </c>
      <c r="M5" s="12" t="str">
        <f t="shared" si="1"/>
        <v>Yes</v>
      </c>
      <c r="N5" s="12">
        <f t="shared" si="2"/>
        <v>4800</v>
      </c>
    </row>
    <row r="6" spans="1:18" x14ac:dyDescent="0.3">
      <c r="A6" s="16" t="s">
        <v>29</v>
      </c>
      <c r="B6" s="16" t="s">
        <v>30</v>
      </c>
      <c r="C6" s="16">
        <v>19</v>
      </c>
      <c r="D6" s="16" t="s">
        <v>12</v>
      </c>
      <c r="E6" s="16" t="s">
        <v>31</v>
      </c>
      <c r="F6" s="17">
        <v>45286</v>
      </c>
      <c r="G6" s="17">
        <v>45501</v>
      </c>
      <c r="H6" s="16">
        <v>2500</v>
      </c>
      <c r="I6" s="16">
        <v>12</v>
      </c>
      <c r="J6" s="16" t="s">
        <v>14</v>
      </c>
      <c r="K6" s="16" t="s">
        <v>32</v>
      </c>
      <c r="L6" s="12">
        <f t="shared" si="0"/>
        <v>7</v>
      </c>
      <c r="M6" s="12" t="str">
        <f t="shared" si="1"/>
        <v>Yes</v>
      </c>
      <c r="N6" s="12">
        <f t="shared" si="2"/>
        <v>17500</v>
      </c>
      <c r="Q6" s="15" t="s">
        <v>109</v>
      </c>
      <c r="R6" s="15" t="s">
        <v>117</v>
      </c>
    </row>
    <row r="7" spans="1:18" x14ac:dyDescent="0.3">
      <c r="A7" s="18" t="s">
        <v>33</v>
      </c>
      <c r="B7" s="18" t="s">
        <v>34</v>
      </c>
      <c r="C7" s="18">
        <v>40</v>
      </c>
      <c r="D7" s="18" t="s">
        <v>12</v>
      </c>
      <c r="E7" s="18" t="s">
        <v>13</v>
      </c>
      <c r="F7" s="19">
        <v>45317</v>
      </c>
      <c r="G7" s="19">
        <v>45392</v>
      </c>
      <c r="H7" s="18">
        <v>800</v>
      </c>
      <c r="I7" s="18">
        <v>14</v>
      </c>
      <c r="J7" s="18" t="s">
        <v>35</v>
      </c>
      <c r="K7" s="18" t="s">
        <v>36</v>
      </c>
      <c r="L7" s="12">
        <f t="shared" si="0"/>
        <v>3</v>
      </c>
      <c r="M7" s="12" t="str">
        <f t="shared" si="1"/>
        <v>Yes</v>
      </c>
      <c r="N7" s="12">
        <f t="shared" si="2"/>
        <v>2400</v>
      </c>
      <c r="Q7" s="18" t="s">
        <v>114</v>
      </c>
      <c r="R7" s="22">
        <f>SUMIF(M2:M36,"Yes",N2:N36)</f>
        <v>114200</v>
      </c>
    </row>
    <row r="8" spans="1:18" x14ac:dyDescent="0.3">
      <c r="A8" s="16" t="s">
        <v>37</v>
      </c>
      <c r="B8" s="16" t="s">
        <v>38</v>
      </c>
      <c r="C8" s="16">
        <v>41</v>
      </c>
      <c r="D8" s="16" t="s">
        <v>27</v>
      </c>
      <c r="E8" s="16" t="s">
        <v>13</v>
      </c>
      <c r="F8" s="17">
        <v>45588</v>
      </c>
      <c r="G8" s="17">
        <v>45677</v>
      </c>
      <c r="H8" s="16">
        <v>800</v>
      </c>
      <c r="I8" s="16">
        <v>25</v>
      </c>
      <c r="J8" s="16" t="s">
        <v>18</v>
      </c>
      <c r="K8" s="16"/>
      <c r="L8" s="12">
        <f t="shared" si="0"/>
        <v>3</v>
      </c>
      <c r="M8" s="12" t="str">
        <f t="shared" si="1"/>
        <v>No</v>
      </c>
      <c r="N8" s="12">
        <f t="shared" si="2"/>
        <v>2400</v>
      </c>
      <c r="Q8" s="18" t="s">
        <v>113</v>
      </c>
      <c r="R8" s="22">
        <f>SUMIF(M2:M36,"No",N2:N36)</f>
        <v>179900</v>
      </c>
    </row>
    <row r="9" spans="1:18" x14ac:dyDescent="0.3">
      <c r="A9" s="18" t="s">
        <v>39</v>
      </c>
      <c r="B9" s="18" t="s">
        <v>40</v>
      </c>
      <c r="C9" s="18">
        <v>43</v>
      </c>
      <c r="D9" s="18" t="s">
        <v>12</v>
      </c>
      <c r="E9" s="18" t="s">
        <v>41</v>
      </c>
      <c r="F9" s="19">
        <v>45450</v>
      </c>
      <c r="G9" s="19">
        <v>45563</v>
      </c>
      <c r="H9" s="18">
        <v>1800</v>
      </c>
      <c r="I9" s="18">
        <v>28</v>
      </c>
      <c r="J9" s="18" t="s">
        <v>42</v>
      </c>
      <c r="K9" s="18"/>
      <c r="L9" s="12">
        <f t="shared" si="0"/>
        <v>4</v>
      </c>
      <c r="M9" s="12" t="str">
        <f t="shared" si="1"/>
        <v>No</v>
      </c>
      <c r="N9" s="12">
        <f t="shared" si="2"/>
        <v>7200</v>
      </c>
    </row>
    <row r="10" spans="1:18" x14ac:dyDescent="0.3">
      <c r="A10" s="16" t="s">
        <v>43</v>
      </c>
      <c r="B10" s="16" t="s">
        <v>44</v>
      </c>
      <c r="C10" s="16">
        <v>42</v>
      </c>
      <c r="D10" s="16" t="s">
        <v>12</v>
      </c>
      <c r="E10" s="16" t="s">
        <v>13</v>
      </c>
      <c r="F10" s="17">
        <v>45569</v>
      </c>
      <c r="G10" s="17">
        <v>45582</v>
      </c>
      <c r="H10" s="16">
        <v>800</v>
      </c>
      <c r="I10" s="16">
        <v>3</v>
      </c>
      <c r="J10" s="16" t="s">
        <v>42</v>
      </c>
      <c r="K10" s="16" t="s">
        <v>45</v>
      </c>
      <c r="L10" s="12">
        <f t="shared" si="0"/>
        <v>0</v>
      </c>
      <c r="M10" s="12" t="str">
        <f t="shared" si="1"/>
        <v>Yes</v>
      </c>
      <c r="N10" s="12">
        <f t="shared" si="2"/>
        <v>0</v>
      </c>
    </row>
    <row r="11" spans="1:18" x14ac:dyDescent="0.3">
      <c r="A11" s="18" t="s">
        <v>46</v>
      </c>
      <c r="B11" s="18" t="s">
        <v>47</v>
      </c>
      <c r="C11" s="18">
        <v>37</v>
      </c>
      <c r="D11" s="18" t="s">
        <v>12</v>
      </c>
      <c r="E11" s="18" t="s">
        <v>22</v>
      </c>
      <c r="F11" s="19">
        <v>45202</v>
      </c>
      <c r="G11" s="19">
        <v>45280</v>
      </c>
      <c r="H11" s="18">
        <v>1200</v>
      </c>
      <c r="I11" s="18">
        <v>29</v>
      </c>
      <c r="J11" s="18" t="s">
        <v>35</v>
      </c>
      <c r="K11" s="18" t="s">
        <v>48</v>
      </c>
      <c r="L11" s="12">
        <f t="shared" si="0"/>
        <v>3</v>
      </c>
      <c r="M11" s="12" t="str">
        <f t="shared" si="1"/>
        <v>Yes</v>
      </c>
      <c r="N11" s="12">
        <f t="shared" si="2"/>
        <v>3600</v>
      </c>
    </row>
    <row r="12" spans="1:18" x14ac:dyDescent="0.3">
      <c r="A12" s="16" t="s">
        <v>49</v>
      </c>
      <c r="B12" s="16" t="s">
        <v>50</v>
      </c>
      <c r="C12" s="16">
        <v>48</v>
      </c>
      <c r="D12" s="16" t="s">
        <v>27</v>
      </c>
      <c r="E12" s="16" t="s">
        <v>22</v>
      </c>
      <c r="F12" s="17">
        <v>45297</v>
      </c>
      <c r="G12" s="17">
        <v>45459</v>
      </c>
      <c r="H12" s="16">
        <v>1200</v>
      </c>
      <c r="I12" s="16">
        <v>13</v>
      </c>
      <c r="J12" s="16" t="s">
        <v>14</v>
      </c>
      <c r="K12" s="16" t="s">
        <v>51</v>
      </c>
      <c r="L12" s="12">
        <f t="shared" si="0"/>
        <v>5</v>
      </c>
      <c r="M12" s="12" t="str">
        <f t="shared" si="1"/>
        <v>Yes</v>
      </c>
      <c r="N12" s="12">
        <f t="shared" si="2"/>
        <v>6000</v>
      </c>
    </row>
    <row r="13" spans="1:18" x14ac:dyDescent="0.3">
      <c r="A13" s="18" t="s">
        <v>52</v>
      </c>
      <c r="B13" s="18" t="s">
        <v>53</v>
      </c>
      <c r="C13" s="18">
        <v>36</v>
      </c>
      <c r="D13" s="18" t="s">
        <v>12</v>
      </c>
      <c r="E13" s="18" t="s">
        <v>22</v>
      </c>
      <c r="F13" s="19">
        <v>45154</v>
      </c>
      <c r="G13" s="19">
        <v>45568</v>
      </c>
      <c r="H13" s="18">
        <v>1200</v>
      </c>
      <c r="I13" s="18">
        <v>19</v>
      </c>
      <c r="J13" s="18" t="s">
        <v>42</v>
      </c>
      <c r="K13" s="18" t="s">
        <v>54</v>
      </c>
      <c r="L13" s="12">
        <f t="shared" si="0"/>
        <v>14</v>
      </c>
      <c r="M13" s="12" t="str">
        <f t="shared" si="1"/>
        <v>Yes</v>
      </c>
      <c r="N13" s="12">
        <f t="shared" si="2"/>
        <v>16800</v>
      </c>
    </row>
    <row r="14" spans="1:18" x14ac:dyDescent="0.3">
      <c r="A14" s="16" t="s">
        <v>55</v>
      </c>
      <c r="B14" s="16" t="s">
        <v>56</v>
      </c>
      <c r="C14" s="16">
        <v>48</v>
      </c>
      <c r="D14" s="16" t="s">
        <v>27</v>
      </c>
      <c r="E14" s="16" t="s">
        <v>41</v>
      </c>
      <c r="F14" s="17">
        <v>45556</v>
      </c>
      <c r="G14" s="17">
        <v>45641</v>
      </c>
      <c r="H14" s="16">
        <v>1800</v>
      </c>
      <c r="I14" s="16">
        <v>22</v>
      </c>
      <c r="J14" s="16" t="s">
        <v>42</v>
      </c>
      <c r="K14" s="16"/>
      <c r="L14" s="12">
        <f t="shared" si="0"/>
        <v>3</v>
      </c>
      <c r="M14" s="12" t="str">
        <f t="shared" si="1"/>
        <v>No</v>
      </c>
      <c r="N14" s="12">
        <f t="shared" si="2"/>
        <v>5400</v>
      </c>
    </row>
    <row r="15" spans="1:18" x14ac:dyDescent="0.3">
      <c r="A15" s="18" t="s">
        <v>57</v>
      </c>
      <c r="B15" s="18" t="s">
        <v>58</v>
      </c>
      <c r="C15" s="18">
        <v>39</v>
      </c>
      <c r="D15" s="18" t="s">
        <v>12</v>
      </c>
      <c r="E15" s="18" t="s">
        <v>22</v>
      </c>
      <c r="F15" s="19">
        <v>45065</v>
      </c>
      <c r="G15" s="19">
        <v>45242</v>
      </c>
      <c r="H15" s="18">
        <v>1200</v>
      </c>
      <c r="I15" s="18">
        <v>28</v>
      </c>
      <c r="J15" s="18" t="s">
        <v>35</v>
      </c>
      <c r="K15" s="18"/>
      <c r="L15" s="12">
        <f t="shared" si="0"/>
        <v>6</v>
      </c>
      <c r="M15" s="12" t="str">
        <f t="shared" si="1"/>
        <v>No</v>
      </c>
      <c r="N15" s="12">
        <f t="shared" si="2"/>
        <v>7200</v>
      </c>
    </row>
    <row r="16" spans="1:18" x14ac:dyDescent="0.3">
      <c r="A16" s="16" t="s">
        <v>59</v>
      </c>
      <c r="B16" s="16" t="s">
        <v>60</v>
      </c>
      <c r="C16" s="16">
        <v>44</v>
      </c>
      <c r="D16" s="16" t="s">
        <v>27</v>
      </c>
      <c r="E16" s="16" t="s">
        <v>13</v>
      </c>
      <c r="F16" s="17">
        <v>45333</v>
      </c>
      <c r="G16" s="17">
        <v>45540</v>
      </c>
      <c r="H16" s="16">
        <v>800</v>
      </c>
      <c r="I16" s="16">
        <v>8</v>
      </c>
      <c r="J16" s="16" t="s">
        <v>23</v>
      </c>
      <c r="K16" s="16"/>
      <c r="L16" s="12">
        <f t="shared" si="0"/>
        <v>7</v>
      </c>
      <c r="M16" s="12" t="str">
        <f t="shared" si="1"/>
        <v>No</v>
      </c>
      <c r="N16" s="12">
        <f t="shared" si="2"/>
        <v>5600</v>
      </c>
    </row>
    <row r="17" spans="1:14" x14ac:dyDescent="0.3">
      <c r="A17" s="18" t="s">
        <v>61</v>
      </c>
      <c r="B17" s="18" t="s">
        <v>62</v>
      </c>
      <c r="C17" s="18">
        <v>39</v>
      </c>
      <c r="D17" s="18" t="s">
        <v>12</v>
      </c>
      <c r="E17" s="18" t="s">
        <v>31</v>
      </c>
      <c r="F17" s="19">
        <v>45702</v>
      </c>
      <c r="G17" s="19">
        <v>45732</v>
      </c>
      <c r="H17" s="18">
        <v>2500</v>
      </c>
      <c r="I17" s="18">
        <v>14</v>
      </c>
      <c r="J17" s="18" t="s">
        <v>42</v>
      </c>
      <c r="K17" s="18"/>
      <c r="L17" s="12">
        <f t="shared" si="0"/>
        <v>1</v>
      </c>
      <c r="M17" s="12" t="str">
        <f t="shared" si="1"/>
        <v>No</v>
      </c>
      <c r="N17" s="12">
        <f t="shared" si="2"/>
        <v>2500</v>
      </c>
    </row>
    <row r="18" spans="1:14" x14ac:dyDescent="0.3">
      <c r="A18" s="16" t="s">
        <v>63</v>
      </c>
      <c r="B18" s="16" t="s">
        <v>64</v>
      </c>
      <c r="C18" s="16">
        <v>35</v>
      </c>
      <c r="D18" s="16" t="s">
        <v>12</v>
      </c>
      <c r="E18" s="16" t="s">
        <v>22</v>
      </c>
      <c r="F18" s="17">
        <v>45329</v>
      </c>
      <c r="G18" s="17">
        <v>45685</v>
      </c>
      <c r="H18" s="16">
        <v>1200</v>
      </c>
      <c r="I18" s="16">
        <v>25</v>
      </c>
      <c r="J18" s="16" t="s">
        <v>23</v>
      </c>
      <c r="K18" s="16"/>
      <c r="L18" s="12">
        <f t="shared" si="0"/>
        <v>12</v>
      </c>
      <c r="M18" s="12" t="str">
        <f t="shared" si="1"/>
        <v>No</v>
      </c>
      <c r="N18" s="12">
        <f t="shared" si="2"/>
        <v>14400</v>
      </c>
    </row>
    <row r="19" spans="1:14" x14ac:dyDescent="0.3">
      <c r="A19" s="18" t="s">
        <v>65</v>
      </c>
      <c r="B19" s="18" t="s">
        <v>66</v>
      </c>
      <c r="C19" s="18">
        <v>56</v>
      </c>
      <c r="D19" s="18" t="s">
        <v>27</v>
      </c>
      <c r="E19" s="18" t="s">
        <v>31</v>
      </c>
      <c r="F19" s="19">
        <v>45213</v>
      </c>
      <c r="G19" s="19">
        <v>45649</v>
      </c>
      <c r="H19" s="18">
        <v>2500</v>
      </c>
      <c r="I19" s="18">
        <v>13</v>
      </c>
      <c r="J19" s="18" t="s">
        <v>67</v>
      </c>
      <c r="K19" s="18"/>
      <c r="L19" s="12">
        <f t="shared" si="0"/>
        <v>15</v>
      </c>
      <c r="M19" s="12" t="str">
        <f t="shared" si="1"/>
        <v>No</v>
      </c>
      <c r="N19" s="12">
        <f t="shared" si="2"/>
        <v>37500</v>
      </c>
    </row>
    <row r="20" spans="1:14" x14ac:dyDescent="0.3">
      <c r="A20" s="16" t="s">
        <v>68</v>
      </c>
      <c r="B20" s="16" t="s">
        <v>69</v>
      </c>
      <c r="C20" s="16">
        <v>27</v>
      </c>
      <c r="D20" s="16" t="s">
        <v>27</v>
      </c>
      <c r="E20" s="16" t="s">
        <v>13</v>
      </c>
      <c r="F20" s="17">
        <v>45354</v>
      </c>
      <c r="G20" s="17">
        <v>45664</v>
      </c>
      <c r="H20" s="16">
        <v>800</v>
      </c>
      <c r="I20" s="16">
        <v>26</v>
      </c>
      <c r="J20" s="16" t="s">
        <v>35</v>
      </c>
      <c r="K20" s="16"/>
      <c r="L20" s="12">
        <f t="shared" si="0"/>
        <v>10</v>
      </c>
      <c r="M20" s="12" t="str">
        <f t="shared" si="1"/>
        <v>No</v>
      </c>
      <c r="N20" s="12">
        <f t="shared" si="2"/>
        <v>8000</v>
      </c>
    </row>
    <row r="21" spans="1:14" x14ac:dyDescent="0.3">
      <c r="A21" s="18" t="s">
        <v>70</v>
      </c>
      <c r="B21" s="18" t="s">
        <v>71</v>
      </c>
      <c r="C21" s="18">
        <v>28</v>
      </c>
      <c r="D21" s="18" t="s">
        <v>12</v>
      </c>
      <c r="E21" s="18" t="s">
        <v>31</v>
      </c>
      <c r="F21" s="19">
        <v>45417</v>
      </c>
      <c r="G21" s="19">
        <v>45608</v>
      </c>
      <c r="H21" s="18">
        <v>2500</v>
      </c>
      <c r="I21" s="18">
        <v>21</v>
      </c>
      <c r="J21" s="18" t="s">
        <v>35</v>
      </c>
      <c r="K21" s="18" t="s">
        <v>72</v>
      </c>
      <c r="L21" s="12">
        <f t="shared" si="0"/>
        <v>6</v>
      </c>
      <c r="M21" s="12" t="str">
        <f t="shared" si="1"/>
        <v>Yes</v>
      </c>
      <c r="N21" s="12">
        <f t="shared" si="2"/>
        <v>15000</v>
      </c>
    </row>
    <row r="22" spans="1:14" x14ac:dyDescent="0.3">
      <c r="A22" s="16" t="s">
        <v>73</v>
      </c>
      <c r="B22" s="16" t="s">
        <v>74</v>
      </c>
      <c r="C22" s="16">
        <v>57</v>
      </c>
      <c r="D22" s="16" t="s">
        <v>27</v>
      </c>
      <c r="E22" s="16" t="s">
        <v>41</v>
      </c>
      <c r="F22" s="17">
        <v>45146</v>
      </c>
      <c r="G22" s="17">
        <v>45674</v>
      </c>
      <c r="H22" s="16">
        <v>1800</v>
      </c>
      <c r="I22" s="16">
        <v>19</v>
      </c>
      <c r="J22" s="16" t="s">
        <v>35</v>
      </c>
      <c r="K22" s="16"/>
      <c r="L22" s="12">
        <f t="shared" si="0"/>
        <v>18</v>
      </c>
      <c r="M22" s="12" t="str">
        <f t="shared" si="1"/>
        <v>No</v>
      </c>
      <c r="N22" s="12">
        <f t="shared" si="2"/>
        <v>32400</v>
      </c>
    </row>
    <row r="23" spans="1:14" x14ac:dyDescent="0.3">
      <c r="A23" s="18" t="s">
        <v>75</v>
      </c>
      <c r="B23" s="18" t="s">
        <v>76</v>
      </c>
      <c r="C23" s="18">
        <v>26</v>
      </c>
      <c r="D23" s="18" t="s">
        <v>27</v>
      </c>
      <c r="E23" s="18" t="s">
        <v>41</v>
      </c>
      <c r="F23" s="19">
        <v>45320</v>
      </c>
      <c r="G23" s="19">
        <v>45616</v>
      </c>
      <c r="H23" s="18">
        <v>1800</v>
      </c>
      <c r="I23" s="18">
        <v>5</v>
      </c>
      <c r="J23" s="18" t="s">
        <v>14</v>
      </c>
      <c r="K23" s="18"/>
      <c r="L23" s="12">
        <f t="shared" si="0"/>
        <v>10</v>
      </c>
      <c r="M23" s="12" t="str">
        <f t="shared" si="1"/>
        <v>No</v>
      </c>
      <c r="N23" s="12">
        <f t="shared" si="2"/>
        <v>18000</v>
      </c>
    </row>
    <row r="24" spans="1:14" x14ac:dyDescent="0.3">
      <c r="A24" s="16" t="s">
        <v>77</v>
      </c>
      <c r="B24" s="16" t="s">
        <v>78</v>
      </c>
      <c r="C24" s="16">
        <v>48</v>
      </c>
      <c r="D24" s="16" t="s">
        <v>12</v>
      </c>
      <c r="E24" s="16" t="s">
        <v>41</v>
      </c>
      <c r="F24" s="17">
        <v>45451</v>
      </c>
      <c r="G24" s="17">
        <v>45455</v>
      </c>
      <c r="H24" s="16">
        <v>1800</v>
      </c>
      <c r="I24" s="16">
        <v>18</v>
      </c>
      <c r="J24" s="16" t="s">
        <v>67</v>
      </c>
      <c r="K24" s="16"/>
      <c r="L24" s="12">
        <f t="shared" si="0"/>
        <v>0</v>
      </c>
      <c r="M24" s="12" t="str">
        <f t="shared" si="1"/>
        <v>No</v>
      </c>
      <c r="N24" s="12">
        <f t="shared" si="2"/>
        <v>0</v>
      </c>
    </row>
    <row r="25" spans="1:14" x14ac:dyDescent="0.3">
      <c r="A25" s="18" t="s">
        <v>79</v>
      </c>
      <c r="B25" s="18" t="s">
        <v>80</v>
      </c>
      <c r="C25" s="18">
        <v>25</v>
      </c>
      <c r="D25" s="18" t="s">
        <v>27</v>
      </c>
      <c r="E25" s="18" t="s">
        <v>22</v>
      </c>
      <c r="F25" s="19">
        <v>45439</v>
      </c>
      <c r="G25" s="19">
        <v>45730</v>
      </c>
      <c r="H25" s="18">
        <v>1200</v>
      </c>
      <c r="I25" s="18">
        <v>6</v>
      </c>
      <c r="J25" s="18" t="s">
        <v>14</v>
      </c>
      <c r="K25" s="18"/>
      <c r="L25" s="12">
        <f t="shared" si="0"/>
        <v>10</v>
      </c>
      <c r="M25" s="12" t="str">
        <f t="shared" si="1"/>
        <v>No</v>
      </c>
      <c r="N25" s="12">
        <f t="shared" si="2"/>
        <v>12000</v>
      </c>
    </row>
    <row r="26" spans="1:14" x14ac:dyDescent="0.3">
      <c r="A26" s="16" t="s">
        <v>81</v>
      </c>
      <c r="B26" s="16" t="s">
        <v>82</v>
      </c>
      <c r="C26" s="16">
        <v>53</v>
      </c>
      <c r="D26" s="16" t="s">
        <v>12</v>
      </c>
      <c r="E26" s="16" t="s">
        <v>41</v>
      </c>
      <c r="F26" s="17">
        <v>45286</v>
      </c>
      <c r="G26" s="17">
        <v>45372</v>
      </c>
      <c r="H26" s="16">
        <v>1800</v>
      </c>
      <c r="I26" s="16">
        <v>17</v>
      </c>
      <c r="J26" s="16" t="s">
        <v>35</v>
      </c>
      <c r="K26" s="16" t="s">
        <v>83</v>
      </c>
      <c r="L26" s="12">
        <f t="shared" si="0"/>
        <v>3</v>
      </c>
      <c r="M26" s="12" t="str">
        <f t="shared" si="1"/>
        <v>Yes</v>
      </c>
      <c r="N26" s="12">
        <f t="shared" si="2"/>
        <v>5400</v>
      </c>
    </row>
    <row r="27" spans="1:14" x14ac:dyDescent="0.3">
      <c r="A27" s="18" t="s">
        <v>84</v>
      </c>
      <c r="B27" s="18" t="s">
        <v>85</v>
      </c>
      <c r="C27" s="18">
        <v>42</v>
      </c>
      <c r="D27" s="18" t="s">
        <v>27</v>
      </c>
      <c r="E27" s="18" t="s">
        <v>22</v>
      </c>
      <c r="F27" s="19">
        <v>45702</v>
      </c>
      <c r="G27" s="19">
        <v>45727</v>
      </c>
      <c r="H27" s="18">
        <v>1200</v>
      </c>
      <c r="I27" s="18">
        <v>3</v>
      </c>
      <c r="J27" s="18" t="s">
        <v>67</v>
      </c>
      <c r="K27" s="18"/>
      <c r="L27" s="12">
        <f t="shared" si="0"/>
        <v>1</v>
      </c>
      <c r="M27" s="12" t="str">
        <f t="shared" si="1"/>
        <v>No</v>
      </c>
      <c r="N27" s="12">
        <f t="shared" si="2"/>
        <v>1200</v>
      </c>
    </row>
    <row r="28" spans="1:14" x14ac:dyDescent="0.3">
      <c r="A28" s="16" t="s">
        <v>86</v>
      </c>
      <c r="B28" s="16" t="s">
        <v>87</v>
      </c>
      <c r="C28" s="16">
        <v>24</v>
      </c>
      <c r="D28" s="16" t="s">
        <v>12</v>
      </c>
      <c r="E28" s="16" t="s">
        <v>31</v>
      </c>
      <c r="F28" s="17">
        <v>45698</v>
      </c>
      <c r="G28" s="17">
        <v>45726</v>
      </c>
      <c r="H28" s="16">
        <v>2500</v>
      </c>
      <c r="I28" s="16">
        <v>28</v>
      </c>
      <c r="J28" s="16" t="s">
        <v>35</v>
      </c>
      <c r="K28" s="16"/>
      <c r="L28" s="12">
        <f t="shared" si="0"/>
        <v>1</v>
      </c>
      <c r="M28" s="12" t="str">
        <f t="shared" si="1"/>
        <v>No</v>
      </c>
      <c r="N28" s="12">
        <f t="shared" si="2"/>
        <v>2500</v>
      </c>
    </row>
    <row r="29" spans="1:14" x14ac:dyDescent="0.3">
      <c r="A29" s="18" t="s">
        <v>88</v>
      </c>
      <c r="B29" s="18" t="s">
        <v>89</v>
      </c>
      <c r="C29" s="18">
        <v>53</v>
      </c>
      <c r="D29" s="18" t="s">
        <v>12</v>
      </c>
      <c r="E29" s="18" t="s">
        <v>22</v>
      </c>
      <c r="F29" s="19">
        <v>45614</v>
      </c>
      <c r="G29" s="19">
        <v>45645</v>
      </c>
      <c r="H29" s="18">
        <v>1200</v>
      </c>
      <c r="I29" s="18">
        <v>23</v>
      </c>
      <c r="J29" s="18" t="s">
        <v>18</v>
      </c>
      <c r="K29" s="18"/>
      <c r="L29" s="12">
        <f t="shared" si="0"/>
        <v>1</v>
      </c>
      <c r="M29" s="12" t="str">
        <f t="shared" si="1"/>
        <v>No</v>
      </c>
      <c r="N29" s="12">
        <f t="shared" si="2"/>
        <v>1200</v>
      </c>
    </row>
    <row r="30" spans="1:14" x14ac:dyDescent="0.3">
      <c r="A30" s="16" t="s">
        <v>90</v>
      </c>
      <c r="B30" s="16" t="s">
        <v>91</v>
      </c>
      <c r="C30" s="16">
        <v>29</v>
      </c>
      <c r="D30" s="16" t="s">
        <v>27</v>
      </c>
      <c r="E30" s="16" t="s">
        <v>31</v>
      </c>
      <c r="F30" s="17">
        <v>45401</v>
      </c>
      <c r="G30" s="17">
        <v>45408</v>
      </c>
      <c r="H30" s="16">
        <v>2500</v>
      </c>
      <c r="I30" s="16">
        <v>8</v>
      </c>
      <c r="J30" s="16" t="s">
        <v>23</v>
      </c>
      <c r="K30" s="16"/>
      <c r="L30" s="12">
        <f t="shared" si="0"/>
        <v>0</v>
      </c>
      <c r="M30" s="12" t="str">
        <f t="shared" si="1"/>
        <v>No</v>
      </c>
      <c r="N30" s="12">
        <f t="shared" si="2"/>
        <v>0</v>
      </c>
    </row>
    <row r="31" spans="1:14" x14ac:dyDescent="0.3">
      <c r="A31" s="18" t="s">
        <v>92</v>
      </c>
      <c r="B31" s="18" t="s">
        <v>93</v>
      </c>
      <c r="C31" s="18">
        <v>31</v>
      </c>
      <c r="D31" s="18" t="s">
        <v>27</v>
      </c>
      <c r="E31" s="18" t="s">
        <v>31</v>
      </c>
      <c r="F31" s="19">
        <v>45667</v>
      </c>
      <c r="G31" s="19">
        <v>45745</v>
      </c>
      <c r="H31" s="18">
        <v>2500</v>
      </c>
      <c r="I31" s="18">
        <v>23</v>
      </c>
      <c r="J31" s="18" t="s">
        <v>42</v>
      </c>
      <c r="K31" s="18" t="s">
        <v>94</v>
      </c>
      <c r="L31" s="12">
        <f t="shared" si="0"/>
        <v>3</v>
      </c>
      <c r="M31" s="12" t="str">
        <f t="shared" si="1"/>
        <v>Yes</v>
      </c>
      <c r="N31" s="12">
        <f t="shared" si="2"/>
        <v>7500</v>
      </c>
    </row>
    <row r="32" spans="1:14" x14ac:dyDescent="0.3">
      <c r="A32" s="16" t="s">
        <v>95</v>
      </c>
      <c r="B32" s="16" t="s">
        <v>96</v>
      </c>
      <c r="C32" s="16">
        <v>52</v>
      </c>
      <c r="D32" s="16" t="s">
        <v>27</v>
      </c>
      <c r="E32" s="16" t="s">
        <v>13</v>
      </c>
      <c r="F32" s="17">
        <v>45088</v>
      </c>
      <c r="G32" s="17">
        <v>45656</v>
      </c>
      <c r="H32" s="16">
        <v>800</v>
      </c>
      <c r="I32" s="16">
        <v>9</v>
      </c>
      <c r="J32" s="16" t="s">
        <v>67</v>
      </c>
      <c r="K32" s="16" t="s">
        <v>97</v>
      </c>
      <c r="L32" s="12">
        <f t="shared" si="0"/>
        <v>19</v>
      </c>
      <c r="M32" s="12" t="str">
        <f t="shared" si="1"/>
        <v>Yes</v>
      </c>
      <c r="N32" s="12">
        <f t="shared" si="2"/>
        <v>15200</v>
      </c>
    </row>
    <row r="33" spans="1:15" x14ac:dyDescent="0.3">
      <c r="A33" s="18" t="s">
        <v>98</v>
      </c>
      <c r="B33" s="18" t="s">
        <v>99</v>
      </c>
      <c r="C33" s="18">
        <v>20</v>
      </c>
      <c r="D33" s="18" t="s">
        <v>12</v>
      </c>
      <c r="E33" s="18" t="s">
        <v>22</v>
      </c>
      <c r="F33" s="19">
        <v>45391</v>
      </c>
      <c r="G33" s="19">
        <v>45604</v>
      </c>
      <c r="H33" s="18">
        <v>1200</v>
      </c>
      <c r="I33" s="18">
        <v>2</v>
      </c>
      <c r="J33" s="18" t="s">
        <v>35</v>
      </c>
      <c r="K33" s="18"/>
      <c r="L33" s="12">
        <f t="shared" si="0"/>
        <v>7</v>
      </c>
      <c r="M33" s="12" t="str">
        <f t="shared" si="1"/>
        <v>No</v>
      </c>
      <c r="N33" s="12">
        <f t="shared" si="2"/>
        <v>8400</v>
      </c>
    </row>
    <row r="34" spans="1:15" x14ac:dyDescent="0.3">
      <c r="A34" s="16" t="s">
        <v>100</v>
      </c>
      <c r="B34" s="16" t="s">
        <v>101</v>
      </c>
      <c r="C34" s="16">
        <v>22</v>
      </c>
      <c r="D34" s="16" t="s">
        <v>12</v>
      </c>
      <c r="E34" s="16" t="s">
        <v>13</v>
      </c>
      <c r="F34" s="17">
        <v>45699</v>
      </c>
      <c r="G34" s="17">
        <v>45740</v>
      </c>
      <c r="H34" s="16">
        <v>800</v>
      </c>
      <c r="I34" s="16">
        <v>30</v>
      </c>
      <c r="J34" s="16" t="s">
        <v>35</v>
      </c>
      <c r="K34" s="16"/>
      <c r="L34" s="12">
        <f t="shared" si="0"/>
        <v>1</v>
      </c>
      <c r="M34" s="12" t="str">
        <f t="shared" si="1"/>
        <v>No</v>
      </c>
      <c r="N34" s="12">
        <f t="shared" si="2"/>
        <v>800</v>
      </c>
    </row>
    <row r="35" spans="1:15" x14ac:dyDescent="0.3">
      <c r="A35" s="18" t="s">
        <v>102</v>
      </c>
      <c r="B35" s="18" t="s">
        <v>103</v>
      </c>
      <c r="C35" s="18">
        <v>23</v>
      </c>
      <c r="D35" s="18" t="s">
        <v>12</v>
      </c>
      <c r="E35" s="18" t="s">
        <v>41</v>
      </c>
      <c r="F35" s="19">
        <v>45588</v>
      </c>
      <c r="G35" s="19">
        <v>45721</v>
      </c>
      <c r="H35" s="18">
        <v>1800</v>
      </c>
      <c r="I35" s="18">
        <v>23</v>
      </c>
      <c r="J35" s="18" t="s">
        <v>18</v>
      </c>
      <c r="K35" s="18" t="s">
        <v>104</v>
      </c>
      <c r="L35" s="12">
        <f t="shared" si="0"/>
        <v>4</v>
      </c>
      <c r="M35" s="12" t="str">
        <f t="shared" si="1"/>
        <v>Yes</v>
      </c>
      <c r="N35" s="12">
        <f t="shared" si="2"/>
        <v>7200</v>
      </c>
    </row>
    <row r="36" spans="1:15" x14ac:dyDescent="0.3">
      <c r="A36" s="16" t="s">
        <v>105</v>
      </c>
      <c r="B36" s="16" t="s">
        <v>106</v>
      </c>
      <c r="C36" s="16">
        <v>27</v>
      </c>
      <c r="D36" s="16" t="s">
        <v>27</v>
      </c>
      <c r="E36" s="16" t="s">
        <v>22</v>
      </c>
      <c r="F36" s="17">
        <v>45312</v>
      </c>
      <c r="G36" s="17">
        <v>45652</v>
      </c>
      <c r="H36" s="16">
        <v>1200</v>
      </c>
      <c r="I36" s="16">
        <v>27</v>
      </c>
      <c r="J36" s="16" t="s">
        <v>18</v>
      </c>
      <c r="K36" s="16"/>
      <c r="L36" s="12">
        <f t="shared" si="0"/>
        <v>11</v>
      </c>
      <c r="M36" s="12" t="str">
        <f t="shared" si="1"/>
        <v>No</v>
      </c>
      <c r="N36" s="12">
        <f t="shared" si="2"/>
        <v>13200</v>
      </c>
    </row>
    <row r="37" spans="1:15" x14ac:dyDescent="0.3">
      <c r="K37" s="27" t="s">
        <v>125</v>
      </c>
    </row>
    <row r="41" spans="1:15" x14ac:dyDescent="0.3">
      <c r="A41" s="15" t="s">
        <v>107</v>
      </c>
      <c r="B41" s="15" t="s">
        <v>0</v>
      </c>
      <c r="C41" s="15" t="s">
        <v>1</v>
      </c>
      <c r="D41" s="15" t="s">
        <v>2</v>
      </c>
      <c r="E41" s="15" t="s">
        <v>3</v>
      </c>
      <c r="F41" s="15" t="s">
        <v>4</v>
      </c>
      <c r="G41" s="15" t="s">
        <v>5</v>
      </c>
      <c r="H41" s="15" t="s">
        <v>6</v>
      </c>
      <c r="I41" s="15" t="s">
        <v>7</v>
      </c>
      <c r="J41" s="15" t="s">
        <v>8</v>
      </c>
      <c r="K41" s="15" t="s">
        <v>9</v>
      </c>
      <c r="L41" s="9" t="s">
        <v>108</v>
      </c>
      <c r="M41" s="20" t="s">
        <v>109</v>
      </c>
      <c r="N41" s="15" t="s">
        <v>117</v>
      </c>
      <c r="O41" s="20" t="s">
        <v>124</v>
      </c>
    </row>
    <row r="42" spans="1:15" x14ac:dyDescent="0.3">
      <c r="A42" s="16" t="s">
        <v>10</v>
      </c>
      <c r="B42" s="16" t="s">
        <v>11</v>
      </c>
      <c r="C42" s="16">
        <v>59</v>
      </c>
      <c r="D42" s="16" t="s">
        <v>12</v>
      </c>
      <c r="E42" s="16" t="s">
        <v>13</v>
      </c>
      <c r="F42" s="17">
        <v>45235</v>
      </c>
      <c r="G42" s="17">
        <v>45425</v>
      </c>
      <c r="H42" s="16">
        <v>800</v>
      </c>
      <c r="I42" s="16">
        <v>25</v>
      </c>
      <c r="J42" s="16" t="s">
        <v>14</v>
      </c>
      <c r="K42" s="16" t="s">
        <v>15</v>
      </c>
      <c r="L42" s="12">
        <f>ROUND((G42-F42)/30,0)</f>
        <v>6</v>
      </c>
      <c r="M42" s="12" t="str">
        <f>IF(K42="","No","Yes")</f>
        <v>Yes</v>
      </c>
      <c r="N42" s="12">
        <f>H42*L42</f>
        <v>4800</v>
      </c>
      <c r="O42" s="22" t="str" cm="1">
        <f t="array" ref="O42">_xlfn.IFS(C42&lt;=30, "Youth", C42&lt;=45, "Adult", TRUE, "Seniors")</f>
        <v>Seniors</v>
      </c>
    </row>
    <row r="43" spans="1:15" x14ac:dyDescent="0.3">
      <c r="A43" s="18" t="s">
        <v>16</v>
      </c>
      <c r="B43" s="18" t="s">
        <v>17</v>
      </c>
      <c r="C43" s="18">
        <v>27</v>
      </c>
      <c r="D43" s="18" t="s">
        <v>12</v>
      </c>
      <c r="E43" s="18" t="s">
        <v>13</v>
      </c>
      <c r="F43" s="19">
        <v>45714</v>
      </c>
      <c r="G43" s="19">
        <v>45740</v>
      </c>
      <c r="H43" s="18">
        <v>800</v>
      </c>
      <c r="I43" s="18">
        <v>20</v>
      </c>
      <c r="J43" s="18" t="s">
        <v>18</v>
      </c>
      <c r="K43" s="18" t="s">
        <v>19</v>
      </c>
      <c r="L43" s="12">
        <f t="shared" ref="L43:L76" si="3">ROUND((G43-F43)/30,0)</f>
        <v>1</v>
      </c>
      <c r="M43" s="12" t="str">
        <f t="shared" ref="M43:M76" si="4">IF(K43="","No","Yes")</f>
        <v>Yes</v>
      </c>
      <c r="N43" s="12">
        <f t="shared" ref="N43:N76" si="5">H43*L43</f>
        <v>800</v>
      </c>
      <c r="O43" s="22" t="str" cm="1">
        <f t="array" ref="O43">_xlfn.IFS(C43&lt;=30, "Youth", C43&lt;=45, "Adult", TRUE, "Seniors")</f>
        <v>Youth</v>
      </c>
    </row>
    <row r="44" spans="1:15" x14ac:dyDescent="0.3">
      <c r="A44" s="16" t="s">
        <v>20</v>
      </c>
      <c r="B44" s="16" t="s">
        <v>21</v>
      </c>
      <c r="C44" s="16">
        <v>24</v>
      </c>
      <c r="D44" s="16" t="s">
        <v>12</v>
      </c>
      <c r="E44" s="16" t="s">
        <v>22</v>
      </c>
      <c r="F44" s="17">
        <v>45191</v>
      </c>
      <c r="G44" s="17">
        <v>45371</v>
      </c>
      <c r="H44" s="16">
        <v>1200</v>
      </c>
      <c r="I44" s="16">
        <v>18</v>
      </c>
      <c r="J44" s="16" t="s">
        <v>23</v>
      </c>
      <c r="K44" s="16" t="s">
        <v>24</v>
      </c>
      <c r="L44" s="12">
        <f t="shared" si="3"/>
        <v>6</v>
      </c>
      <c r="M44" s="12" t="str">
        <f t="shared" si="4"/>
        <v>Yes</v>
      </c>
      <c r="N44" s="12">
        <f t="shared" si="5"/>
        <v>7200</v>
      </c>
      <c r="O44" s="22" t="str" cm="1">
        <f t="array" ref="O44">_xlfn.IFS(C44&lt;=30, "Youth", C44&lt;=45, "Adult", TRUE, "Seniors")</f>
        <v>Youth</v>
      </c>
    </row>
    <row r="45" spans="1:15" x14ac:dyDescent="0.3">
      <c r="A45" s="18" t="s">
        <v>25</v>
      </c>
      <c r="B45" s="18" t="s">
        <v>26</v>
      </c>
      <c r="C45" s="18">
        <v>31</v>
      </c>
      <c r="D45" s="18" t="s">
        <v>27</v>
      </c>
      <c r="E45" s="18" t="s">
        <v>22</v>
      </c>
      <c r="F45" s="19">
        <v>45479</v>
      </c>
      <c r="G45" s="19">
        <v>45587</v>
      </c>
      <c r="H45" s="18">
        <v>1200</v>
      </c>
      <c r="I45" s="18">
        <v>16</v>
      </c>
      <c r="J45" s="18" t="s">
        <v>23</v>
      </c>
      <c r="K45" s="18" t="s">
        <v>28</v>
      </c>
      <c r="L45" s="12">
        <f t="shared" si="3"/>
        <v>4</v>
      </c>
      <c r="M45" s="12" t="str">
        <f t="shared" si="4"/>
        <v>Yes</v>
      </c>
      <c r="N45" s="12">
        <f t="shared" si="5"/>
        <v>4800</v>
      </c>
      <c r="O45" s="22" t="str" cm="1">
        <f t="array" ref="O45">_xlfn.IFS(C45&lt;=30, "Youth", C45&lt;=45, "Adult", TRUE, "Seniors")</f>
        <v>Adult</v>
      </c>
    </row>
    <row r="46" spans="1:15" x14ac:dyDescent="0.3">
      <c r="A46" s="16" t="s">
        <v>29</v>
      </c>
      <c r="B46" s="16" t="s">
        <v>30</v>
      </c>
      <c r="C46" s="16">
        <v>19</v>
      </c>
      <c r="D46" s="16" t="s">
        <v>12</v>
      </c>
      <c r="E46" s="16" t="s">
        <v>31</v>
      </c>
      <c r="F46" s="17">
        <v>45286</v>
      </c>
      <c r="G46" s="17">
        <v>45501</v>
      </c>
      <c r="H46" s="16">
        <v>2500</v>
      </c>
      <c r="I46" s="16">
        <v>12</v>
      </c>
      <c r="J46" s="16" t="s">
        <v>14</v>
      </c>
      <c r="K46" s="16" t="s">
        <v>32</v>
      </c>
      <c r="L46" s="12">
        <f t="shared" si="3"/>
        <v>7</v>
      </c>
      <c r="M46" s="12" t="str">
        <f t="shared" si="4"/>
        <v>Yes</v>
      </c>
      <c r="N46" s="12">
        <f t="shared" si="5"/>
        <v>17500</v>
      </c>
      <c r="O46" s="22" t="str" cm="1">
        <f t="array" ref="O46">_xlfn.IFS(C46&lt;=30, "Youth", C46&lt;=45, "Adult", TRUE, "Seniors")</f>
        <v>Youth</v>
      </c>
    </row>
    <row r="47" spans="1:15" x14ac:dyDescent="0.3">
      <c r="A47" s="18" t="s">
        <v>33</v>
      </c>
      <c r="B47" s="18" t="s">
        <v>34</v>
      </c>
      <c r="C47" s="18">
        <v>40</v>
      </c>
      <c r="D47" s="18" t="s">
        <v>12</v>
      </c>
      <c r="E47" s="18" t="s">
        <v>13</v>
      </c>
      <c r="F47" s="19">
        <v>45317</v>
      </c>
      <c r="G47" s="19">
        <v>45392</v>
      </c>
      <c r="H47" s="18">
        <v>800</v>
      </c>
      <c r="I47" s="18">
        <v>14</v>
      </c>
      <c r="J47" s="18" t="s">
        <v>35</v>
      </c>
      <c r="K47" s="18" t="s">
        <v>36</v>
      </c>
      <c r="L47" s="12">
        <f t="shared" si="3"/>
        <v>3</v>
      </c>
      <c r="M47" s="12" t="str">
        <f t="shared" si="4"/>
        <v>Yes</v>
      </c>
      <c r="N47" s="12">
        <f t="shared" si="5"/>
        <v>2400</v>
      </c>
      <c r="O47" s="22" t="str" cm="1">
        <f t="array" ref="O47">_xlfn.IFS(C47&lt;=30, "Youth", C47&lt;=45, "Adult", TRUE, "Seniors")</f>
        <v>Adult</v>
      </c>
    </row>
    <row r="48" spans="1:15" x14ac:dyDescent="0.3">
      <c r="A48" s="16" t="s">
        <v>37</v>
      </c>
      <c r="B48" s="16" t="s">
        <v>38</v>
      </c>
      <c r="C48" s="16">
        <v>41</v>
      </c>
      <c r="D48" s="16" t="s">
        <v>27</v>
      </c>
      <c r="E48" s="16" t="s">
        <v>13</v>
      </c>
      <c r="F48" s="17">
        <v>45588</v>
      </c>
      <c r="G48" s="17">
        <v>45677</v>
      </c>
      <c r="H48" s="16">
        <v>800</v>
      </c>
      <c r="I48" s="16">
        <v>25</v>
      </c>
      <c r="J48" s="16" t="s">
        <v>18</v>
      </c>
      <c r="K48" s="16"/>
      <c r="L48" s="12">
        <f t="shared" si="3"/>
        <v>3</v>
      </c>
      <c r="M48" s="12" t="str">
        <f t="shared" si="4"/>
        <v>No</v>
      </c>
      <c r="N48" s="12">
        <f t="shared" si="5"/>
        <v>2400</v>
      </c>
      <c r="O48" s="22" t="str" cm="1">
        <f t="array" ref="O48">_xlfn.IFS(C48&lt;=30, "Youth", C48&lt;=45, "Adult", TRUE, "Seniors")</f>
        <v>Adult</v>
      </c>
    </row>
    <row r="49" spans="1:15" x14ac:dyDescent="0.3">
      <c r="A49" s="18" t="s">
        <v>39</v>
      </c>
      <c r="B49" s="18" t="s">
        <v>40</v>
      </c>
      <c r="C49" s="18">
        <v>43</v>
      </c>
      <c r="D49" s="18" t="s">
        <v>12</v>
      </c>
      <c r="E49" s="18" t="s">
        <v>41</v>
      </c>
      <c r="F49" s="19">
        <v>45450</v>
      </c>
      <c r="G49" s="19">
        <v>45563</v>
      </c>
      <c r="H49" s="18">
        <v>1800</v>
      </c>
      <c r="I49" s="18">
        <v>28</v>
      </c>
      <c r="J49" s="18" t="s">
        <v>42</v>
      </c>
      <c r="K49" s="18"/>
      <c r="L49" s="12">
        <f t="shared" si="3"/>
        <v>4</v>
      </c>
      <c r="M49" s="12" t="str">
        <f t="shared" si="4"/>
        <v>No</v>
      </c>
      <c r="N49" s="12">
        <f t="shared" si="5"/>
        <v>7200</v>
      </c>
      <c r="O49" s="22" t="str" cm="1">
        <f t="array" ref="O49">_xlfn.IFS(C49&lt;=30, "Youth", C49&lt;=45, "Adult", TRUE, "Seniors")</f>
        <v>Adult</v>
      </c>
    </row>
    <row r="50" spans="1:15" x14ac:dyDescent="0.3">
      <c r="A50" s="16" t="s">
        <v>43</v>
      </c>
      <c r="B50" s="16" t="s">
        <v>44</v>
      </c>
      <c r="C50" s="16">
        <v>42</v>
      </c>
      <c r="D50" s="16" t="s">
        <v>12</v>
      </c>
      <c r="E50" s="16" t="s">
        <v>13</v>
      </c>
      <c r="F50" s="17">
        <v>45569</v>
      </c>
      <c r="G50" s="17">
        <v>45582</v>
      </c>
      <c r="H50" s="16">
        <v>800</v>
      </c>
      <c r="I50" s="16">
        <v>3</v>
      </c>
      <c r="J50" s="16" t="s">
        <v>42</v>
      </c>
      <c r="K50" s="16" t="s">
        <v>45</v>
      </c>
      <c r="L50" s="12">
        <f t="shared" si="3"/>
        <v>0</v>
      </c>
      <c r="M50" s="12" t="str">
        <f t="shared" si="4"/>
        <v>Yes</v>
      </c>
      <c r="N50" s="12">
        <f t="shared" si="5"/>
        <v>0</v>
      </c>
      <c r="O50" s="22" t="str" cm="1">
        <f t="array" ref="O50">_xlfn.IFS(C50&lt;=30, "Youth", C50&lt;=45, "Adult", TRUE, "Seniors")</f>
        <v>Adult</v>
      </c>
    </row>
    <row r="51" spans="1:15" x14ac:dyDescent="0.3">
      <c r="A51" s="18" t="s">
        <v>46</v>
      </c>
      <c r="B51" s="18" t="s">
        <v>47</v>
      </c>
      <c r="C51" s="18">
        <v>37</v>
      </c>
      <c r="D51" s="18" t="s">
        <v>12</v>
      </c>
      <c r="E51" s="18" t="s">
        <v>22</v>
      </c>
      <c r="F51" s="19">
        <v>45202</v>
      </c>
      <c r="G51" s="19">
        <v>45280</v>
      </c>
      <c r="H51" s="18">
        <v>1200</v>
      </c>
      <c r="I51" s="18">
        <v>29</v>
      </c>
      <c r="J51" s="18" t="s">
        <v>35</v>
      </c>
      <c r="K51" s="18" t="s">
        <v>48</v>
      </c>
      <c r="L51" s="12">
        <f t="shared" si="3"/>
        <v>3</v>
      </c>
      <c r="M51" s="12" t="str">
        <f t="shared" si="4"/>
        <v>Yes</v>
      </c>
      <c r="N51" s="12">
        <f t="shared" si="5"/>
        <v>3600</v>
      </c>
      <c r="O51" s="22" t="str" cm="1">
        <f t="array" ref="O51">_xlfn.IFS(C51&lt;=30, "Youth", C51&lt;=45, "Adult", TRUE, "Seniors")</f>
        <v>Adult</v>
      </c>
    </row>
    <row r="52" spans="1:15" x14ac:dyDescent="0.3">
      <c r="A52" s="16" t="s">
        <v>49</v>
      </c>
      <c r="B52" s="16" t="s">
        <v>50</v>
      </c>
      <c r="C52" s="16">
        <v>48</v>
      </c>
      <c r="D52" s="16" t="s">
        <v>27</v>
      </c>
      <c r="E52" s="16" t="s">
        <v>22</v>
      </c>
      <c r="F52" s="17">
        <v>45297</v>
      </c>
      <c r="G52" s="17">
        <v>45459</v>
      </c>
      <c r="H52" s="16">
        <v>1200</v>
      </c>
      <c r="I52" s="16">
        <v>13</v>
      </c>
      <c r="J52" s="16" t="s">
        <v>14</v>
      </c>
      <c r="K52" s="16" t="s">
        <v>51</v>
      </c>
      <c r="L52" s="12">
        <f t="shared" si="3"/>
        <v>5</v>
      </c>
      <c r="M52" s="12" t="str">
        <f t="shared" si="4"/>
        <v>Yes</v>
      </c>
      <c r="N52" s="12">
        <f t="shared" si="5"/>
        <v>6000</v>
      </c>
      <c r="O52" s="22" t="str" cm="1">
        <f t="array" ref="O52">_xlfn.IFS(C52&lt;=30, "Youth", C52&lt;=45, "Adult", TRUE, "Seniors")</f>
        <v>Seniors</v>
      </c>
    </row>
    <row r="53" spans="1:15" x14ac:dyDescent="0.3">
      <c r="A53" s="18" t="s">
        <v>52</v>
      </c>
      <c r="B53" s="18" t="s">
        <v>53</v>
      </c>
      <c r="C53" s="18">
        <v>36</v>
      </c>
      <c r="D53" s="18" t="s">
        <v>12</v>
      </c>
      <c r="E53" s="18" t="s">
        <v>22</v>
      </c>
      <c r="F53" s="19">
        <v>45154</v>
      </c>
      <c r="G53" s="19">
        <v>45568</v>
      </c>
      <c r="H53" s="18">
        <v>1200</v>
      </c>
      <c r="I53" s="18">
        <v>19</v>
      </c>
      <c r="J53" s="18" t="s">
        <v>42</v>
      </c>
      <c r="K53" s="18" t="s">
        <v>54</v>
      </c>
      <c r="L53" s="12">
        <f t="shared" si="3"/>
        <v>14</v>
      </c>
      <c r="M53" s="12" t="str">
        <f t="shared" si="4"/>
        <v>Yes</v>
      </c>
      <c r="N53" s="12">
        <f t="shared" si="5"/>
        <v>16800</v>
      </c>
      <c r="O53" s="22" t="str" cm="1">
        <f t="array" ref="O53">_xlfn.IFS(C53&lt;=30, "Youth", C53&lt;=45, "Adult", TRUE, "Seniors")</f>
        <v>Adult</v>
      </c>
    </row>
    <row r="54" spans="1:15" x14ac:dyDescent="0.3">
      <c r="A54" s="16" t="s">
        <v>55</v>
      </c>
      <c r="B54" s="16" t="s">
        <v>56</v>
      </c>
      <c r="C54" s="16">
        <v>48</v>
      </c>
      <c r="D54" s="16" t="s">
        <v>27</v>
      </c>
      <c r="E54" s="16" t="s">
        <v>41</v>
      </c>
      <c r="F54" s="17">
        <v>45556</v>
      </c>
      <c r="G54" s="17">
        <v>45641</v>
      </c>
      <c r="H54" s="16">
        <v>1800</v>
      </c>
      <c r="I54" s="16">
        <v>22</v>
      </c>
      <c r="J54" s="16" t="s">
        <v>42</v>
      </c>
      <c r="K54" s="16"/>
      <c r="L54" s="12">
        <f t="shared" si="3"/>
        <v>3</v>
      </c>
      <c r="M54" s="12" t="str">
        <f t="shared" si="4"/>
        <v>No</v>
      </c>
      <c r="N54" s="12">
        <f t="shared" si="5"/>
        <v>5400</v>
      </c>
      <c r="O54" s="22" t="str" cm="1">
        <f t="array" ref="O54">_xlfn.IFS(C54&lt;=30, "Youth", C54&lt;=45, "Adult", TRUE, "Seniors")</f>
        <v>Seniors</v>
      </c>
    </row>
    <row r="55" spans="1:15" x14ac:dyDescent="0.3">
      <c r="A55" s="18" t="s">
        <v>57</v>
      </c>
      <c r="B55" s="18" t="s">
        <v>58</v>
      </c>
      <c r="C55" s="18">
        <v>39</v>
      </c>
      <c r="D55" s="18" t="s">
        <v>12</v>
      </c>
      <c r="E55" s="18" t="s">
        <v>22</v>
      </c>
      <c r="F55" s="19">
        <v>45065</v>
      </c>
      <c r="G55" s="19">
        <v>45242</v>
      </c>
      <c r="H55" s="18">
        <v>1200</v>
      </c>
      <c r="I55" s="18">
        <v>28</v>
      </c>
      <c r="J55" s="18" t="s">
        <v>35</v>
      </c>
      <c r="K55" s="18"/>
      <c r="L55" s="12">
        <f t="shared" si="3"/>
        <v>6</v>
      </c>
      <c r="M55" s="12" t="str">
        <f t="shared" si="4"/>
        <v>No</v>
      </c>
      <c r="N55" s="12">
        <f t="shared" si="5"/>
        <v>7200</v>
      </c>
      <c r="O55" s="22" t="str" cm="1">
        <f t="array" ref="O55">_xlfn.IFS(C55&lt;=30, "Youth", C55&lt;=45, "Adult", TRUE, "Seniors")</f>
        <v>Adult</v>
      </c>
    </row>
    <row r="56" spans="1:15" x14ac:dyDescent="0.3">
      <c r="A56" s="16" t="s">
        <v>59</v>
      </c>
      <c r="B56" s="16" t="s">
        <v>60</v>
      </c>
      <c r="C56" s="16">
        <v>44</v>
      </c>
      <c r="D56" s="16" t="s">
        <v>27</v>
      </c>
      <c r="E56" s="16" t="s">
        <v>13</v>
      </c>
      <c r="F56" s="17">
        <v>45333</v>
      </c>
      <c r="G56" s="17">
        <v>45540</v>
      </c>
      <c r="H56" s="16">
        <v>800</v>
      </c>
      <c r="I56" s="16">
        <v>8</v>
      </c>
      <c r="J56" s="16" t="s">
        <v>23</v>
      </c>
      <c r="K56" s="16"/>
      <c r="L56" s="12">
        <f t="shared" si="3"/>
        <v>7</v>
      </c>
      <c r="M56" s="12" t="str">
        <f t="shared" si="4"/>
        <v>No</v>
      </c>
      <c r="N56" s="12">
        <f t="shared" si="5"/>
        <v>5600</v>
      </c>
      <c r="O56" s="22" t="str" cm="1">
        <f t="array" ref="O56">_xlfn.IFS(C56&lt;=30, "Youth", C56&lt;=45, "Adult", TRUE, "Seniors")</f>
        <v>Adult</v>
      </c>
    </row>
    <row r="57" spans="1:15" x14ac:dyDescent="0.3">
      <c r="A57" s="18" t="s">
        <v>61</v>
      </c>
      <c r="B57" s="18" t="s">
        <v>62</v>
      </c>
      <c r="C57" s="18">
        <v>39</v>
      </c>
      <c r="D57" s="18" t="s">
        <v>12</v>
      </c>
      <c r="E57" s="18" t="s">
        <v>31</v>
      </c>
      <c r="F57" s="19">
        <v>45702</v>
      </c>
      <c r="G57" s="19">
        <v>45732</v>
      </c>
      <c r="H57" s="18">
        <v>2500</v>
      </c>
      <c r="I57" s="18">
        <v>14</v>
      </c>
      <c r="J57" s="18" t="s">
        <v>42</v>
      </c>
      <c r="K57" s="18"/>
      <c r="L57" s="12">
        <f t="shared" si="3"/>
        <v>1</v>
      </c>
      <c r="M57" s="12" t="str">
        <f t="shared" si="4"/>
        <v>No</v>
      </c>
      <c r="N57" s="12">
        <f t="shared" si="5"/>
        <v>2500</v>
      </c>
      <c r="O57" s="22" t="str" cm="1">
        <f t="array" ref="O57">_xlfn.IFS(C57&lt;=30, "Youth", C57&lt;=45, "Adult", TRUE, "Seniors")</f>
        <v>Adult</v>
      </c>
    </row>
    <row r="58" spans="1:15" x14ac:dyDescent="0.3">
      <c r="A58" s="16" t="s">
        <v>63</v>
      </c>
      <c r="B58" s="16" t="s">
        <v>64</v>
      </c>
      <c r="C58" s="16">
        <v>35</v>
      </c>
      <c r="D58" s="16" t="s">
        <v>12</v>
      </c>
      <c r="E58" s="16" t="s">
        <v>22</v>
      </c>
      <c r="F58" s="17">
        <v>45329</v>
      </c>
      <c r="G58" s="17">
        <v>45685</v>
      </c>
      <c r="H58" s="16">
        <v>1200</v>
      </c>
      <c r="I58" s="16">
        <v>25</v>
      </c>
      <c r="J58" s="16" t="s">
        <v>23</v>
      </c>
      <c r="K58" s="16"/>
      <c r="L58" s="12">
        <f t="shared" si="3"/>
        <v>12</v>
      </c>
      <c r="M58" s="12" t="str">
        <f t="shared" si="4"/>
        <v>No</v>
      </c>
      <c r="N58" s="12">
        <f t="shared" si="5"/>
        <v>14400</v>
      </c>
      <c r="O58" s="22" t="str" cm="1">
        <f t="array" ref="O58">_xlfn.IFS(C58&lt;=30, "Youth", C58&lt;=45, "Adult", TRUE, "Seniors")</f>
        <v>Adult</v>
      </c>
    </row>
    <row r="59" spans="1:15" x14ac:dyDescent="0.3">
      <c r="A59" s="18" t="s">
        <v>65</v>
      </c>
      <c r="B59" s="18" t="s">
        <v>66</v>
      </c>
      <c r="C59" s="18">
        <v>56</v>
      </c>
      <c r="D59" s="18" t="s">
        <v>27</v>
      </c>
      <c r="E59" s="18" t="s">
        <v>31</v>
      </c>
      <c r="F59" s="19">
        <v>45213</v>
      </c>
      <c r="G59" s="19">
        <v>45649</v>
      </c>
      <c r="H59" s="18">
        <v>2500</v>
      </c>
      <c r="I59" s="18">
        <v>13</v>
      </c>
      <c r="J59" s="18" t="s">
        <v>67</v>
      </c>
      <c r="K59" s="18"/>
      <c r="L59" s="12">
        <f t="shared" si="3"/>
        <v>15</v>
      </c>
      <c r="M59" s="12" t="str">
        <f t="shared" si="4"/>
        <v>No</v>
      </c>
      <c r="N59" s="12">
        <f t="shared" si="5"/>
        <v>37500</v>
      </c>
      <c r="O59" s="22" t="str" cm="1">
        <f t="array" ref="O59">_xlfn.IFS(C59&lt;=30, "Youth", C59&lt;=45, "Adult", TRUE, "Seniors")</f>
        <v>Seniors</v>
      </c>
    </row>
    <row r="60" spans="1:15" x14ac:dyDescent="0.3">
      <c r="A60" s="16" t="s">
        <v>68</v>
      </c>
      <c r="B60" s="16" t="s">
        <v>69</v>
      </c>
      <c r="C60" s="16">
        <v>27</v>
      </c>
      <c r="D60" s="16" t="s">
        <v>27</v>
      </c>
      <c r="E60" s="16" t="s">
        <v>13</v>
      </c>
      <c r="F60" s="17">
        <v>45354</v>
      </c>
      <c r="G60" s="17">
        <v>45664</v>
      </c>
      <c r="H60" s="16">
        <v>800</v>
      </c>
      <c r="I60" s="16">
        <v>26</v>
      </c>
      <c r="J60" s="16" t="s">
        <v>35</v>
      </c>
      <c r="K60" s="16"/>
      <c r="L60" s="12">
        <f t="shared" si="3"/>
        <v>10</v>
      </c>
      <c r="M60" s="12" t="str">
        <f t="shared" si="4"/>
        <v>No</v>
      </c>
      <c r="N60" s="12">
        <f t="shared" si="5"/>
        <v>8000</v>
      </c>
      <c r="O60" s="22" t="str" cm="1">
        <f t="array" ref="O60">_xlfn.IFS(C60&lt;=30, "Youth", C60&lt;=45, "Adult", TRUE, "Seniors")</f>
        <v>Youth</v>
      </c>
    </row>
    <row r="61" spans="1:15" x14ac:dyDescent="0.3">
      <c r="A61" s="18" t="s">
        <v>70</v>
      </c>
      <c r="B61" s="18" t="s">
        <v>71</v>
      </c>
      <c r="C61" s="18">
        <v>28</v>
      </c>
      <c r="D61" s="18" t="s">
        <v>12</v>
      </c>
      <c r="E61" s="18" t="s">
        <v>31</v>
      </c>
      <c r="F61" s="19">
        <v>45417</v>
      </c>
      <c r="G61" s="19">
        <v>45608</v>
      </c>
      <c r="H61" s="18">
        <v>2500</v>
      </c>
      <c r="I61" s="18">
        <v>21</v>
      </c>
      <c r="J61" s="18" t="s">
        <v>35</v>
      </c>
      <c r="K61" s="18" t="s">
        <v>72</v>
      </c>
      <c r="L61" s="12">
        <f t="shared" si="3"/>
        <v>6</v>
      </c>
      <c r="M61" s="12" t="str">
        <f t="shared" si="4"/>
        <v>Yes</v>
      </c>
      <c r="N61" s="12">
        <f t="shared" si="5"/>
        <v>15000</v>
      </c>
      <c r="O61" s="22" t="str" cm="1">
        <f t="array" ref="O61">_xlfn.IFS(C61&lt;=30, "Youth", C61&lt;=45, "Adult", TRUE, "Seniors")</f>
        <v>Youth</v>
      </c>
    </row>
    <row r="62" spans="1:15" x14ac:dyDescent="0.3">
      <c r="A62" s="16" t="s">
        <v>73</v>
      </c>
      <c r="B62" s="16" t="s">
        <v>74</v>
      </c>
      <c r="C62" s="16">
        <v>57</v>
      </c>
      <c r="D62" s="16" t="s">
        <v>27</v>
      </c>
      <c r="E62" s="16" t="s">
        <v>41</v>
      </c>
      <c r="F62" s="17">
        <v>45146</v>
      </c>
      <c r="G62" s="17">
        <v>45674</v>
      </c>
      <c r="H62" s="16">
        <v>1800</v>
      </c>
      <c r="I62" s="16">
        <v>19</v>
      </c>
      <c r="J62" s="16" t="s">
        <v>35</v>
      </c>
      <c r="K62" s="16"/>
      <c r="L62" s="12">
        <f t="shared" si="3"/>
        <v>18</v>
      </c>
      <c r="M62" s="12" t="str">
        <f t="shared" si="4"/>
        <v>No</v>
      </c>
      <c r="N62" s="12">
        <f t="shared" si="5"/>
        <v>32400</v>
      </c>
      <c r="O62" s="22" t="str" cm="1">
        <f t="array" ref="O62">_xlfn.IFS(C62&lt;=30, "Youth", C62&lt;=45, "Adult", TRUE, "Seniors")</f>
        <v>Seniors</v>
      </c>
    </row>
    <row r="63" spans="1:15" x14ac:dyDescent="0.3">
      <c r="A63" s="18" t="s">
        <v>75</v>
      </c>
      <c r="B63" s="18" t="s">
        <v>76</v>
      </c>
      <c r="C63" s="18">
        <v>26</v>
      </c>
      <c r="D63" s="18" t="s">
        <v>27</v>
      </c>
      <c r="E63" s="18" t="s">
        <v>41</v>
      </c>
      <c r="F63" s="19">
        <v>45320</v>
      </c>
      <c r="G63" s="19">
        <v>45616</v>
      </c>
      <c r="H63" s="18">
        <v>1800</v>
      </c>
      <c r="I63" s="18">
        <v>5</v>
      </c>
      <c r="J63" s="18" t="s">
        <v>14</v>
      </c>
      <c r="K63" s="18"/>
      <c r="L63" s="12">
        <f t="shared" si="3"/>
        <v>10</v>
      </c>
      <c r="M63" s="12" t="str">
        <f t="shared" si="4"/>
        <v>No</v>
      </c>
      <c r="N63" s="12">
        <f t="shared" si="5"/>
        <v>18000</v>
      </c>
      <c r="O63" s="22" t="str" cm="1">
        <f t="array" ref="O63">_xlfn.IFS(C63&lt;=30, "Youth", C63&lt;=45, "Adult", TRUE, "Seniors")</f>
        <v>Youth</v>
      </c>
    </row>
    <row r="64" spans="1:15" x14ac:dyDescent="0.3">
      <c r="A64" s="16" t="s">
        <v>77</v>
      </c>
      <c r="B64" s="16" t="s">
        <v>78</v>
      </c>
      <c r="C64" s="16">
        <v>48</v>
      </c>
      <c r="D64" s="16" t="s">
        <v>12</v>
      </c>
      <c r="E64" s="16" t="s">
        <v>41</v>
      </c>
      <c r="F64" s="17">
        <v>45451</v>
      </c>
      <c r="G64" s="17">
        <v>45455</v>
      </c>
      <c r="H64" s="16">
        <v>1800</v>
      </c>
      <c r="I64" s="16">
        <v>18</v>
      </c>
      <c r="J64" s="16" t="s">
        <v>67</v>
      </c>
      <c r="K64" s="16"/>
      <c r="L64" s="12">
        <f t="shared" si="3"/>
        <v>0</v>
      </c>
      <c r="M64" s="12" t="str">
        <f t="shared" si="4"/>
        <v>No</v>
      </c>
      <c r="N64" s="12">
        <f t="shared" si="5"/>
        <v>0</v>
      </c>
      <c r="O64" s="22" t="str" cm="1">
        <f t="array" ref="O64">_xlfn.IFS(C64&lt;=30, "Youth", C64&lt;=45, "Adult", TRUE, "Seniors")</f>
        <v>Seniors</v>
      </c>
    </row>
    <row r="65" spans="1:15" x14ac:dyDescent="0.3">
      <c r="A65" s="18" t="s">
        <v>79</v>
      </c>
      <c r="B65" s="18" t="s">
        <v>80</v>
      </c>
      <c r="C65" s="18">
        <v>25</v>
      </c>
      <c r="D65" s="18" t="s">
        <v>27</v>
      </c>
      <c r="E65" s="18" t="s">
        <v>22</v>
      </c>
      <c r="F65" s="19">
        <v>45439</v>
      </c>
      <c r="G65" s="19">
        <v>45730</v>
      </c>
      <c r="H65" s="18">
        <v>1200</v>
      </c>
      <c r="I65" s="18">
        <v>6</v>
      </c>
      <c r="J65" s="18" t="s">
        <v>14</v>
      </c>
      <c r="K65" s="18"/>
      <c r="L65" s="12">
        <f t="shared" si="3"/>
        <v>10</v>
      </c>
      <c r="M65" s="12" t="str">
        <f t="shared" si="4"/>
        <v>No</v>
      </c>
      <c r="N65" s="12">
        <f t="shared" si="5"/>
        <v>12000</v>
      </c>
      <c r="O65" s="22" t="str" cm="1">
        <f t="array" ref="O65">_xlfn.IFS(C65&lt;=30, "Youth", C65&lt;=45, "Adult", TRUE, "Seniors")</f>
        <v>Youth</v>
      </c>
    </row>
    <row r="66" spans="1:15" x14ac:dyDescent="0.3">
      <c r="A66" s="16" t="s">
        <v>81</v>
      </c>
      <c r="B66" s="16" t="s">
        <v>82</v>
      </c>
      <c r="C66" s="16">
        <v>53</v>
      </c>
      <c r="D66" s="16" t="s">
        <v>12</v>
      </c>
      <c r="E66" s="16" t="s">
        <v>41</v>
      </c>
      <c r="F66" s="17">
        <v>45286</v>
      </c>
      <c r="G66" s="17">
        <v>45372</v>
      </c>
      <c r="H66" s="16">
        <v>1800</v>
      </c>
      <c r="I66" s="16">
        <v>17</v>
      </c>
      <c r="J66" s="16" t="s">
        <v>35</v>
      </c>
      <c r="K66" s="16" t="s">
        <v>83</v>
      </c>
      <c r="L66" s="12">
        <f t="shared" si="3"/>
        <v>3</v>
      </c>
      <c r="M66" s="12" t="str">
        <f t="shared" si="4"/>
        <v>Yes</v>
      </c>
      <c r="N66" s="12">
        <f t="shared" si="5"/>
        <v>5400</v>
      </c>
      <c r="O66" s="22" t="str" cm="1">
        <f t="array" ref="O66">_xlfn.IFS(C66&lt;=30, "Youth", C66&lt;=45, "Adult", TRUE, "Seniors")</f>
        <v>Seniors</v>
      </c>
    </row>
    <row r="67" spans="1:15" x14ac:dyDescent="0.3">
      <c r="A67" s="18" t="s">
        <v>84</v>
      </c>
      <c r="B67" s="18" t="s">
        <v>85</v>
      </c>
      <c r="C67" s="18">
        <v>42</v>
      </c>
      <c r="D67" s="18" t="s">
        <v>27</v>
      </c>
      <c r="E67" s="18" t="s">
        <v>22</v>
      </c>
      <c r="F67" s="19">
        <v>45702</v>
      </c>
      <c r="G67" s="19">
        <v>45727</v>
      </c>
      <c r="H67" s="18">
        <v>1200</v>
      </c>
      <c r="I67" s="18">
        <v>3</v>
      </c>
      <c r="J67" s="18" t="s">
        <v>67</v>
      </c>
      <c r="K67" s="18"/>
      <c r="L67" s="12">
        <f t="shared" si="3"/>
        <v>1</v>
      </c>
      <c r="M67" s="12" t="str">
        <f t="shared" si="4"/>
        <v>No</v>
      </c>
      <c r="N67" s="12">
        <f t="shared" si="5"/>
        <v>1200</v>
      </c>
      <c r="O67" s="22" t="str" cm="1">
        <f t="array" ref="O67">_xlfn.IFS(C67&lt;=30, "Youth", C67&lt;=45, "Adult", TRUE, "Seniors")</f>
        <v>Adult</v>
      </c>
    </row>
    <row r="68" spans="1:15" x14ac:dyDescent="0.3">
      <c r="A68" s="16" t="s">
        <v>86</v>
      </c>
      <c r="B68" s="16" t="s">
        <v>87</v>
      </c>
      <c r="C68" s="16">
        <v>24</v>
      </c>
      <c r="D68" s="16" t="s">
        <v>12</v>
      </c>
      <c r="E68" s="16" t="s">
        <v>31</v>
      </c>
      <c r="F68" s="17">
        <v>45698</v>
      </c>
      <c r="G68" s="17">
        <v>45726</v>
      </c>
      <c r="H68" s="16">
        <v>2500</v>
      </c>
      <c r="I68" s="16">
        <v>28</v>
      </c>
      <c r="J68" s="16" t="s">
        <v>35</v>
      </c>
      <c r="K68" s="16"/>
      <c r="L68" s="12">
        <f t="shared" si="3"/>
        <v>1</v>
      </c>
      <c r="M68" s="12" t="str">
        <f t="shared" si="4"/>
        <v>No</v>
      </c>
      <c r="N68" s="12">
        <f t="shared" si="5"/>
        <v>2500</v>
      </c>
      <c r="O68" s="22" t="str" cm="1">
        <f t="array" ref="O68">_xlfn.IFS(C68&lt;=30, "Youth", C68&lt;=45, "Adult", TRUE, "Seniors")</f>
        <v>Youth</v>
      </c>
    </row>
    <row r="69" spans="1:15" x14ac:dyDescent="0.3">
      <c r="A69" s="18" t="s">
        <v>88</v>
      </c>
      <c r="B69" s="18" t="s">
        <v>89</v>
      </c>
      <c r="C69" s="18">
        <v>53</v>
      </c>
      <c r="D69" s="18" t="s">
        <v>12</v>
      </c>
      <c r="E69" s="18" t="s">
        <v>22</v>
      </c>
      <c r="F69" s="19">
        <v>45614</v>
      </c>
      <c r="G69" s="19">
        <v>45645</v>
      </c>
      <c r="H69" s="18">
        <v>1200</v>
      </c>
      <c r="I69" s="18">
        <v>23</v>
      </c>
      <c r="J69" s="18" t="s">
        <v>18</v>
      </c>
      <c r="K69" s="18"/>
      <c r="L69" s="12">
        <f t="shared" si="3"/>
        <v>1</v>
      </c>
      <c r="M69" s="12" t="str">
        <f t="shared" si="4"/>
        <v>No</v>
      </c>
      <c r="N69" s="12">
        <f t="shared" si="5"/>
        <v>1200</v>
      </c>
      <c r="O69" s="22" t="str" cm="1">
        <f t="array" ref="O69">_xlfn.IFS(C69&lt;=30, "Youth", C69&lt;=45, "Adult", TRUE, "Seniors")</f>
        <v>Seniors</v>
      </c>
    </row>
    <row r="70" spans="1:15" x14ac:dyDescent="0.3">
      <c r="A70" s="16" t="s">
        <v>90</v>
      </c>
      <c r="B70" s="16" t="s">
        <v>91</v>
      </c>
      <c r="C70" s="16">
        <v>29</v>
      </c>
      <c r="D70" s="16" t="s">
        <v>27</v>
      </c>
      <c r="E70" s="16" t="s">
        <v>31</v>
      </c>
      <c r="F70" s="17">
        <v>45401</v>
      </c>
      <c r="G70" s="17">
        <v>45408</v>
      </c>
      <c r="H70" s="16">
        <v>2500</v>
      </c>
      <c r="I70" s="16">
        <v>8</v>
      </c>
      <c r="J70" s="16" t="s">
        <v>23</v>
      </c>
      <c r="K70" s="16"/>
      <c r="L70" s="12">
        <f t="shared" si="3"/>
        <v>0</v>
      </c>
      <c r="M70" s="12" t="str">
        <f t="shared" si="4"/>
        <v>No</v>
      </c>
      <c r="N70" s="12">
        <f t="shared" si="5"/>
        <v>0</v>
      </c>
      <c r="O70" s="22" t="str" cm="1">
        <f t="array" ref="O70">_xlfn.IFS(C70&lt;=30, "Youth", C70&lt;=45, "Adult", TRUE, "Seniors")</f>
        <v>Youth</v>
      </c>
    </row>
    <row r="71" spans="1:15" x14ac:dyDescent="0.3">
      <c r="A71" s="18" t="s">
        <v>92</v>
      </c>
      <c r="B71" s="18" t="s">
        <v>93</v>
      </c>
      <c r="C71" s="18">
        <v>31</v>
      </c>
      <c r="D71" s="18" t="s">
        <v>27</v>
      </c>
      <c r="E71" s="18" t="s">
        <v>31</v>
      </c>
      <c r="F71" s="19">
        <v>45667</v>
      </c>
      <c r="G71" s="19">
        <v>45745</v>
      </c>
      <c r="H71" s="18">
        <v>2500</v>
      </c>
      <c r="I71" s="18">
        <v>23</v>
      </c>
      <c r="J71" s="18" t="s">
        <v>42</v>
      </c>
      <c r="K71" s="18" t="s">
        <v>94</v>
      </c>
      <c r="L71" s="12">
        <f t="shared" si="3"/>
        <v>3</v>
      </c>
      <c r="M71" s="12" t="str">
        <f t="shared" si="4"/>
        <v>Yes</v>
      </c>
      <c r="N71" s="12">
        <f t="shared" si="5"/>
        <v>7500</v>
      </c>
      <c r="O71" s="22" t="str" cm="1">
        <f t="array" ref="O71">_xlfn.IFS(C71&lt;=30, "Youth", C71&lt;=45, "Adult", TRUE, "Seniors")</f>
        <v>Adult</v>
      </c>
    </row>
    <row r="72" spans="1:15" x14ac:dyDescent="0.3">
      <c r="A72" s="16" t="s">
        <v>95</v>
      </c>
      <c r="B72" s="16" t="s">
        <v>96</v>
      </c>
      <c r="C72" s="16">
        <v>52</v>
      </c>
      <c r="D72" s="16" t="s">
        <v>27</v>
      </c>
      <c r="E72" s="16" t="s">
        <v>13</v>
      </c>
      <c r="F72" s="17">
        <v>45088</v>
      </c>
      <c r="G72" s="17">
        <v>45656</v>
      </c>
      <c r="H72" s="16">
        <v>800</v>
      </c>
      <c r="I72" s="16">
        <v>9</v>
      </c>
      <c r="J72" s="16" t="s">
        <v>67</v>
      </c>
      <c r="K72" s="16" t="s">
        <v>97</v>
      </c>
      <c r="L72" s="12">
        <f t="shared" si="3"/>
        <v>19</v>
      </c>
      <c r="M72" s="12" t="str">
        <f t="shared" si="4"/>
        <v>Yes</v>
      </c>
      <c r="N72" s="12">
        <f t="shared" si="5"/>
        <v>15200</v>
      </c>
      <c r="O72" s="22" t="str" cm="1">
        <f t="array" ref="O72">_xlfn.IFS(C72&lt;=30, "Youth", C72&lt;=45, "Adult", TRUE, "Seniors")</f>
        <v>Seniors</v>
      </c>
    </row>
    <row r="73" spans="1:15" x14ac:dyDescent="0.3">
      <c r="A73" s="18" t="s">
        <v>98</v>
      </c>
      <c r="B73" s="18" t="s">
        <v>99</v>
      </c>
      <c r="C73" s="18">
        <v>20</v>
      </c>
      <c r="D73" s="18" t="s">
        <v>12</v>
      </c>
      <c r="E73" s="18" t="s">
        <v>22</v>
      </c>
      <c r="F73" s="19">
        <v>45391</v>
      </c>
      <c r="G73" s="19">
        <v>45604</v>
      </c>
      <c r="H73" s="18">
        <v>1200</v>
      </c>
      <c r="I73" s="18">
        <v>2</v>
      </c>
      <c r="J73" s="18" t="s">
        <v>35</v>
      </c>
      <c r="K73" s="18"/>
      <c r="L73" s="12">
        <f t="shared" si="3"/>
        <v>7</v>
      </c>
      <c r="M73" s="12" t="str">
        <f t="shared" si="4"/>
        <v>No</v>
      </c>
      <c r="N73" s="12">
        <f t="shared" si="5"/>
        <v>8400</v>
      </c>
      <c r="O73" s="22" t="str" cm="1">
        <f t="array" ref="O73">_xlfn.IFS(C73&lt;=30, "Youth", C73&lt;=45, "Adult", TRUE, "Seniors")</f>
        <v>Youth</v>
      </c>
    </row>
    <row r="74" spans="1:15" x14ac:dyDescent="0.3">
      <c r="A74" s="16" t="s">
        <v>100</v>
      </c>
      <c r="B74" s="16" t="s">
        <v>101</v>
      </c>
      <c r="C74" s="16">
        <v>22</v>
      </c>
      <c r="D74" s="16" t="s">
        <v>12</v>
      </c>
      <c r="E74" s="16" t="s">
        <v>13</v>
      </c>
      <c r="F74" s="17">
        <v>45699</v>
      </c>
      <c r="G74" s="17">
        <v>45740</v>
      </c>
      <c r="H74" s="16">
        <v>800</v>
      </c>
      <c r="I74" s="16">
        <v>30</v>
      </c>
      <c r="J74" s="16" t="s">
        <v>35</v>
      </c>
      <c r="K74" s="16"/>
      <c r="L74" s="12">
        <f t="shared" si="3"/>
        <v>1</v>
      </c>
      <c r="M74" s="12" t="str">
        <f t="shared" si="4"/>
        <v>No</v>
      </c>
      <c r="N74" s="12">
        <f t="shared" si="5"/>
        <v>800</v>
      </c>
      <c r="O74" s="22" t="str" cm="1">
        <f t="array" ref="O74">_xlfn.IFS(C74&lt;=30, "Youth", C74&lt;=45, "Adult", TRUE, "Seniors")</f>
        <v>Youth</v>
      </c>
    </row>
    <row r="75" spans="1:15" x14ac:dyDescent="0.3">
      <c r="A75" s="18" t="s">
        <v>102</v>
      </c>
      <c r="B75" s="18" t="s">
        <v>103</v>
      </c>
      <c r="C75" s="18">
        <v>23</v>
      </c>
      <c r="D75" s="18" t="s">
        <v>12</v>
      </c>
      <c r="E75" s="18" t="s">
        <v>41</v>
      </c>
      <c r="F75" s="19">
        <v>45588</v>
      </c>
      <c r="G75" s="19">
        <v>45721</v>
      </c>
      <c r="H75" s="18">
        <v>1800</v>
      </c>
      <c r="I75" s="18">
        <v>23</v>
      </c>
      <c r="J75" s="18" t="s">
        <v>18</v>
      </c>
      <c r="K75" s="18" t="s">
        <v>104</v>
      </c>
      <c r="L75" s="12">
        <f t="shared" si="3"/>
        <v>4</v>
      </c>
      <c r="M75" s="12" t="str">
        <f t="shared" si="4"/>
        <v>Yes</v>
      </c>
      <c r="N75" s="12">
        <f t="shared" si="5"/>
        <v>7200</v>
      </c>
      <c r="O75" s="22" t="str" cm="1">
        <f t="array" ref="O75">_xlfn.IFS(C75&lt;=30, "Youth", C75&lt;=45, "Adult", TRUE, "Seniors")</f>
        <v>Youth</v>
      </c>
    </row>
    <row r="76" spans="1:15" x14ac:dyDescent="0.3">
      <c r="A76" s="16" t="s">
        <v>105</v>
      </c>
      <c r="B76" s="16" t="s">
        <v>106</v>
      </c>
      <c r="C76" s="16">
        <v>27</v>
      </c>
      <c r="D76" s="16" t="s">
        <v>27</v>
      </c>
      <c r="E76" s="16" t="s">
        <v>22</v>
      </c>
      <c r="F76" s="17">
        <v>45312</v>
      </c>
      <c r="G76" s="17">
        <v>45652</v>
      </c>
      <c r="H76" s="16">
        <v>1200</v>
      </c>
      <c r="I76" s="16">
        <v>27</v>
      </c>
      <c r="J76" s="16" t="s">
        <v>18</v>
      </c>
      <c r="K76" s="16"/>
      <c r="L76" s="12">
        <f t="shared" si="3"/>
        <v>11</v>
      </c>
      <c r="M76" s="12" t="str">
        <f t="shared" si="4"/>
        <v>No</v>
      </c>
      <c r="N76" s="12">
        <f t="shared" si="5"/>
        <v>13200</v>
      </c>
      <c r="O76" s="22" t="str" cm="1">
        <f t="array" ref="O76">_xlfn.IFS(C76&lt;=30, "Youth", C76&lt;=45, "Adult", TRUE, "Seniors")</f>
        <v>Youth</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D2023-CFB1-4D86-9292-54DDE7DDD676}">
  <dimension ref="A1:S71"/>
  <sheetViews>
    <sheetView showGridLines="0" topLeftCell="A20" workbookViewId="0">
      <selection activeCell="J51" sqref="J51"/>
    </sheetView>
  </sheetViews>
  <sheetFormatPr defaultRowHeight="14.4" x14ac:dyDescent="0.3"/>
  <cols>
    <col min="1" max="1" width="32.44140625" customWidth="1"/>
    <col min="2" max="2" width="20.21875" bestFit="1" customWidth="1"/>
    <col min="3" max="3" width="15.5546875" bestFit="1" customWidth="1"/>
    <col min="4" max="4" width="7" bestFit="1" customWidth="1"/>
    <col min="5" max="6" width="10.77734375" bestFit="1" customWidth="1"/>
    <col min="7" max="7" width="20.21875" bestFit="1" customWidth="1"/>
    <col min="8" max="8" width="16.109375" bestFit="1" customWidth="1"/>
    <col min="9" max="9" width="10.77734375" bestFit="1" customWidth="1"/>
    <col min="10" max="10" width="23.44140625" bestFit="1" customWidth="1"/>
    <col min="11" max="11" width="17.77734375" bestFit="1" customWidth="1"/>
    <col min="12" max="12" width="10.77734375" bestFit="1" customWidth="1"/>
    <col min="13" max="13" width="12.44140625" customWidth="1"/>
    <col min="14" max="14" width="15.88671875" customWidth="1"/>
    <col min="15" max="15" width="20.21875" bestFit="1" customWidth="1"/>
    <col min="16" max="16" width="15.5546875" bestFit="1" customWidth="1"/>
    <col min="17" max="17" width="10.77734375" bestFit="1" customWidth="1"/>
    <col min="18" max="18" width="11.5546875" customWidth="1"/>
    <col min="19" max="19" width="13.77734375" customWidth="1"/>
    <col min="20" max="20" width="17.33203125" customWidth="1"/>
    <col min="21" max="21" width="15.44140625" customWidth="1"/>
    <col min="22" max="22" width="18.88671875" customWidth="1"/>
    <col min="23" max="23" width="20.77734375" customWidth="1"/>
    <col min="24" max="24" width="24.21875" customWidth="1"/>
    <col min="25" max="25" width="15" customWidth="1"/>
    <col min="26" max="26" width="18.33203125" customWidth="1"/>
    <col min="27" max="27" width="14.77734375" customWidth="1"/>
    <col min="28" max="28" width="18.21875" customWidth="1"/>
    <col min="29" max="29" width="13.77734375" customWidth="1"/>
    <col min="30" max="30" width="17.33203125" customWidth="1"/>
    <col min="31" max="31" width="12.5546875" customWidth="1"/>
    <col min="32" max="32" width="16" customWidth="1"/>
    <col min="33" max="33" width="21.6640625" customWidth="1"/>
    <col min="34" max="34" width="25.109375" customWidth="1"/>
    <col min="35" max="35" width="14.33203125" customWidth="1"/>
    <col min="36" max="36" width="17.88671875" customWidth="1"/>
    <col min="37" max="37" width="19.6640625" customWidth="1"/>
    <col min="38" max="38" width="23.109375" customWidth="1"/>
    <col min="39" max="39" width="9" customWidth="1"/>
    <col min="40" max="40" width="12.33203125" customWidth="1"/>
    <col min="41" max="41" width="11.5546875" customWidth="1"/>
  </cols>
  <sheetData>
    <row r="1" spans="1:14" x14ac:dyDescent="0.3">
      <c r="A1" s="32" t="s">
        <v>121</v>
      </c>
      <c r="B1" s="32"/>
      <c r="C1" s="32"/>
      <c r="D1" s="32"/>
      <c r="E1" s="32"/>
      <c r="F1" s="32"/>
      <c r="G1" s="32"/>
      <c r="H1" s="32"/>
      <c r="I1" s="32"/>
      <c r="J1" s="32"/>
      <c r="K1" s="32"/>
      <c r="L1" s="32"/>
      <c r="M1" s="32"/>
      <c r="N1" s="32"/>
    </row>
    <row r="2" spans="1:14" x14ac:dyDescent="0.3">
      <c r="A2" s="32"/>
      <c r="B2" s="32"/>
      <c r="C2" s="32"/>
      <c r="D2" s="32"/>
      <c r="E2" s="32"/>
      <c r="F2" s="32"/>
      <c r="G2" s="32"/>
      <c r="H2" s="32"/>
      <c r="I2" s="32"/>
      <c r="J2" s="32"/>
      <c r="K2" s="32"/>
      <c r="L2" s="32"/>
      <c r="M2" s="32"/>
      <c r="N2" s="32"/>
    </row>
    <row r="3" spans="1:14" x14ac:dyDescent="0.3">
      <c r="A3" s="32"/>
      <c r="B3" s="32"/>
      <c r="C3" s="32"/>
      <c r="D3" s="32"/>
      <c r="E3" s="32"/>
      <c r="F3" s="32"/>
      <c r="G3" s="32"/>
      <c r="H3" s="32"/>
      <c r="I3" s="32"/>
      <c r="J3" s="32"/>
      <c r="K3" s="32"/>
      <c r="L3" s="32"/>
      <c r="M3" s="32"/>
      <c r="N3" s="32"/>
    </row>
    <row r="4" spans="1:14" x14ac:dyDescent="0.3">
      <c r="A4" s="32"/>
      <c r="B4" s="32"/>
      <c r="C4" s="32"/>
      <c r="D4" s="32"/>
      <c r="E4" s="32"/>
      <c r="F4" s="32"/>
      <c r="G4" s="32"/>
      <c r="H4" s="32"/>
      <c r="I4" s="32"/>
      <c r="J4" s="32"/>
      <c r="K4" s="32"/>
      <c r="L4" s="32"/>
      <c r="M4" s="32"/>
      <c r="N4" s="32"/>
    </row>
    <row r="5" spans="1:14" x14ac:dyDescent="0.3">
      <c r="A5" s="24"/>
      <c r="B5" s="24"/>
      <c r="C5" s="24"/>
      <c r="D5" s="24"/>
      <c r="E5" s="24"/>
      <c r="F5" s="24"/>
      <c r="G5" s="24"/>
      <c r="H5" s="24"/>
      <c r="I5" s="24"/>
      <c r="J5" s="24"/>
      <c r="K5" s="24"/>
      <c r="L5" s="24"/>
      <c r="M5" s="24"/>
      <c r="N5" s="24"/>
    </row>
    <row r="6" spans="1:14" x14ac:dyDescent="0.3">
      <c r="A6" s="24"/>
      <c r="B6" s="28" t="s">
        <v>118</v>
      </c>
      <c r="C6" s="28" t="s">
        <v>112</v>
      </c>
      <c r="D6" s="28"/>
      <c r="E6" s="28"/>
      <c r="F6" s="24"/>
      <c r="G6" s="24"/>
      <c r="H6" s="24"/>
      <c r="I6" s="24"/>
      <c r="J6" s="24"/>
      <c r="K6" s="24"/>
      <c r="L6" s="24"/>
      <c r="M6" s="24"/>
      <c r="N6" s="24"/>
    </row>
    <row r="7" spans="1:14" x14ac:dyDescent="0.3">
      <c r="A7" s="24"/>
      <c r="B7" s="29" t="s">
        <v>119</v>
      </c>
      <c r="C7" s="29" t="s">
        <v>113</v>
      </c>
      <c r="D7" s="29" t="s">
        <v>114</v>
      </c>
      <c r="E7" s="29" t="s">
        <v>115</v>
      </c>
      <c r="F7" s="24"/>
      <c r="G7" s="24"/>
      <c r="H7" s="24"/>
      <c r="I7" s="24"/>
      <c r="J7" s="24"/>
      <c r="K7" s="24"/>
      <c r="L7" s="24"/>
      <c r="M7" s="24"/>
      <c r="N7" s="24"/>
    </row>
    <row r="8" spans="1:14" x14ac:dyDescent="0.3">
      <c r="A8" s="24"/>
      <c r="B8" s="30" t="s">
        <v>13</v>
      </c>
      <c r="C8" s="29">
        <v>16800</v>
      </c>
      <c r="D8" s="29">
        <v>23200</v>
      </c>
      <c r="E8" s="29">
        <v>40000</v>
      </c>
      <c r="F8" s="24"/>
      <c r="G8" s="24"/>
      <c r="H8" s="24"/>
      <c r="I8" s="24"/>
      <c r="J8" s="24"/>
      <c r="K8" s="24"/>
      <c r="L8" s="24"/>
      <c r="M8" s="24"/>
      <c r="N8" s="24"/>
    </row>
    <row r="9" spans="1:14" x14ac:dyDescent="0.3">
      <c r="A9" s="24"/>
      <c r="B9" s="31" t="s">
        <v>14</v>
      </c>
      <c r="C9" s="29"/>
      <c r="D9" s="29">
        <v>4800</v>
      </c>
      <c r="E9" s="29">
        <v>4800</v>
      </c>
      <c r="F9" s="24"/>
      <c r="G9" s="24"/>
      <c r="H9" s="24"/>
      <c r="I9" s="24"/>
      <c r="J9" s="24"/>
      <c r="K9" s="24"/>
      <c r="L9" s="24"/>
      <c r="M9" s="24"/>
      <c r="N9" s="24"/>
    </row>
    <row r="10" spans="1:14" x14ac:dyDescent="0.3">
      <c r="A10" s="24"/>
      <c r="B10" s="31" t="s">
        <v>67</v>
      </c>
      <c r="C10" s="29"/>
      <c r="D10" s="29">
        <v>15200</v>
      </c>
      <c r="E10" s="29">
        <v>15200</v>
      </c>
      <c r="F10" s="24"/>
      <c r="G10" s="24"/>
      <c r="H10" s="24"/>
      <c r="I10" s="24"/>
      <c r="J10" s="24"/>
      <c r="K10" s="24"/>
      <c r="L10" s="24"/>
      <c r="M10" s="24"/>
      <c r="N10" s="24"/>
    </row>
    <row r="11" spans="1:14" x14ac:dyDescent="0.3">
      <c r="A11" s="24"/>
      <c r="B11" s="31" t="s">
        <v>23</v>
      </c>
      <c r="C11" s="29">
        <v>5600</v>
      </c>
      <c r="D11" s="29"/>
      <c r="E11" s="29">
        <v>5600</v>
      </c>
      <c r="F11" s="24"/>
      <c r="G11" s="24"/>
      <c r="H11" s="24"/>
      <c r="I11" s="24"/>
      <c r="J11" s="24"/>
      <c r="K11" s="24"/>
      <c r="L11" s="24"/>
      <c r="M11" s="24"/>
      <c r="N11" s="24"/>
    </row>
    <row r="12" spans="1:14" x14ac:dyDescent="0.3">
      <c r="A12" s="24"/>
      <c r="B12" s="31" t="s">
        <v>42</v>
      </c>
      <c r="C12" s="29"/>
      <c r="D12" s="29">
        <v>0</v>
      </c>
      <c r="E12" s="29">
        <v>0</v>
      </c>
      <c r="F12" s="24"/>
      <c r="G12" s="24"/>
      <c r="H12" s="24"/>
      <c r="I12" s="24"/>
      <c r="J12" s="24"/>
      <c r="K12" s="24"/>
      <c r="L12" s="24"/>
      <c r="M12" s="24"/>
      <c r="N12" s="24"/>
    </row>
    <row r="13" spans="1:14" x14ac:dyDescent="0.3">
      <c r="A13" s="24"/>
      <c r="B13" s="31" t="s">
        <v>35</v>
      </c>
      <c r="C13" s="29">
        <v>8800</v>
      </c>
      <c r="D13" s="29">
        <v>2400</v>
      </c>
      <c r="E13" s="29">
        <v>11200</v>
      </c>
      <c r="F13" s="24"/>
      <c r="G13" s="24"/>
      <c r="H13" s="24"/>
      <c r="I13" s="24"/>
      <c r="J13" s="24"/>
      <c r="K13" s="24"/>
      <c r="L13" s="24"/>
      <c r="M13" s="24"/>
      <c r="N13" s="24"/>
    </row>
    <row r="14" spans="1:14" x14ac:dyDescent="0.3">
      <c r="A14" s="24"/>
      <c r="B14" s="31" t="s">
        <v>18</v>
      </c>
      <c r="C14" s="29">
        <v>2400</v>
      </c>
      <c r="D14" s="29">
        <v>800</v>
      </c>
      <c r="E14" s="29">
        <v>3200</v>
      </c>
      <c r="F14" s="24"/>
      <c r="G14" s="24"/>
      <c r="H14" s="24"/>
      <c r="I14" s="24"/>
      <c r="J14" s="24"/>
      <c r="K14" s="24"/>
      <c r="L14" s="24"/>
      <c r="M14" s="24"/>
      <c r="N14" s="24"/>
    </row>
    <row r="15" spans="1:14" x14ac:dyDescent="0.3">
      <c r="A15" s="24"/>
      <c r="B15" s="30" t="s">
        <v>31</v>
      </c>
      <c r="C15" s="29">
        <v>42500</v>
      </c>
      <c r="D15" s="29">
        <v>40000</v>
      </c>
      <c r="E15" s="29">
        <v>82500</v>
      </c>
      <c r="F15" s="24"/>
      <c r="G15" s="24"/>
      <c r="H15" s="24"/>
      <c r="I15" s="24"/>
      <c r="J15" s="24"/>
      <c r="K15" s="24"/>
      <c r="L15" s="24"/>
      <c r="M15" s="24"/>
      <c r="N15" s="24"/>
    </row>
    <row r="16" spans="1:14" x14ac:dyDescent="0.3">
      <c r="A16" s="24"/>
      <c r="B16" s="31" t="s">
        <v>14</v>
      </c>
      <c r="C16" s="29"/>
      <c r="D16" s="29">
        <v>17500</v>
      </c>
      <c r="E16" s="29">
        <v>17500</v>
      </c>
      <c r="F16" s="24"/>
      <c r="G16" s="24"/>
      <c r="H16" s="24"/>
      <c r="I16" s="24"/>
      <c r="J16" s="24"/>
      <c r="K16" s="24"/>
      <c r="L16" s="24"/>
      <c r="M16" s="24"/>
      <c r="N16" s="24"/>
    </row>
    <row r="17" spans="1:19" x14ac:dyDescent="0.3">
      <c r="A17" s="24"/>
      <c r="B17" s="31" t="s">
        <v>67</v>
      </c>
      <c r="C17" s="29">
        <v>37500</v>
      </c>
      <c r="D17" s="29"/>
      <c r="E17" s="29">
        <v>37500</v>
      </c>
      <c r="F17" s="24"/>
      <c r="G17" s="24"/>
      <c r="H17" s="24"/>
      <c r="I17" s="24"/>
      <c r="J17" s="24"/>
      <c r="K17" s="24"/>
      <c r="L17" s="24"/>
      <c r="M17" s="24"/>
      <c r="N17" s="24"/>
    </row>
    <row r="18" spans="1:19" x14ac:dyDescent="0.3">
      <c r="A18" s="24"/>
      <c r="B18" s="31" t="s">
        <v>23</v>
      </c>
      <c r="C18" s="29">
        <v>0</v>
      </c>
      <c r="D18" s="29"/>
      <c r="E18" s="29">
        <v>0</v>
      </c>
      <c r="F18" s="24"/>
      <c r="G18" s="24"/>
      <c r="H18" s="24"/>
      <c r="I18" s="24"/>
      <c r="J18" s="24"/>
      <c r="K18" s="24"/>
      <c r="L18" s="24"/>
      <c r="M18" s="24"/>
      <c r="N18" s="24"/>
    </row>
    <row r="19" spans="1:19" x14ac:dyDescent="0.3">
      <c r="A19" s="24"/>
      <c r="B19" s="31" t="s">
        <v>42</v>
      </c>
      <c r="C19" s="29">
        <v>2500</v>
      </c>
      <c r="D19" s="29">
        <v>7500</v>
      </c>
      <c r="E19" s="29">
        <v>10000</v>
      </c>
      <c r="F19" s="24"/>
      <c r="G19" s="24"/>
      <c r="H19" s="24"/>
      <c r="I19" s="24"/>
      <c r="J19" s="24"/>
      <c r="K19" s="24"/>
      <c r="L19" s="24"/>
      <c r="M19" s="24"/>
      <c r="N19" s="24"/>
    </row>
    <row r="20" spans="1:19" x14ac:dyDescent="0.3">
      <c r="A20" s="24"/>
      <c r="B20" s="31" t="s">
        <v>35</v>
      </c>
      <c r="C20" s="29">
        <v>2500</v>
      </c>
      <c r="D20" s="29">
        <v>15000</v>
      </c>
      <c r="E20" s="29">
        <v>17500</v>
      </c>
      <c r="F20" s="24"/>
      <c r="G20" s="24"/>
      <c r="H20" s="24"/>
      <c r="I20" s="24"/>
      <c r="J20" s="24"/>
      <c r="K20" s="24"/>
      <c r="L20" s="24"/>
      <c r="M20" s="24"/>
      <c r="N20" s="24"/>
    </row>
    <row r="21" spans="1:19" x14ac:dyDescent="0.3">
      <c r="A21" s="24"/>
      <c r="B21" s="30" t="s">
        <v>41</v>
      </c>
      <c r="C21" s="29">
        <v>63000</v>
      </c>
      <c r="D21" s="29">
        <v>12600</v>
      </c>
      <c r="E21" s="29">
        <v>75600</v>
      </c>
      <c r="F21" s="24"/>
      <c r="G21" s="24"/>
      <c r="H21" s="24"/>
      <c r="I21" s="24"/>
      <c r="J21" s="24"/>
      <c r="K21" s="24"/>
      <c r="L21" s="24"/>
      <c r="M21" s="24"/>
      <c r="N21" s="24"/>
    </row>
    <row r="22" spans="1:19" x14ac:dyDescent="0.3">
      <c r="A22" s="24"/>
      <c r="B22" s="31" t="s">
        <v>14</v>
      </c>
      <c r="C22" s="29">
        <v>18000</v>
      </c>
      <c r="D22" s="29"/>
      <c r="E22" s="29">
        <v>18000</v>
      </c>
      <c r="F22" s="24"/>
      <c r="G22" s="24"/>
      <c r="H22" s="24"/>
      <c r="I22" s="24"/>
      <c r="J22" s="24"/>
      <c r="K22" s="24"/>
      <c r="L22" s="24"/>
      <c r="M22" s="24"/>
      <c r="N22" s="24"/>
    </row>
    <row r="23" spans="1:19" x14ac:dyDescent="0.3">
      <c r="A23" s="24"/>
      <c r="B23" s="31" t="s">
        <v>67</v>
      </c>
      <c r="C23" s="29">
        <v>0</v>
      </c>
      <c r="D23" s="29"/>
      <c r="E23" s="29">
        <v>0</v>
      </c>
      <c r="F23" s="24"/>
      <c r="G23" s="24"/>
      <c r="H23" s="24"/>
      <c r="I23" s="24"/>
      <c r="J23" s="24"/>
      <c r="K23" s="24"/>
      <c r="L23" s="24"/>
      <c r="M23" s="24"/>
      <c r="N23" s="24"/>
    </row>
    <row r="24" spans="1:19" x14ac:dyDescent="0.3">
      <c r="A24" s="24"/>
      <c r="B24" s="31" t="s">
        <v>42</v>
      </c>
      <c r="C24" s="29">
        <v>12600</v>
      </c>
      <c r="D24" s="29"/>
      <c r="E24" s="29">
        <v>12600</v>
      </c>
      <c r="F24" s="24"/>
      <c r="G24" s="24"/>
      <c r="H24" s="24"/>
      <c r="I24" s="24"/>
      <c r="J24" s="24"/>
      <c r="K24" s="24"/>
      <c r="L24" s="24"/>
      <c r="M24" s="24"/>
      <c r="N24" s="24"/>
    </row>
    <row r="25" spans="1:19" x14ac:dyDescent="0.3">
      <c r="A25" s="24"/>
      <c r="B25" s="31" t="s">
        <v>35</v>
      </c>
      <c r="C25" s="29">
        <v>32400</v>
      </c>
      <c r="D25" s="29">
        <v>5400</v>
      </c>
      <c r="E25" s="29">
        <v>37800</v>
      </c>
      <c r="F25" s="24"/>
      <c r="G25" s="24"/>
      <c r="H25" s="24"/>
      <c r="I25" s="24"/>
      <c r="J25" s="24"/>
      <c r="K25" s="24"/>
      <c r="L25" s="24"/>
      <c r="M25" s="24"/>
      <c r="N25" s="24"/>
    </row>
    <row r="26" spans="1:19" x14ac:dyDescent="0.3">
      <c r="A26" s="24"/>
      <c r="B26" s="31" t="s">
        <v>18</v>
      </c>
      <c r="C26" s="29"/>
      <c r="D26" s="29">
        <v>7200</v>
      </c>
      <c r="E26" s="29">
        <v>7200</v>
      </c>
      <c r="F26" s="24"/>
      <c r="G26" s="24"/>
      <c r="H26" s="24"/>
      <c r="I26" s="24"/>
      <c r="J26" s="24"/>
      <c r="K26" s="24"/>
      <c r="L26" s="24"/>
      <c r="M26" s="24"/>
      <c r="N26" s="24"/>
    </row>
    <row r="27" spans="1:19" x14ac:dyDescent="0.3">
      <c r="A27" s="24"/>
      <c r="B27" s="30" t="s">
        <v>22</v>
      </c>
      <c r="C27" s="29">
        <v>57600</v>
      </c>
      <c r="D27" s="29">
        <v>38400</v>
      </c>
      <c r="E27" s="29">
        <v>96000</v>
      </c>
      <c r="F27" s="24"/>
      <c r="G27" s="24"/>
      <c r="H27" s="24"/>
      <c r="I27" s="24"/>
      <c r="J27" s="24"/>
      <c r="K27" s="24"/>
      <c r="L27" s="24"/>
      <c r="M27" s="24"/>
      <c r="N27" s="24"/>
    </row>
    <row r="28" spans="1:19" x14ac:dyDescent="0.3">
      <c r="A28" s="24"/>
      <c r="B28" s="31" t="s">
        <v>14</v>
      </c>
      <c r="C28" s="29">
        <v>12000</v>
      </c>
      <c r="D28" s="29">
        <v>6000</v>
      </c>
      <c r="E28" s="29">
        <v>18000</v>
      </c>
      <c r="F28" s="24"/>
      <c r="G28" s="24"/>
      <c r="H28" s="24"/>
      <c r="I28" s="24"/>
      <c r="J28" s="24"/>
      <c r="K28" s="24"/>
      <c r="L28" s="24"/>
      <c r="M28" s="24"/>
      <c r="N28" s="24"/>
    </row>
    <row r="29" spans="1:19" x14ac:dyDescent="0.3">
      <c r="A29" s="24"/>
      <c r="B29" s="31" t="s">
        <v>67</v>
      </c>
      <c r="C29" s="29">
        <v>1200</v>
      </c>
      <c r="D29" s="29"/>
      <c r="E29" s="29">
        <v>1200</v>
      </c>
      <c r="F29" s="24"/>
      <c r="G29" s="24"/>
      <c r="H29" s="24"/>
      <c r="I29" s="24"/>
      <c r="J29" s="24"/>
      <c r="K29" s="24"/>
      <c r="L29" s="24"/>
      <c r="M29" s="24"/>
      <c r="N29" s="24"/>
    </row>
    <row r="30" spans="1:19" x14ac:dyDescent="0.3">
      <c r="A30" s="24"/>
      <c r="B30" s="31" t="s">
        <v>23</v>
      </c>
      <c r="C30" s="29">
        <v>14400</v>
      </c>
      <c r="D30" s="29">
        <v>12000</v>
      </c>
      <c r="E30" s="29">
        <v>26400</v>
      </c>
      <c r="F30" s="24"/>
      <c r="G30" s="24"/>
      <c r="H30" s="24"/>
      <c r="I30" s="24"/>
      <c r="J30" s="24"/>
      <c r="K30" s="24"/>
      <c r="L30" s="24"/>
      <c r="M30" s="24"/>
      <c r="N30" s="24"/>
    </row>
    <row r="31" spans="1:19" x14ac:dyDescent="0.3">
      <c r="A31" s="24"/>
      <c r="B31" s="31" t="s">
        <v>42</v>
      </c>
      <c r="C31" s="29"/>
      <c r="D31" s="29">
        <v>16800</v>
      </c>
      <c r="E31" s="29">
        <v>16800</v>
      </c>
      <c r="F31" s="24"/>
      <c r="G31" s="24"/>
      <c r="H31" s="24"/>
      <c r="I31" s="24"/>
      <c r="J31" s="24"/>
      <c r="K31" s="24"/>
      <c r="L31" s="24"/>
      <c r="M31" s="24"/>
      <c r="N31" s="24"/>
    </row>
    <row r="32" spans="1:19" x14ac:dyDescent="0.3">
      <c r="A32" s="24"/>
      <c r="B32" s="31" t="s">
        <v>35</v>
      </c>
      <c r="C32" s="29">
        <v>15600</v>
      </c>
      <c r="D32" s="29">
        <v>3600</v>
      </c>
      <c r="E32" s="29">
        <v>19200</v>
      </c>
      <c r="F32" s="24"/>
      <c r="G32" s="24"/>
      <c r="H32" s="24"/>
      <c r="I32" s="24"/>
      <c r="J32" s="24"/>
      <c r="K32" s="25"/>
      <c r="L32" s="25"/>
      <c r="M32" s="25"/>
      <c r="N32" s="25"/>
      <c r="O32" s="26"/>
      <c r="P32" s="26"/>
      <c r="Q32" s="26"/>
      <c r="R32" s="26"/>
      <c r="S32" s="26"/>
    </row>
    <row r="33" spans="1:14" x14ac:dyDescent="0.3">
      <c r="A33" s="24"/>
      <c r="B33" s="31" t="s">
        <v>18</v>
      </c>
      <c r="C33" s="29">
        <v>14400</v>
      </c>
      <c r="D33" s="29"/>
      <c r="E33" s="29">
        <v>14400</v>
      </c>
      <c r="F33" s="24"/>
      <c r="G33" s="24"/>
      <c r="H33" s="24"/>
      <c r="I33" s="24"/>
      <c r="J33" s="24"/>
      <c r="K33" s="25"/>
      <c r="L33" s="25"/>
      <c r="M33" s="25"/>
      <c r="N33" s="25"/>
    </row>
    <row r="34" spans="1:14" x14ac:dyDescent="0.3">
      <c r="A34" s="24"/>
      <c r="B34" s="29" t="s">
        <v>115</v>
      </c>
      <c r="C34" s="29">
        <v>179900</v>
      </c>
      <c r="D34" s="29">
        <v>114200</v>
      </c>
      <c r="E34" s="29">
        <v>294100</v>
      </c>
      <c r="F34" s="24"/>
      <c r="G34" s="24"/>
      <c r="H34" s="24"/>
      <c r="I34" s="24"/>
      <c r="J34" s="24"/>
      <c r="K34" s="25"/>
      <c r="L34" s="25"/>
      <c r="M34" s="25"/>
      <c r="N34" s="25"/>
    </row>
    <row r="35" spans="1:14" x14ac:dyDescent="0.3">
      <c r="A35" s="24"/>
      <c r="B35" s="24"/>
      <c r="C35" s="24"/>
      <c r="D35" s="24"/>
      <c r="E35" s="24"/>
      <c r="F35" s="24"/>
      <c r="G35" s="24"/>
      <c r="H35" s="24"/>
      <c r="I35" s="24"/>
      <c r="J35" s="24"/>
      <c r="K35" s="24"/>
      <c r="L35" s="24"/>
      <c r="M35" s="24"/>
      <c r="N35" s="24"/>
    </row>
    <row r="36" spans="1:14" x14ac:dyDescent="0.3">
      <c r="A36" s="24"/>
      <c r="B36" s="24"/>
      <c r="C36" s="24"/>
      <c r="D36" s="24"/>
      <c r="E36" s="24"/>
      <c r="F36" s="24"/>
      <c r="G36" s="24"/>
      <c r="H36" s="24"/>
      <c r="I36" s="24"/>
      <c r="J36" s="24"/>
      <c r="K36" s="24"/>
      <c r="L36" s="24"/>
      <c r="M36" s="24"/>
      <c r="N36" s="24"/>
    </row>
    <row r="37" spans="1:14" x14ac:dyDescent="0.3">
      <c r="A37" s="24"/>
      <c r="B37" s="24"/>
      <c r="C37" s="24"/>
      <c r="D37" s="24"/>
      <c r="E37" s="24"/>
      <c r="F37" s="24"/>
      <c r="G37" s="24"/>
      <c r="H37" s="24"/>
      <c r="I37" s="24"/>
      <c r="J37" s="24"/>
      <c r="K37" s="24"/>
      <c r="L37" s="24"/>
      <c r="M37" s="24"/>
      <c r="N37" s="24"/>
    </row>
    <row r="38" spans="1:14" x14ac:dyDescent="0.3">
      <c r="A38" s="24"/>
      <c r="B38" s="24"/>
      <c r="C38" s="24"/>
      <c r="D38" s="24"/>
      <c r="E38" s="24"/>
      <c r="F38" s="24"/>
      <c r="G38" s="24"/>
      <c r="H38" s="24"/>
      <c r="I38" s="24"/>
      <c r="J38" s="24"/>
      <c r="K38" s="24"/>
      <c r="L38" s="24"/>
      <c r="M38" s="24"/>
      <c r="N38" s="24"/>
    </row>
    <row r="39" spans="1:14" x14ac:dyDescent="0.3">
      <c r="A39" s="33" t="s">
        <v>122</v>
      </c>
      <c r="B39" s="33"/>
      <c r="C39" s="33"/>
      <c r="D39" s="33"/>
      <c r="E39" s="24"/>
      <c r="F39" s="24"/>
      <c r="G39" s="24"/>
      <c r="H39" s="24"/>
      <c r="I39" s="24"/>
      <c r="J39" s="29" t="s">
        <v>0</v>
      </c>
      <c r="K39" s="29" t="s">
        <v>89</v>
      </c>
      <c r="L39" s="29"/>
      <c r="M39" s="24"/>
      <c r="N39" s="24"/>
    </row>
    <row r="40" spans="1:14" x14ac:dyDescent="0.3">
      <c r="A40" s="24"/>
      <c r="B40" s="24"/>
      <c r="C40" s="24"/>
      <c r="D40" s="24"/>
      <c r="E40" s="24"/>
      <c r="F40" s="24"/>
      <c r="G40" s="24"/>
      <c r="H40" s="24"/>
      <c r="I40" s="24"/>
      <c r="J40" s="29"/>
      <c r="K40" s="29"/>
      <c r="L40" s="29"/>
      <c r="M40" s="24"/>
      <c r="N40" s="24"/>
    </row>
    <row r="41" spans="1:14" x14ac:dyDescent="0.3">
      <c r="A41" s="24"/>
      <c r="B41" s="24"/>
      <c r="C41" s="24"/>
      <c r="D41" s="24"/>
      <c r="E41" s="24"/>
      <c r="F41" s="24"/>
      <c r="G41" s="24"/>
      <c r="H41" s="24"/>
      <c r="I41" s="24"/>
      <c r="J41" s="29" t="s">
        <v>123</v>
      </c>
      <c r="K41" s="29" t="s">
        <v>112</v>
      </c>
      <c r="L41" s="29"/>
      <c r="M41" s="24"/>
      <c r="N41" s="24"/>
    </row>
    <row r="42" spans="1:14" x14ac:dyDescent="0.3">
      <c r="A42" s="24"/>
      <c r="B42" s="24"/>
      <c r="C42" s="24"/>
      <c r="D42" s="24"/>
      <c r="E42" s="24"/>
      <c r="F42" s="24"/>
      <c r="G42" s="24"/>
      <c r="H42" s="24"/>
      <c r="I42" s="24"/>
      <c r="J42" s="29" t="s">
        <v>119</v>
      </c>
      <c r="K42" s="29" t="s">
        <v>113</v>
      </c>
      <c r="L42" s="29" t="s">
        <v>115</v>
      </c>
      <c r="M42" s="24"/>
      <c r="N42" s="24"/>
    </row>
    <row r="43" spans="1:14" x14ac:dyDescent="0.3">
      <c r="A43" s="24"/>
      <c r="B43" s="24"/>
      <c r="C43" s="24"/>
      <c r="D43" s="24"/>
      <c r="E43" s="24"/>
      <c r="F43" s="24"/>
      <c r="G43" s="24"/>
      <c r="H43" s="24"/>
      <c r="I43" s="24"/>
      <c r="J43" s="29" t="s">
        <v>22</v>
      </c>
      <c r="K43" s="29">
        <v>1200</v>
      </c>
      <c r="L43" s="29">
        <v>1200</v>
      </c>
      <c r="M43" s="24"/>
      <c r="N43" s="24"/>
    </row>
    <row r="44" spans="1:14" x14ac:dyDescent="0.3">
      <c r="A44" s="24"/>
      <c r="B44" s="24"/>
      <c r="C44" s="24"/>
      <c r="D44" s="24"/>
      <c r="E44" s="24"/>
      <c r="F44" s="24"/>
      <c r="G44" s="24"/>
      <c r="H44" s="24"/>
      <c r="I44" s="24"/>
      <c r="J44" s="29" t="s">
        <v>18</v>
      </c>
      <c r="K44" s="29">
        <v>1200</v>
      </c>
      <c r="L44" s="29">
        <v>1200</v>
      </c>
      <c r="M44" s="24"/>
      <c r="N44" s="24"/>
    </row>
    <row r="45" spans="1:14" x14ac:dyDescent="0.3">
      <c r="A45" s="24"/>
      <c r="B45" s="24"/>
      <c r="C45" s="24"/>
      <c r="D45" s="24"/>
      <c r="E45" s="24"/>
      <c r="F45" s="24"/>
      <c r="G45" s="24"/>
      <c r="H45" s="24"/>
      <c r="I45" s="24"/>
      <c r="J45" s="29" t="s">
        <v>115</v>
      </c>
      <c r="K45" s="29">
        <v>1200</v>
      </c>
      <c r="L45" s="29">
        <v>1200</v>
      </c>
      <c r="M45" s="24"/>
      <c r="N45" s="24"/>
    </row>
    <row r="46" spans="1:14" x14ac:dyDescent="0.3">
      <c r="A46" s="24"/>
      <c r="B46" s="24"/>
      <c r="C46" s="24"/>
      <c r="D46" s="24"/>
      <c r="E46" s="24"/>
      <c r="F46" s="24"/>
      <c r="G46" s="24"/>
      <c r="H46" s="24"/>
      <c r="I46" s="24"/>
      <c r="J46" s="24"/>
      <c r="K46" s="24"/>
      <c r="L46" s="24"/>
      <c r="M46" s="24"/>
      <c r="N46" s="24"/>
    </row>
    <row r="47" spans="1:14" x14ac:dyDescent="0.3">
      <c r="A47" s="24"/>
      <c r="B47" s="24"/>
      <c r="C47" s="24"/>
      <c r="D47" s="24"/>
      <c r="E47" s="24"/>
      <c r="F47" s="24"/>
      <c r="G47" s="24"/>
      <c r="H47" s="24"/>
      <c r="I47" s="24"/>
      <c r="J47" s="24"/>
      <c r="K47" s="24"/>
      <c r="L47" s="24"/>
      <c r="M47" s="24"/>
      <c r="N47" s="24"/>
    </row>
    <row r="48" spans="1:14" x14ac:dyDescent="0.3">
      <c r="A48" s="24"/>
      <c r="B48" s="24"/>
      <c r="C48" s="24"/>
      <c r="D48" s="24"/>
      <c r="E48" s="24"/>
      <c r="F48" s="24"/>
      <c r="G48" s="24"/>
      <c r="H48" s="24"/>
      <c r="I48" s="24"/>
      <c r="J48" s="24"/>
      <c r="K48" s="24"/>
      <c r="L48" s="24"/>
      <c r="M48" s="24"/>
      <c r="N48" s="24"/>
    </row>
    <row r="49" spans="1:14" x14ac:dyDescent="0.3">
      <c r="A49" s="24"/>
      <c r="B49" s="24"/>
      <c r="C49" s="24"/>
      <c r="D49" s="24"/>
      <c r="E49" s="24"/>
      <c r="F49" s="24"/>
      <c r="G49" s="24"/>
      <c r="H49" s="24"/>
      <c r="I49" s="24"/>
      <c r="J49" s="24"/>
      <c r="K49" s="24"/>
      <c r="L49" s="24"/>
      <c r="M49" s="24"/>
      <c r="N49" s="24"/>
    </row>
    <row r="50" spans="1:14" x14ac:dyDescent="0.3">
      <c r="A50" s="24"/>
      <c r="B50" s="24"/>
      <c r="C50" s="24"/>
      <c r="D50" s="24"/>
      <c r="E50" s="24"/>
      <c r="F50" s="24"/>
      <c r="G50" s="24"/>
      <c r="H50" s="24"/>
      <c r="I50" s="24"/>
      <c r="J50" s="24"/>
      <c r="K50" s="24"/>
      <c r="L50" s="24"/>
      <c r="M50" s="24"/>
      <c r="N50" s="24"/>
    </row>
    <row r="51" spans="1:14" x14ac:dyDescent="0.3">
      <c r="A51" s="24"/>
      <c r="B51" s="24"/>
      <c r="C51" s="24"/>
      <c r="D51" s="24"/>
      <c r="E51" s="24"/>
      <c r="F51" s="24"/>
      <c r="G51" s="24"/>
      <c r="H51" s="24"/>
      <c r="I51" s="24"/>
      <c r="J51" s="24"/>
      <c r="K51" s="24"/>
      <c r="L51" s="24"/>
      <c r="M51" s="24"/>
      <c r="N51" s="24"/>
    </row>
    <row r="52" spans="1:14" x14ac:dyDescent="0.3">
      <c r="A52" s="24"/>
      <c r="B52" s="24"/>
      <c r="C52" s="24"/>
      <c r="D52" s="24"/>
      <c r="E52" s="24"/>
      <c r="F52" s="24"/>
      <c r="G52" s="24"/>
      <c r="H52" s="24"/>
      <c r="I52" s="24"/>
      <c r="J52" s="24"/>
      <c r="K52" s="24"/>
      <c r="L52" s="24"/>
      <c r="M52" s="24"/>
      <c r="N52" s="24"/>
    </row>
    <row r="53" spans="1:14" x14ac:dyDescent="0.3">
      <c r="A53" s="24"/>
      <c r="B53" s="24"/>
      <c r="C53" s="24"/>
      <c r="D53" s="24"/>
      <c r="E53" s="24"/>
      <c r="F53" s="24"/>
      <c r="G53" s="24"/>
      <c r="H53" s="24"/>
      <c r="I53" s="24"/>
      <c r="J53" s="24"/>
      <c r="K53" s="24"/>
      <c r="L53" s="24"/>
      <c r="M53" s="24"/>
      <c r="N53" s="24"/>
    </row>
    <row r="54" spans="1:14" x14ac:dyDescent="0.3">
      <c r="A54" s="24"/>
      <c r="B54" s="24"/>
      <c r="C54" s="24"/>
      <c r="D54" s="24"/>
      <c r="E54" s="24"/>
      <c r="F54" s="24"/>
      <c r="G54" s="24"/>
      <c r="H54" s="24"/>
      <c r="I54" s="24"/>
      <c r="J54" s="24"/>
      <c r="K54" s="24"/>
      <c r="L54" s="24"/>
      <c r="M54" s="24"/>
      <c r="N54" s="24"/>
    </row>
    <row r="55" spans="1:14" x14ac:dyDescent="0.3">
      <c r="A55" s="24"/>
      <c r="B55" s="24"/>
      <c r="C55" s="24"/>
      <c r="D55" s="24"/>
      <c r="E55" s="24"/>
      <c r="F55" s="24"/>
      <c r="G55" s="24"/>
      <c r="H55" s="24"/>
      <c r="I55" s="24"/>
      <c r="J55" s="24"/>
      <c r="K55" s="24"/>
      <c r="L55" s="24"/>
      <c r="M55" s="24"/>
      <c r="N55" s="24"/>
    </row>
    <row r="56" spans="1:14" x14ac:dyDescent="0.3">
      <c r="A56" s="24"/>
      <c r="B56" s="24"/>
      <c r="C56" s="24"/>
      <c r="D56" s="24"/>
      <c r="E56" s="24"/>
      <c r="F56" s="24"/>
      <c r="G56" s="24"/>
      <c r="H56" s="24"/>
      <c r="I56" s="24"/>
      <c r="J56" s="24"/>
      <c r="K56" s="24"/>
      <c r="L56" s="24"/>
      <c r="M56" s="24"/>
      <c r="N56" s="24"/>
    </row>
    <row r="57" spans="1:14" x14ac:dyDescent="0.3">
      <c r="A57" s="24"/>
      <c r="B57" s="24"/>
      <c r="C57" s="24"/>
      <c r="D57" s="24"/>
      <c r="E57" s="24"/>
      <c r="F57" s="24"/>
      <c r="G57" s="24"/>
      <c r="H57" s="24"/>
      <c r="I57" s="24"/>
      <c r="J57" s="24"/>
      <c r="K57" s="24"/>
      <c r="L57" s="24"/>
      <c r="M57" s="24"/>
      <c r="N57" s="24"/>
    </row>
    <row r="58" spans="1:14" x14ac:dyDescent="0.3">
      <c r="A58" s="24"/>
      <c r="B58" s="24"/>
      <c r="C58" s="24"/>
      <c r="D58" s="24"/>
      <c r="E58" s="24"/>
      <c r="F58" s="24"/>
      <c r="G58" s="24"/>
      <c r="H58" s="24"/>
      <c r="I58" s="24"/>
      <c r="J58" s="24"/>
      <c r="K58" s="24"/>
      <c r="L58" s="24"/>
      <c r="M58" s="24"/>
      <c r="N58" s="24"/>
    </row>
    <row r="59" spans="1:14" x14ac:dyDescent="0.3">
      <c r="A59" s="24"/>
      <c r="B59" s="24"/>
      <c r="C59" s="24"/>
      <c r="D59" s="24"/>
      <c r="E59" s="24"/>
      <c r="F59" s="24"/>
      <c r="G59" s="24"/>
      <c r="H59" s="24"/>
      <c r="I59" s="24"/>
      <c r="J59" s="24"/>
      <c r="K59" s="24"/>
      <c r="L59" s="24"/>
      <c r="M59" s="24"/>
      <c r="N59" s="24"/>
    </row>
    <row r="60" spans="1:14" x14ac:dyDescent="0.3">
      <c r="A60" s="24"/>
      <c r="B60" s="24"/>
      <c r="C60" s="24"/>
      <c r="D60" s="24"/>
      <c r="E60" s="24"/>
      <c r="F60" s="24"/>
      <c r="G60" s="24"/>
      <c r="H60" s="24"/>
      <c r="I60" s="24"/>
      <c r="J60" s="24"/>
      <c r="K60" s="24"/>
      <c r="L60" s="24"/>
      <c r="M60" s="24"/>
      <c r="N60" s="24"/>
    </row>
    <row r="61" spans="1:14" x14ac:dyDescent="0.3">
      <c r="A61" s="24"/>
      <c r="B61" s="24"/>
      <c r="C61" s="24"/>
      <c r="D61" s="24"/>
      <c r="E61" s="24"/>
      <c r="F61" s="24"/>
      <c r="G61" s="24"/>
      <c r="H61" s="24"/>
      <c r="I61" s="24"/>
      <c r="J61" s="24"/>
      <c r="K61" s="24"/>
      <c r="L61" s="24"/>
      <c r="M61" s="24"/>
      <c r="N61" s="24"/>
    </row>
    <row r="62" spans="1:14" x14ac:dyDescent="0.3">
      <c r="A62" s="24"/>
      <c r="B62" s="24"/>
      <c r="C62" s="24"/>
      <c r="D62" s="24"/>
      <c r="E62" s="24"/>
      <c r="F62" s="24"/>
      <c r="G62" s="24"/>
      <c r="H62" s="24"/>
      <c r="I62" s="24"/>
      <c r="J62" s="24"/>
      <c r="K62" s="24"/>
      <c r="L62" s="24"/>
      <c r="M62" s="24"/>
      <c r="N62" s="24"/>
    </row>
    <row r="63" spans="1:14" x14ac:dyDescent="0.3">
      <c r="A63" s="24"/>
      <c r="B63" s="24"/>
      <c r="C63" s="24"/>
      <c r="D63" s="24"/>
      <c r="E63" s="24"/>
      <c r="F63" s="24"/>
      <c r="G63" s="24"/>
      <c r="H63" s="24"/>
      <c r="I63" s="24"/>
      <c r="J63" s="24"/>
      <c r="K63" s="24"/>
      <c r="L63" s="24"/>
      <c r="M63" s="24"/>
      <c r="N63" s="24"/>
    </row>
    <row r="64" spans="1:14" x14ac:dyDescent="0.3">
      <c r="A64" s="24"/>
      <c r="B64" s="24"/>
      <c r="C64" s="24"/>
      <c r="D64" s="24"/>
      <c r="E64" s="24"/>
      <c r="F64" s="24"/>
      <c r="G64" s="24"/>
      <c r="H64" s="24"/>
      <c r="I64" s="24"/>
      <c r="J64" s="24"/>
      <c r="K64" s="24"/>
      <c r="L64" s="24"/>
      <c r="M64" s="24"/>
      <c r="N64" s="24"/>
    </row>
    <row r="65" spans="1:14" x14ac:dyDescent="0.3">
      <c r="A65" s="24"/>
      <c r="B65" s="24"/>
      <c r="C65" s="24"/>
      <c r="D65" s="24"/>
      <c r="E65" s="24"/>
      <c r="F65" s="24"/>
      <c r="G65" s="24"/>
      <c r="H65" s="24"/>
      <c r="I65" s="24"/>
      <c r="J65" s="24"/>
      <c r="K65" s="24"/>
      <c r="L65" s="24"/>
      <c r="M65" s="24"/>
      <c r="N65" s="24"/>
    </row>
    <row r="66" spans="1:14" x14ac:dyDescent="0.3">
      <c r="A66" s="24"/>
      <c r="B66" s="24"/>
      <c r="C66" s="24"/>
      <c r="D66" s="24"/>
      <c r="E66" s="24"/>
      <c r="F66" s="24"/>
      <c r="G66" s="24"/>
      <c r="H66" s="24"/>
      <c r="I66" s="24"/>
      <c r="J66" s="24"/>
      <c r="K66" s="24"/>
      <c r="L66" s="24"/>
      <c r="M66" s="24"/>
      <c r="N66" s="24"/>
    </row>
    <row r="67" spans="1:14" x14ac:dyDescent="0.3">
      <c r="A67" s="24"/>
      <c r="B67" s="24"/>
      <c r="C67" s="24"/>
      <c r="D67" s="24"/>
      <c r="E67" s="24"/>
      <c r="F67" s="24"/>
      <c r="G67" s="24"/>
      <c r="H67" s="24"/>
      <c r="I67" s="24"/>
      <c r="J67" s="24"/>
      <c r="K67" s="24"/>
      <c r="L67" s="24"/>
      <c r="M67" s="24"/>
      <c r="N67" s="24"/>
    </row>
    <row r="68" spans="1:14" x14ac:dyDescent="0.3">
      <c r="A68" s="24"/>
      <c r="B68" s="24"/>
      <c r="C68" s="24"/>
      <c r="D68" s="24"/>
      <c r="E68" s="24"/>
      <c r="F68" s="24"/>
      <c r="G68" s="24"/>
      <c r="H68" s="24"/>
      <c r="I68" s="24"/>
      <c r="J68" s="24"/>
      <c r="K68" s="24"/>
      <c r="L68" s="24"/>
      <c r="M68" s="24"/>
      <c r="N68" s="24"/>
    </row>
    <row r="69" spans="1:14" x14ac:dyDescent="0.3">
      <c r="A69" s="24"/>
      <c r="B69" s="24"/>
      <c r="C69" s="24"/>
      <c r="D69" s="24"/>
      <c r="E69" s="24"/>
      <c r="F69" s="24"/>
      <c r="G69" s="24"/>
      <c r="H69" s="24"/>
      <c r="I69" s="24"/>
      <c r="J69" s="24"/>
      <c r="K69" s="24"/>
      <c r="L69" s="24"/>
      <c r="M69" s="24"/>
      <c r="N69" s="24"/>
    </row>
    <row r="70" spans="1:14" x14ac:dyDescent="0.3">
      <c r="A70" s="24"/>
      <c r="B70" s="24"/>
      <c r="C70" s="24"/>
      <c r="D70" s="24"/>
      <c r="E70" s="24"/>
      <c r="F70" s="24"/>
      <c r="G70" s="24"/>
      <c r="H70" s="24"/>
      <c r="I70" s="24"/>
      <c r="J70" s="24"/>
      <c r="K70" s="24"/>
      <c r="L70" s="24"/>
      <c r="M70" s="24"/>
      <c r="N70" s="24"/>
    </row>
    <row r="71" spans="1:14" x14ac:dyDescent="0.3">
      <c r="A71" s="24"/>
      <c r="B71" s="24"/>
      <c r="C71" s="24"/>
      <c r="D71" s="24"/>
      <c r="E71" s="24"/>
      <c r="F71" s="24"/>
      <c r="G71" s="24"/>
      <c r="H71" s="24"/>
      <c r="I71" s="24"/>
      <c r="J71" s="24"/>
      <c r="K71" s="24"/>
      <c r="L71" s="24"/>
      <c r="M71" s="24"/>
      <c r="N71" s="24"/>
    </row>
  </sheetData>
  <mergeCells count="2">
    <mergeCell ref="A1:N4"/>
    <mergeCell ref="A39:D39"/>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1D97-9FD7-4896-9159-66F69A9304CD}">
  <dimension ref="A1"/>
  <sheetViews>
    <sheetView tabSelected="1" workbookViewId="0">
      <selection activeCell="K24" sqref="K24"/>
    </sheetView>
  </sheetViews>
  <sheetFormatPr defaultRowHeight="14.4" x14ac:dyDescent="0.3"/>
  <cols>
    <col min="1" max="1" width="19" bestFit="1" customWidth="1"/>
    <col min="2" max="2" width="15.5546875" bestFit="1" customWidth="1"/>
    <col min="3" max="3" width="5.21875" bestFit="1" customWidth="1"/>
    <col min="4" max="4" width="10.77734375" bestFit="1" customWidth="1"/>
    <col min="5" max="5" width="7.33203125" bestFit="1" customWidth="1"/>
    <col min="6" max="6" width="8.109375" bestFit="1" customWidth="1"/>
    <col min="7" max="7" width="5.33203125" bestFit="1" customWidth="1"/>
    <col min="8" max="8" width="10.77734375" bestFit="1" customWidth="1"/>
    <col min="11" max="11" width="24.88671875" bestFit="1" customWidth="1"/>
    <col min="12" max="12" width="19" bestFit="1" customWidth="1"/>
    <col min="13" max="13" width="15.5546875" bestFit="1" customWidth="1"/>
    <col min="14" max="14" width="7.109375" bestFit="1" customWidth="1"/>
    <col min="15" max="15" width="6" bestFit="1" customWidth="1"/>
    <col min="16" max="16" width="10.77734375" bestFit="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Sheet2</vt:lpstr>
      <vt:lpstr>Sheet3</vt:lpstr>
      <vt:lpstr>Sheet4</vt:lpstr>
      <vt:lpstr>Sheet5</vt:lpstr>
      <vt:lpstr>Sheet6</vt:lpstr>
      <vt:lpstr>Sheet7</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Vipin Rawat</cp:lastModifiedBy>
  <dcterms:created xsi:type="dcterms:W3CDTF">2025-04-06T20:54:03Z</dcterms:created>
  <dcterms:modified xsi:type="dcterms:W3CDTF">2025-06-28T07:20:53Z</dcterms:modified>
</cp:coreProperties>
</file>