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ABuild\emap\logic\test\data\spatialinventory\"/>
    </mc:Choice>
  </mc:AlternateContent>
  <xr:revisionPtr revIDLastSave="0" documentId="13_ncr:1_{8B753119-0537-46A0-9906-3EE07E88F6A1}" xr6:coauthVersionLast="45" xr6:coauthVersionMax="45" xr10:uidLastSave="{00000000-0000-0000-0000-000000000000}"/>
  <bookViews>
    <workbookView xWindow="810" yWindow="-120" windowWidth="28110" windowHeight="18240" activeTab="5" xr2:uid="{6C3FE3BB-8C73-4241-95BD-F737EA4A19F7}"/>
  </bookViews>
  <sheets>
    <sheet name="GNFR" sheetId="6" r:id="rId1"/>
    <sheet name="GNFR-NFR" sheetId="1" r:id="rId2"/>
    <sheet name="Country" sheetId="2" r:id="rId3"/>
    <sheet name="Pollutant" sheetId="3" r:id="rId4"/>
    <sheet name="Info" sheetId="7" r:id="rId5"/>
    <sheet name="Spatial disaggregation" sheetId="4" r:id="rId6"/>
  </sheets>
  <definedNames>
    <definedName name="_xlnm._FilterDatabase" localSheetId="1" hidden="1">'GNFR-NFR'!$A$1:$D$129</definedName>
    <definedName name="country">tbl_country[country_iso_code]</definedName>
    <definedName name="emission_type">#REF!</definedName>
    <definedName name="GNFR">tbl_GNFR[GNFR_code]</definedName>
    <definedName name="pollutant">tbl_pollutant[pollutant_code]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1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 l="1"/>
  <c r="M2" i="4" l="1"/>
  <c r="N2" i="4"/>
  <c r="L2" i="4"/>
  <c r="J2" i="4"/>
  <c r="O2" i="4"/>
  <c r="P2" i="4"/>
  <c r="H2" i="4"/>
  <c r="K2" i="4"/>
  <c r="I2" i="4"/>
  <c r="G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  <c r="H6" i="4" l="1"/>
  <c r="H14" i="4"/>
  <c r="H10" i="4"/>
  <c r="H18" i="4"/>
  <c r="H5" i="4"/>
  <c r="H13" i="4"/>
  <c r="H21" i="4"/>
  <c r="H9" i="4"/>
  <c r="H17" i="4"/>
  <c r="H7" i="4"/>
  <c r="H15" i="4"/>
  <c r="H3" i="4"/>
  <c r="H11" i="4"/>
  <c r="H19" i="4"/>
  <c r="H8" i="4"/>
  <c r="H16" i="4"/>
  <c r="H4" i="4"/>
  <c r="H12" i="4"/>
  <c r="H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tc={178889E6-FD0E-4DEF-8686-5BA817763458}</author>
  </authors>
  <commentList>
    <comment ref="E1" authorId="0" shapeId="0" xr:uid="{178889E6-FD0E-4DEF-8686-5BA81776345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to indicate 'all NFR-sectors belonging to selected GNFR-sector'</t>
      </text>
    </comment>
  </commentList>
</comments>
</file>

<file path=xl/sharedStrings.xml><?xml version="1.0" encoding="utf-8"?>
<sst xmlns="http://schemas.openxmlformats.org/spreadsheetml/2006/main" count="658" uniqueCount="461">
  <si>
    <t>A_PublicPower</t>
  </si>
  <si>
    <t>1A1a</t>
  </si>
  <si>
    <t>B_Industry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</si>
  <si>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</si>
  <si>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</si>
  <si>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</si>
  <si>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</si>
  <si>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</si>
  <si>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</si>
  <si>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</si>
  <si>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</si>
  <si>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1A2gviii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</si>
  <si>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</si>
  <si>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</si>
  <si>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</si>
  <si>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</si>
  <si>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</si>
  <si>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</si>
  <si>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</si>
  <si>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</si>
  <si>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</si>
  <si>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</si>
  <si>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</si>
  <si>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</si>
  <si>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</si>
  <si>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</si>
  <si>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</si>
  <si>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</si>
  <si>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</si>
  <si>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</si>
  <si>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</si>
  <si>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</si>
  <si>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</si>
  <si>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</si>
  <si>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</si>
  <si>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</si>
  <si>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</si>
  <si>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2D3b</t>
  </si>
  <si>
    <t>2D3c</t>
  </si>
  <si>
    <t>2H1</t>
  </si>
  <si>
    <t>2H2</t>
  </si>
  <si>
    <t>2H3</t>
  </si>
  <si>
    <t>2I</t>
  </si>
  <si>
    <t>2J</t>
  </si>
  <si>
    <t>2K</t>
  </si>
  <si>
    <t>2L</t>
  </si>
  <si>
    <t>C_OtherStationaryComb</t>
  </si>
  <si>
    <t>1A4ai</t>
  </si>
  <si>
    <t>1A4bi</t>
  </si>
  <si>
    <t>1A4ci</t>
  </si>
  <si>
    <t>1A5a</t>
  </si>
  <si>
    <t>D_Fugitive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</si>
  <si>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</si>
  <si>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</si>
  <si>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</si>
  <si>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</si>
  <si>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</si>
  <si>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</si>
  <si>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</si>
  <si>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</si>
  <si>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</si>
  <si>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E_Solvents</t>
  </si>
  <si>
    <t>2D3a</t>
  </si>
  <si>
    <t>2D3d</t>
  </si>
  <si>
    <t>2D3e</t>
  </si>
  <si>
    <t>2D3f</t>
  </si>
  <si>
    <t>2D3g</t>
  </si>
  <si>
    <t>2D3h</t>
  </si>
  <si>
    <t>2D3i</t>
  </si>
  <si>
    <t>2G</t>
  </si>
  <si>
    <t>F_RoadTransport</t>
  </si>
  <si>
    <t>1A3bi</t>
  </si>
  <si>
    <t>1A3bii</t>
  </si>
  <si>
    <t>1A3biii</t>
  </si>
  <si>
    <t>1A3biv</t>
  </si>
  <si>
    <t>1A3bv</t>
  </si>
  <si>
    <t>1A3bvi</t>
  </si>
  <si>
    <t>1A3bvii</t>
  </si>
  <si>
    <t>G_Shipping</t>
  </si>
  <si>
    <t>1A3di(ii)</t>
  </si>
  <si>
    <t>1A3dii</t>
  </si>
  <si>
    <t>H_Aviation</t>
  </si>
  <si>
    <t>1A3ai(i)</t>
  </si>
  <si>
    <t>1A3aii(i)</t>
  </si>
  <si>
    <t>I_Offroad</t>
  </si>
  <si>
    <t>1A2gvii</t>
  </si>
  <si>
    <t>1A3c</t>
  </si>
  <si>
    <t>1A3ei</t>
  </si>
  <si>
    <t>1A3eii</t>
  </si>
  <si>
    <t>1A4aii</t>
  </si>
  <si>
    <t>1A4bii</t>
  </si>
  <si>
    <t>1A4cii</t>
  </si>
  <si>
    <t>1A4ciii</t>
  </si>
  <si>
    <t>1A5b</t>
  </si>
  <si>
    <t>J_Waste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</si>
  <si>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</si>
  <si>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</si>
  <si>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</si>
  <si>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</si>
  <si>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</si>
  <si>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</si>
  <si>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</si>
  <si>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</si>
  <si>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</si>
  <si>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</si>
  <si>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</si>
  <si>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</si>
  <si>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</si>
  <si>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</si>
  <si>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</si>
  <si>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K_AgriLivestock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</si>
  <si>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</si>
  <si>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</si>
  <si>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</si>
  <si>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</si>
  <si>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</si>
  <si>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</si>
  <si>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</si>
  <si>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</si>
  <si>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</si>
  <si>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</si>
  <si>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</si>
  <si>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</si>
  <si>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</si>
  <si>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L_AgriOther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</si>
  <si>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</si>
  <si>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</si>
  <si>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</si>
  <si>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</si>
  <si>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</si>
  <si>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</si>
  <si>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</si>
  <si>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</si>
  <si>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</si>
  <si>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</si>
  <si>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</si>
  <si>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</si>
  <si>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</si>
  <si>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M_Other</t>
  </si>
  <si>
    <t>6A</t>
  </si>
  <si>
    <t>GNFR_label</t>
  </si>
  <si>
    <t>NFR_label</t>
  </si>
  <si>
    <t>NFR_code</t>
  </si>
  <si>
    <t>GNFR_code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</si>
  <si>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</si>
  <si>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</si>
  <si>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</si>
  <si>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</si>
  <si>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</si>
  <si>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</si>
  <si>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</si>
  <si>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</si>
  <si>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</si>
  <si>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</si>
  <si>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</si>
  <si>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</si>
  <si>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</si>
  <si>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Public electricity and heat production</t>
  </si>
  <si>
    <t>Petroleum refining</t>
  </si>
  <si>
    <t>Manufacture of solid fuels and other energy industries</t>
  </si>
  <si>
    <t>Stationary combustion in manufacturing industries and construction: Iron and steel</t>
  </si>
  <si>
    <t>Stationary combustion in manufacturing industries and construction: Non-ferrous metals</t>
  </si>
  <si>
    <t>Stationary combustion in manufacturing industries and construction: Chemicals</t>
  </si>
  <si>
    <t>Stationary combustion in manufacturing industries and construction: Pulp, Paper and Print</t>
  </si>
  <si>
    <t>Stationary combustion in manufacturing industries and construction: Food processing, beverages and tobacco</t>
  </si>
  <si>
    <t>Stationary combustion in manufacturing industries and construction: Non-metallic minerals</t>
  </si>
  <si>
    <t>Mobile combustion in manufacturing industries and construction (please specify in the IIR)</t>
  </si>
  <si>
    <t>Stationary combustion in manufacturing industries and construction: Other (please specify in the IIR)</t>
  </si>
  <si>
    <t>International aviation LTO (civil)</t>
  </si>
  <si>
    <t>Domestic aviation LTO (civil)</t>
  </si>
  <si>
    <t>Road transport: Passenger cars</t>
  </si>
  <si>
    <t>Road transport: Light duty vehicles</t>
  </si>
  <si>
    <t>Road transport: Heavy duty vehicles and buses</t>
  </si>
  <si>
    <t>Road transport: Mopeds &amp; motorcycles</t>
  </si>
  <si>
    <t>Road transport: Gasoline evaporation</t>
  </si>
  <si>
    <t>Road transport: Automobile tyre and brake wear</t>
  </si>
  <si>
    <t>Road transport: Automobile road abrasion</t>
  </si>
  <si>
    <t>Railways</t>
  </si>
  <si>
    <t>International inland waterways</t>
  </si>
  <si>
    <t>National navigation (shipping)</t>
  </si>
  <si>
    <t>Pipeline transport</t>
  </si>
  <si>
    <t>Other (please specify in the IIR)</t>
  </si>
  <si>
    <t>Commercial/Institutional: Stationary</t>
  </si>
  <si>
    <t>Commercial/Institutional: Mobile</t>
  </si>
  <si>
    <t>Residential: Stationary</t>
  </si>
  <si>
    <t>Residential: Household and gardening (mobile)</t>
  </si>
  <si>
    <t>Agriculture/Forestry/Fishing: Stationary</t>
  </si>
  <si>
    <t>Agriculture/Forestry/Fishing: Off-road vehicles and other machinery</t>
  </si>
  <si>
    <t>Agriculture/Forestry/Fishing: National fishing</t>
  </si>
  <si>
    <t>Other stationary (including military)</t>
  </si>
  <si>
    <t>Other, Mobile (including military, land based and recreational boats)</t>
  </si>
  <si>
    <t>Fugitive emission from solid fuels: Coal mining and handling</t>
  </si>
  <si>
    <t>Fugitive emission from solid fuels: Solid fuel transformation</t>
  </si>
  <si>
    <t>Other fugitive emissions from solid fuels</t>
  </si>
  <si>
    <t>Fugitive emissions oil: Exploration, production, transport</t>
  </si>
  <si>
    <t>Fugitive emissions oil: Refining and storage</t>
  </si>
  <si>
    <t>Distribution of oil products</t>
  </si>
  <si>
    <t>Fugitive emissions from natural gas (exploration, production, processing, transmission, storage, distribution and other)</t>
  </si>
  <si>
    <t>Venting and flaring (oil, gas, combined oil and gas)</t>
  </si>
  <si>
    <t>Other fugitive emissions from energy production</t>
  </si>
  <si>
    <t>Cement production</t>
  </si>
  <si>
    <t>Lime production</t>
  </si>
  <si>
    <t>Glass production</t>
  </si>
  <si>
    <t>Quarrying and mining of minerals other than coal</t>
  </si>
  <si>
    <t>Construction and demolition</t>
  </si>
  <si>
    <t>Storage, handling and transport of mineral products</t>
  </si>
  <si>
    <t>Other mineral products (please specify in the IIR)</t>
  </si>
  <si>
    <t>Ammonia production</t>
  </si>
  <si>
    <t>Nitric acid production</t>
  </si>
  <si>
    <t>Adipic acid production</t>
  </si>
  <si>
    <t>Carbide production</t>
  </si>
  <si>
    <t>Titanium dioxide production</t>
  </si>
  <si>
    <t>Soda ash production</t>
  </si>
  <si>
    <t>Chemical industry: Other (please specify in the IIR)</t>
  </si>
  <si>
    <t>Storage, handling and transport of chemical products (please specify in the IIR)</t>
  </si>
  <si>
    <t>Iron and steel production</t>
  </si>
  <si>
    <t>Ferroalloys production</t>
  </si>
  <si>
    <t>Aluminium production</t>
  </si>
  <si>
    <t>Magnesium production</t>
  </si>
  <si>
    <t>Lead production</t>
  </si>
  <si>
    <t>Zinc production</t>
  </si>
  <si>
    <t>Copper production</t>
  </si>
  <si>
    <t>Nickel production</t>
  </si>
  <si>
    <t>Other metal production (please specify in the IIR)</t>
  </si>
  <si>
    <t>Storage, handling and transport of metal products 
(please specify in the IIR)</t>
  </si>
  <si>
    <t>Domestic solvent use including fungicides</t>
  </si>
  <si>
    <t>Road paving with asphalt</t>
  </si>
  <si>
    <t>Asphalt roofing</t>
  </si>
  <si>
    <t>Coating applications</t>
  </si>
  <si>
    <t>Degreasing</t>
  </si>
  <si>
    <t>Dry cleaning</t>
  </si>
  <si>
    <t>Chemical products</t>
  </si>
  <si>
    <t>Printing</t>
  </si>
  <si>
    <t>Other solvent use (please specify in the IIR)</t>
  </si>
  <si>
    <t>Other product use (please specify in the IIR)</t>
  </si>
  <si>
    <t>Pulp and paper industry</t>
  </si>
  <si>
    <t>Food and beverages industry</t>
  </si>
  <si>
    <t>Other industrial processes (please specify in the IIR)</t>
  </si>
  <si>
    <t>Wood processing</t>
  </si>
  <si>
    <t>Production of POPs</t>
  </si>
  <si>
    <t>Consumption of POPs and heavy metals 
(e.g. electrical and scientific equipment)</t>
  </si>
  <si>
    <t>Other production, consumption, storage, transportation or handling of bulk products (please specify in the IIR)</t>
  </si>
  <si>
    <t>Manure management - Dairy cattle</t>
  </si>
  <si>
    <t>Manure management - Non-dairy cattle</t>
  </si>
  <si>
    <t>Manure management - Sheep</t>
  </si>
  <si>
    <t>Manure management - Swine</t>
  </si>
  <si>
    <t>Manure management - Buffalo</t>
  </si>
  <si>
    <t>Manure management - Goats</t>
  </si>
  <si>
    <t>Manure management - Horses</t>
  </si>
  <si>
    <t>Manure management - Mules and asses</t>
  </si>
  <si>
    <t>Manure management - Laying hens</t>
  </si>
  <si>
    <t>Manure management - Broilers</t>
  </si>
  <si>
    <t>Manure management - Turkeys</t>
  </si>
  <si>
    <t>Manure management - Other poultry</t>
  </si>
  <si>
    <t>Manure management - Other animals (please specify in the IIR)</t>
  </si>
  <si>
    <t>Inorganic N-fertilizers (includes also urea application)</t>
  </si>
  <si>
    <t>Animal manure applied to soils</t>
  </si>
  <si>
    <t>Sewage sludge applied to soils</t>
  </si>
  <si>
    <t>Other organic fertilisers applied to soils 
(including compost)</t>
  </si>
  <si>
    <t>Urine and dung deposited by grazing animals</t>
  </si>
  <si>
    <t>Crop residues applied to soils</t>
  </si>
  <si>
    <t>Indirect emissions from managed soils</t>
  </si>
  <si>
    <t>Farm-level agricultural operations including storage, handling and transport of agricultural products</t>
  </si>
  <si>
    <t>Off-farm storage, handling and transport of bulk agricultural products</t>
  </si>
  <si>
    <t>Cultivated crops</t>
  </si>
  <si>
    <t>Use of pesticides</t>
  </si>
  <si>
    <t>Field burning of agricultural residues</t>
  </si>
  <si>
    <t>Agriculture other (please specify in the IIR)</t>
  </si>
  <si>
    <t>Biological treatment of waste - Solid waste disposal on land</t>
  </si>
  <si>
    <t>Biological treatment of waste - Composting</t>
  </si>
  <si>
    <t>Biological treatment of waste - Anaerobic digestion at biogas facilities</t>
  </si>
  <si>
    <t>Municipal waste incineration</t>
  </si>
  <si>
    <t>Industrial waste incineration</t>
  </si>
  <si>
    <t>Hazardous waste incineration</t>
  </si>
  <si>
    <t>Clinical waste incineration</t>
  </si>
  <si>
    <t>Sewage sludge incineration</t>
  </si>
  <si>
    <t>Cremation</t>
  </si>
  <si>
    <t>Other waste incineration (please specify in the IIR)</t>
  </si>
  <si>
    <t>Open burning of waste</t>
  </si>
  <si>
    <t>Domestic wastewater handling</t>
  </si>
  <si>
    <t>Industrial wastewater handling</t>
  </si>
  <si>
    <t>Other wastewater handling</t>
  </si>
  <si>
    <t>Other waste (please specify in the IIR)</t>
  </si>
  <si>
    <t>Other (included in national total for entire territory) (please specify in the IIR)</t>
  </si>
  <si>
    <t>country_iso_code</t>
  </si>
  <si>
    <t>AL</t>
  </si>
  <si>
    <t>Albania</t>
  </si>
  <si>
    <t>AM</t>
  </si>
  <si>
    <t>Armenia</t>
  </si>
  <si>
    <t>AT</t>
  </si>
  <si>
    <t>Austria</t>
  </si>
  <si>
    <t>ATL</t>
  </si>
  <si>
    <t>Remaining North-East Atlantic Ocean</t>
  </si>
  <si>
    <t>AZ</t>
  </si>
  <si>
    <t>Azerbaijan</t>
  </si>
  <si>
    <t>BA</t>
  </si>
  <si>
    <t>Bosnia &amp; Herzegovina</t>
  </si>
  <si>
    <t>BAS</t>
  </si>
  <si>
    <t>Baltic Sea</t>
  </si>
  <si>
    <t>BEB</t>
  </si>
  <si>
    <t>Brussels</t>
  </si>
  <si>
    <t>BEF</t>
  </si>
  <si>
    <t>Flanders</t>
  </si>
  <si>
    <t>BEW</t>
  </si>
  <si>
    <t>Wallonia</t>
  </si>
  <si>
    <t>BG</t>
  </si>
  <si>
    <t>Bulgaria</t>
  </si>
  <si>
    <t>BLS</t>
  </si>
  <si>
    <t>Black Sea</t>
  </si>
  <si>
    <t>BY</t>
  </si>
  <si>
    <t>Belarus</t>
  </si>
  <si>
    <t>CAS</t>
  </si>
  <si>
    <t>Caspian Sea</t>
  </si>
  <si>
    <t>CH</t>
  </si>
  <si>
    <t>Switzerland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</si>
  <si>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</si>
  <si>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</si>
  <si>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</si>
  <si>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</si>
  <si>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</si>
  <si>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</si>
  <si>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</si>
  <si>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</si>
  <si>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</si>
  <si>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</si>
  <si>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</si>
  <si>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</si>
  <si>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</si>
  <si>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</si>
  <si>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</si>
  <si>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</si>
  <si>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</si>
  <si>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</si>
  <si>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GE</t>
  </si>
  <si>
    <t>Georgia</t>
  </si>
  <si>
    <t>GL</t>
  </si>
  <si>
    <t>Greenland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</si>
  <si>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</si>
  <si>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</si>
  <si>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</si>
  <si>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</si>
  <si>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</si>
  <si>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</si>
  <si>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</si>
  <si>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</si>
  <si>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</si>
  <si>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</si>
  <si>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</si>
  <si>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</si>
  <si>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LI</t>
  </si>
  <si>
    <t>Liechtenstein</t>
  </si>
  <si>
    <t>LT</t>
  </si>
  <si>
    <t>Lithuania</t>
  </si>
  <si>
    <t>LU</t>
  </si>
  <si>
    <t>Luxembourg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</si>
  <si>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</si>
  <si>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</si>
  <si>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</si>
  <si>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</si>
  <si>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</si>
  <si>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</si>
  <si>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</si>
  <si>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</si>
  <si>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MED</t>
  </si>
  <si>
    <t>Mediterranean Sea</t>
  </si>
  <si>
    <t>MK</t>
  </si>
  <si>
    <t>North Macedonia</t>
  </si>
  <si>
    <t>MT</t>
  </si>
  <si>
    <t>Malta</t>
  </si>
  <si>
    <t>NL</t>
  </si>
  <si>
    <t>Netherlands</t>
  </si>
  <si>
    <t>NO</t>
  </si>
  <si>
    <t>Norway</t>
  </si>
  <si>
    <t>NOS</t>
  </si>
  <si>
    <t>North Sea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</si>
  <si>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</si>
  <si>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</si>
  <si>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</si>
  <si>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</si>
  <si>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</si>
  <si>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</si>
  <si>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</si>
  <si>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</si>
  <si>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</si>
  <si>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</si>
  <si>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</si>
  <si>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</si>
  <si>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</si>
  <si>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</si>
  <si>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</si>
  <si>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</si>
  <si>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</si>
  <si>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</si>
  <si>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</si>
  <si>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</si>
  <si>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country_label</t>
  </si>
  <si>
    <t>CO</t>
  </si>
  <si>
    <t>NH3</t>
  </si>
  <si>
    <t>NMVOC</t>
  </si>
  <si>
    <t>NOx</t>
  </si>
  <si>
    <t>PM10</t>
  </si>
  <si>
    <t>PM2.5</t>
  </si>
  <si>
    <t>PMcoarse</t>
  </si>
  <si>
    <t>SOx</t>
  </si>
  <si>
    <t>TSP</t>
  </si>
  <si>
    <t>BC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</si>
  <si>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</si>
  <si>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</si>
  <si>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</si>
  <si>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</si>
  <si>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</si>
  <si>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</si>
  <si>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</si>
  <si>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</si>
  <si>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</si>
  <si>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PCDD-PCDF</t>
  </si>
  <si>
    <t>BaP</t>
  </si>
  <si>
    <t>BbF</t>
  </si>
  <si>
    <t>BkF</t>
  </si>
  <si>
    <t>Indeno</t>
  </si>
  <si>
    <t>PAHs</t>
  </si>
  <si>
    <t>HCB</t>
  </si>
  <si>
    <t>PCBs</t>
  </si>
  <si>
    <t>Year</t>
  </si>
  <si>
    <t>Data validation GNFR-NFR_range</t>
  </si>
  <si>
    <t>Data validation GNFR-NFR_ok</t>
  </si>
  <si>
    <t>E-MAP_year</t>
  </si>
  <si>
    <t>E-MAP_GNFR_code</t>
  </si>
  <si>
    <t>E-MAP_NFR_code</t>
  </si>
  <si>
    <t>To select all NFR-sectors belonging to one GNFR-sector, leave NFR-sector field blank.</t>
  </si>
  <si>
    <t xml:space="preserve">Fill out fields in green columns. </t>
  </si>
  <si>
    <t>Take care of red coloured fields; these probably contain errors and/or missing data.</t>
  </si>
  <si>
    <t>Blue columns are informative and are filled out automatically. Grey columns are input for E-MAP and are also filled out automatically.</t>
  </si>
  <si>
    <t>pollutant_code</t>
  </si>
  <si>
    <t>file_path</t>
  </si>
  <si>
    <t>E-MAP_file_path</t>
  </si>
  <si>
    <t>File path to exceptions for spatial distribution</t>
  </si>
  <si>
    <t>E-MAP_pollutant_code</t>
  </si>
  <si>
    <t>E-MAP_country_iso_code</t>
  </si>
  <si>
    <t>1A3bviii</t>
  </si>
  <si>
    <t>Road transport: Resuspension</t>
  </si>
  <si>
    <t>./wegverkeer/2021/1A3BI_CO_2015.tif</t>
  </si>
  <si>
    <t>./wegverkeer/2021/1A3BII_CO_2015.tif</t>
  </si>
  <si>
    <t>./wegverkeer/2021/1A3BIII_CO_2015.tif</t>
  </si>
  <si>
    <t>./wegverkeer/2021/1A3BIV_CO_2015.tif</t>
  </si>
  <si>
    <t>./wegverkeer/2021/1A3BI_CO_2016.tif</t>
  </si>
  <si>
    <t>./wegverkeer/2021/1A3BII_CO_2016.tif</t>
  </si>
  <si>
    <t>./wegverkeer/2021/1A3BIII_CO_2016.tif</t>
  </si>
  <si>
    <t>./wegverkeer/2021/1A3BIV_CO_2016.tif</t>
  </si>
  <si>
    <t>./wegverkeer/2021/1A3BI_CO_2017.tif</t>
  </si>
  <si>
    <t>./wegverkeer/2021/1A3BII_CO_2017.tif</t>
  </si>
  <si>
    <t>./wegverkeer/2021/1A3BIII_CO_2017.tif</t>
  </si>
  <si>
    <t>./wegverkeer/2021/1A3BIV_CO_2017.tif</t>
  </si>
  <si>
    <t>./wegverkeer/2021/1A3BI_CO_2018.tif</t>
  </si>
  <si>
    <t>./wegverkeer/2021/1A3BII_CO_2018.tif</t>
  </si>
  <si>
    <t>./wegverkeer/2021/1A3BIII_CO_2018.tif</t>
  </si>
  <si>
    <t>./wegverkeer/2021/1A3BIV_CO_2018.tif</t>
  </si>
  <si>
    <t>./wegverkeer/2021/1A3BI_CO_2019.tif</t>
  </si>
  <si>
    <t>./wegverkeer/2021/1A3BII_CO_2019.tif</t>
  </si>
  <si>
    <t>./wegverkeer/2021/1A3BIII_CO_2019.tif</t>
  </si>
  <si>
    <t>./wegverkeer/2021/1A3BIV_CO_2019.tif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</si>
</sst>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6" fillId="0" borderId="2" xfId="1" applyFont="1" applyBorder="1"/>
    <xf numFmtId="0" fontId="5" fillId="0" borderId="2" xfId="1" applyFont="1" applyBorder="1"/>
    <xf numFmtId="0" fontId="0" fillId="3" borderId="0" xfId="0" applyFill="1"/>
    <xf numFmtId="0" fontId="2" fillId="0" borderId="0" xfId="0" applyNumberFormat="1" applyFont="1"/>
    <xf numFmtId="0" fontId="3" fillId="0" borderId="0" xfId="0" applyNumberFormat="1" applyFont="1"/>
  </cellXfs>
  <cellStyles count="2">
    <cellStyle name="Heading 1" xfId="1" builtinId="16"/>
    <cellStyle name="Normal" xfId="0" builtinId="0"/>
  </cellStyles>
  <dxfs count="47"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lies Vanhulsel" id="{7E490D8D-3ED1-4BF2-BA64-27857967D9C2}" userId="S::marlies.vanhulsel@vito.be::8e869718-ce7e-43de-ae19-1fd420f551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1F473-4C92-4665-9409-F72B5250EC3B}" name="tbl_GNFR" displayName="tbl_GNFR" ref="A1:B14" totalsRowShown="0">
  <autoFilter ref="A1:B14" xr:uid="{5A4366AA-9896-4273-8005-230DCB1C6B2F}"/>
  <tableColumns count="2">
    <tableColumn id="2" xr3:uid="{30235507-5610-4267-9043-6C2436D1C211}" name="GNFR_code"/>
    <tableColumn id="3" xr3:uid="{A89F4C6E-A469-4C82-9652-0A9B080CD509}" name="GNFR_label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189E5-74EF-445E-9E17-A814355E69CC}" name="tbl_GNFR_NFR" displayName="tbl_GNFR_NFR" ref="A1:D129" totalsRowShown="0">
  <autoFilter ref="A1:D129" xr:uid="{8D6E5C5B-BE18-487C-9C15-15D88E11349C}"/>
  <tableColumns count="4">
    <tableColumn id="2" xr3:uid="{6B399E5A-1BF4-440C-A4AB-1E0A72AC868B}" name="GNFR_code"/>
    <tableColumn id="3" xr3:uid="{115AC428-CBB9-4213-BFBC-FA3805AFF76D}" name="GNFR_label">
      <calculatedColumnFormula>INDEX(tbl_GNFR[GNFR_label],MATCH(tbl_GNFR_NFR[[#This Row],[GNFR_code]],tbl_GNFR[GNFR_code],0))</calculatedColumnFormula>
    </tableColumn>
    <tableColumn id="5" xr3:uid="{7BB5D96A-D7CD-44DE-B435-AB899E920524}" name="NFR_code"/>
    <tableColumn id="6" xr3:uid="{3011ABA5-E767-4E49-AD05-3F81BCD5A42F}" name="NFR_label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567F5-58F6-4A17-B689-DBDB251D7803}" name="tbl_country" displayName="tbl_country" ref="A1:B56" totalsRowShown="0">
  <autoFilter ref="A1:B56" xr:uid="{6DFCE43F-1808-42B4-B816-F03164530FE7}"/>
  <tableColumns count="2">
    <tableColumn id="1" xr3:uid="{5C1BDD1C-5F02-40CA-9D02-22E68D63ECEA}" name="country_iso_code"/>
    <tableColumn id="2" xr3:uid="{1489C1A8-2AAB-4014-A9AB-71726AC2449A}" name="country_label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071EEA-857D-42B3-A34E-68E04B7F8724}" name="tbl_pollutant" displayName="tbl_pollutant" ref="A1:A28" totalsRowShown="0">
  <autoFilter ref="A1:A28" xr:uid="{78B915AD-32D1-42D4-8E1A-C6BE793E3847}"/>
  <tableColumns count="1">
    <tableColumn id="1" xr3:uid="{06E410DB-36FD-4AE3-8C03-AD19EF582DAC}" name="pollutant_code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17CD5-2290-43AE-9640-6C7136C3D81F}" name="tbl_I_spatial_distribution" displayName="tbl_I_spatial_distribution" ref="A1:Q21" totalsRowShown="0">
  <autoFilter ref="A1:Q21" xr:uid="{63E30767-0150-412D-B197-11CE9D14EB4E}"/>
  <tableColumns count="17">
    <tableColumn id="1" xr3:uid="{3CCF1BDF-57B8-4181-91EA-C6A954F57C6F}" name="Year"/>
    <tableColumn id="3" xr3:uid="{E47F6DBE-843D-4D02-9E5B-FEE4182373E7}" name="pollutant_code"/>
    <tableColumn id="8" xr3:uid="{E38CAB6A-CB47-4542-997D-36BA98FB4911}" name="country_iso_code"/>
    <tableColumn id="4" xr3:uid="{98A5C858-28E9-44AB-8218-0A98439E4FDD}" name="GNFR_code"/>
    <tableColumn id="5" xr3:uid="{E012C600-87B4-47D1-9988-30D2C112D83D}" name="NFR_code"/>
    <tableColumn id="12" xr3:uid="{2155F8C1-A823-4717-B464-22F4A9A05E6A}" name="file_path"/>
    <tableColumn id="9" xr3:uid="{DCB47D4C-7148-4891-B486-04CF70C7FDCC}" name="country_label" dataDxfId="10">
      <calculatedColumnFormula>INDEX(tbl_country[country_label],MATCH(tbl_I_spatial_distribution[[#This Row],[country_iso_code]],tbl_country[country_iso_code],0))</calculatedColumnFormula>
    </tableColumn>
    <tableColumn id="6" xr3:uid="{409654D3-E717-4ECD-B724-CE76BF1FA726}" name="GNFR_label" dataDxfId="9">
      <calculatedColumnFormula>INDEX(tbl_GNFR_NFR[GNFR_label],MATCH(tbl_I_spatial_distribution[[#This Row],[NFR_code]],tbl_GNFR_NFR[NFR_code],0))</calculatedColumnFormula>
    </tableColumn>
    <tableColumn id="7" xr3:uid="{B9A37C5B-FED3-493F-81B8-F88D72CF166B}" name="NFR_label" dataDxfId="8">
      <calculatedColumnFormula>INDEX(tbl_GNFR_NFR[NFR_label],MATCH(tbl_I_spatial_distribution[[#This Row],[NFR_code]],tbl_GNFR_NFR[NFR_code],0))</calculatedColumnFormula>
    </tableColumn>
    <tableColumn id="10" xr3:uid="{3741CCE9-D8A3-4702-9FBB-BDDC5296CA41}" name="Data validation GNFR-NFR_range" dataDxfId="7">
      <calculatedColumnFormula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calculatedColumnFormula>
    </tableColumn>
    <tableColumn id="11" xr3:uid="{327D5723-70F8-4F14-A112-90BAA56B122D}" name="Data validation GNFR-NFR_ok" dataDxfId="6">
      <calculatedColumnFormula>INDEX(tbl_GNFR_NFR[GNFR_code],MATCH(tbl_I_spatial_distribution[[#This Row],[NFR_code]],tbl_GNFR_NFR[NFR_code],0))=tbl_I_spatial_distribution[[#This Row],[GNFR_code]]</calculatedColumnFormula>
    </tableColumn>
    <tableColumn id="13" xr3:uid="{14DFCA77-FA4F-4492-90FC-E1CF29BD5BDC}" name="E-MAP_year" dataDxfId="5">
      <calculatedColumnFormula>IF(ISBLANK(tbl_I_spatial_distribution[[#This Row],[Year]]),"",tbl_I_spatial_distribution[[#This Row],[Year]])</calculatedColumnFormula>
    </tableColumn>
    <tableColumn id="15" xr3:uid="{0AF0B6B0-EAF2-4779-805E-3E840BA3636B}" name="E-MAP_pollutant_code" dataDxfId="4">
      <calculatedColumnFormula>IF(ISBLANK(tbl_I_spatial_distribution[[#This Row],[pollutant_code]]),"",tbl_I_spatial_distribution[[#This Row],[pollutant_code]])</calculatedColumnFormula>
    </tableColumn>
    <tableColumn id="16" xr3:uid="{C9437DA3-379A-4119-852E-97451565DC30}" name="E-MAP_country_iso_code" dataDxfId="3">
      <calculatedColumnFormula>IF(ISBLANK(tbl_I_spatial_distribution[[#This Row],[country_iso_code]]),"",tbl_I_spatial_distribution[[#This Row],[country_iso_code]])</calculatedColumnFormula>
    </tableColumn>
    <tableColumn id="17" xr3:uid="{90BD55C3-62EC-45E1-88D6-C55C69ABA3CE}" name="E-MAP_GNFR_code" dataDxfId="2">
      <calculatedColumnFormula>IF(ISBLANK(tbl_I_spatial_distribution[[#This Row],[GNFR_code]]),INDEX(tbl_GNFR_NFR[GNFR_code],MATCH(tbl_I_spatial_distribution[[#This Row],[NFR_code]],tbl_GNFR_NFR[NFR_code],0)),tbl_I_spatial_distribution[[#This Row],[GNFR_code]])</calculatedColumnFormula>
    </tableColumn>
    <tableColumn id="18" xr3:uid="{75A83B3D-980A-4F01-8C60-1E833397AAFE}" name="E-MAP_NFR_code" dataDxfId="1">
      <calculatedColumnFormula>IF(ISBLANK(tbl_I_spatial_distribution[[#This Row],[NFR_code]]),"*",tbl_I_spatial_distribution[[#This Row],[NFR_code]])</calculatedColumnFormula>
    </tableColumn>
    <tableColumn id="19" xr3:uid="{8B2B56DD-9D26-4198-95A5-38E1BF66DD11}" name="E-MAP_file_path" dataDxfId="0">
      <calculatedColumnFormula>tbl_I_spatial_distribution[[#This Row],[file_path]]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12-21T14:01:30.44" personId="{7E490D8D-3ED1-4BF2-BA64-27857967D9C2}" id="{178889E6-FD0E-4DEF-8686-5BA817763458}">
    <text>Leave blank to indicate 'all NFR-sectors belonging to selected GNFR-sector'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3E8-ED9D-4AF1-8EBC-2D0D6B0FA4BB}">
  <sheetPr>
    <tabColor theme="8"/>
  </sheetPr>
  <dimension ref="A1:B14"/>
  <sheetViews>
    <sheetView showGridLines="0" workbookViewId="0">
      <selection sqref="A1:A1048576"/>
    </sheetView>
  </sheetViews>
  <sheetFormatPr defaultRowHeight="15" x14ac:dyDescent="0.25"/>
  <cols>
    <col min="1" max="1" width="13.42578125" customWidth="1"/>
    <col min="2" max="2" width="13.5703125" customWidth="1"/>
  </cols>
  <sheetData>
    <row r="1" spans="1:2" x14ac:dyDescent="0.25">
      <c r="A1" t="s">
        <v>143</v>
      </c>
      <c r="B1" t="s">
        <v>140</v>
      </c>
    </row>
    <row r="2" spans="1:2" x14ac:dyDescent="0.25">
      <c r="A2" t="s">
        <v>144</v>
      </c>
      <c r="B2" t="s">
        <v>0</v>
      </c>
    </row>
    <row r="3" spans="1:2" x14ac:dyDescent="0.25">
      <c r="A3" t="s">
        <v>145</v>
      </c>
      <c r="B3" t="s">
        <v>2</v>
      </c>
    </row>
    <row r="4" spans="1:2" x14ac:dyDescent="0.25">
      <c r="A4" t="s">
        <v>146</v>
      </c>
      <c r="B4" t="s">
        <v>46</v>
      </c>
    </row>
    <row r="5" spans="1:2" x14ac:dyDescent="0.25">
      <c r="A5" t="s">
        <v>147</v>
      </c>
      <c r="B5" t="s">
        <v>51</v>
      </c>
    </row>
    <row r="6" spans="1:2" x14ac:dyDescent="0.25">
      <c r="A6" t="s">
        <v>148</v>
      </c>
      <c r="B6" t="s">
        <v>61</v>
      </c>
    </row>
    <row r="7" spans="1:2" x14ac:dyDescent="0.25">
      <c r="A7" t="s">
        <v>149</v>
      </c>
      <c r="B7" t="s">
        <v>70</v>
      </c>
    </row>
    <row r="8" spans="1:2" x14ac:dyDescent="0.25">
      <c r="A8" t="s">
        <v>150</v>
      </c>
      <c r="B8" t="s">
        <v>78</v>
      </c>
    </row>
    <row r="9" spans="1:2" x14ac:dyDescent="0.25">
      <c r="A9" t="s">
        <v>151</v>
      </c>
      <c r="B9" t="s">
        <v>81</v>
      </c>
    </row>
    <row r="10" spans="1:2" x14ac:dyDescent="0.25">
      <c r="A10" t="s">
        <v>152</v>
      </c>
      <c r="B10" t="s">
        <v>84</v>
      </c>
    </row>
    <row r="11" spans="1:2" x14ac:dyDescent="0.25">
      <c r="A11" t="s">
        <v>153</v>
      </c>
      <c r="B11" t="s">
        <v>94</v>
      </c>
    </row>
    <row r="12" spans="1:2" x14ac:dyDescent="0.25">
      <c r="A12" t="s">
        <v>154</v>
      </c>
      <c r="B12" t="s">
        <v>110</v>
      </c>
    </row>
    <row r="13" spans="1:2" x14ac:dyDescent="0.25">
      <c r="A13" t="s">
        <v>155</v>
      </c>
      <c r="B13" t="s">
        <v>124</v>
      </c>
    </row>
    <row r="14" spans="1:2" x14ac:dyDescent="0.25">
      <c r="A14" t="s">
        <v>156</v>
      </c>
      <c r="B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6C06-24CC-4047-8A42-8F7B559DF48B}">
  <sheetPr>
    <tabColor theme="8"/>
  </sheetPr>
  <dimension ref="A1:D129"/>
  <sheetViews>
    <sheetView topLeftCell="A111" workbookViewId="0">
      <selection activeCell="D130" sqref="D130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12" customWidth="1"/>
    <col min="4" max="4" width="109.140625" bestFit="1" customWidth="1"/>
  </cols>
  <sheetData>
    <row r="1" spans="1:4" x14ac:dyDescent="0.25">
      <c r="A1" t="s">
        <v>143</v>
      </c>
      <c r="B1" t="s">
        <v>140</v>
      </c>
      <c r="C1" t="s">
        <v>142</v>
      </c>
      <c r="D1" t="s">
        <v>141</v>
      </c>
    </row>
    <row r="2" spans="1:4" x14ac:dyDescent="0.25">
      <c r="A2" t="s">
        <v>144</v>
      </c>
      <c r="B2" t="str">
        <f>INDEX(tbl_GNFR[GNFR_label],MATCH(tbl_GNFR_NFR[[#This Row],[GNFR_code]],tbl_GNFR[GNFR_code],0))</f>
        <v>A_PublicPower</v>
      </c>
      <c r="C2" t="s">
        <v>1</v>
      </c>
      <c r="D2" t="s">
        <v>157</v>
      </c>
    </row>
    <row r="3" spans="1:4" x14ac:dyDescent="0.25">
      <c r="A3" t="s">
        <v>145</v>
      </c>
      <c r="B3" t="str">
        <f>INDEX(tbl_GNFR[GNFR_label],MATCH(tbl_GNFR_NFR[[#This Row],[GNFR_code]],tbl_GNFR[GNFR_code],0))</f>
        <v>B_Industry</v>
      </c>
      <c r="C3" t="s">
        <v>3</v>
      </c>
      <c r="D3" t="s">
        <v>158</v>
      </c>
    </row>
    <row r="4" spans="1:4" x14ac:dyDescent="0.25">
      <c r="A4" t="s">
        <v>145</v>
      </c>
      <c r="B4" t="str">
        <f>INDEX(tbl_GNFR[GNFR_label],MATCH(tbl_GNFR_NFR[[#This Row],[GNFR_code]],tbl_GNFR[GNFR_code],0))</f>
        <v>B_Industry</v>
      </c>
      <c r="C4" t="s">
        <v>4</v>
      </c>
      <c r="D4" t="s">
        <v>159</v>
      </c>
    </row>
    <row r="5" spans="1:4" x14ac:dyDescent="0.25">
      <c r="A5" t="s">
        <v>145</v>
      </c>
      <c r="B5" t="str">
        <f>INDEX(tbl_GNFR[GNFR_label],MATCH(tbl_GNFR_NFR[[#This Row],[GNFR_code]],tbl_GNFR[GNFR_code],0))</f>
        <v>B_Industry</v>
      </c>
      <c r="C5" t="s">
        <v>5</v>
      </c>
      <c r="D5" t="s">
        <v>160</v>
      </c>
    </row>
    <row r="6" spans="1:4" x14ac:dyDescent="0.25">
      <c r="A6" t="s">
        <v>145</v>
      </c>
      <c r="B6" t="str">
        <f>INDEX(tbl_GNFR[GNFR_label],MATCH(tbl_GNFR_NFR[[#This Row],[GNFR_code]],tbl_GNFR[GNFR_code],0))</f>
        <v>B_Industry</v>
      </c>
      <c r="C6" t="s">
        <v>6</v>
      </c>
      <c r="D6" t="s">
        <v>161</v>
      </c>
    </row>
    <row r="7" spans="1:4" x14ac:dyDescent="0.25">
      <c r="A7" t="s">
        <v>145</v>
      </c>
      <c r="B7" t="str">
        <f>INDEX(tbl_GNFR[GNFR_label],MATCH(tbl_GNFR_NFR[[#This Row],[GNFR_code]],tbl_GNFR[GNFR_code],0))</f>
        <v>B_Industry</v>
      </c>
      <c r="C7" t="s">
        <v>7</v>
      </c>
      <c r="D7" t="s">
        <v>162</v>
      </c>
    </row>
    <row r="8" spans="1:4" x14ac:dyDescent="0.25">
      <c r="A8" t="s">
        <v>145</v>
      </c>
      <c r="B8" t="str">
        <f>INDEX(tbl_GNFR[GNFR_label],MATCH(tbl_GNFR_NFR[[#This Row],[GNFR_code]],tbl_GNFR[GNFR_code],0))</f>
        <v>B_Industry</v>
      </c>
      <c r="C8" t="s">
        <v>8</v>
      </c>
      <c r="D8" t="s">
        <v>163</v>
      </c>
    </row>
    <row r="9" spans="1:4" x14ac:dyDescent="0.25">
      <c r="A9" t="s">
        <v>145</v>
      </c>
      <c r="B9" t="str">
        <f>INDEX(tbl_GNFR[GNFR_label],MATCH(tbl_GNFR_NFR[[#This Row],[GNFR_code]],tbl_GNFR[GNFR_code],0))</f>
        <v>B_Industry</v>
      </c>
      <c r="C9" t="s">
        <v>9</v>
      </c>
      <c r="D9" t="s">
        <v>164</v>
      </c>
    </row>
    <row r="10" spans="1:4" x14ac:dyDescent="0.25">
      <c r="A10" t="s">
        <v>145</v>
      </c>
      <c r="B10" t="str">
        <f>INDEX(tbl_GNFR[GNFR_label],MATCH(tbl_GNFR_NFR[[#This Row],[GNFR_code]],tbl_GNFR[GNFR_code],0))</f>
        <v>B_Industry</v>
      </c>
      <c r="C10" t="s">
        <v>10</v>
      </c>
      <c r="D10" t="s">
        <v>165</v>
      </c>
    </row>
    <row r="11" spans="1:4" x14ac:dyDescent="0.25">
      <c r="A11" t="s">
        <v>145</v>
      </c>
      <c r="B11" t="str">
        <f>INDEX(tbl_GNFR[GNFR_label],MATCH(tbl_GNFR_NFR[[#This Row],[GNFR_code]],tbl_GNFR[GNFR_code],0))</f>
        <v>B_Industry</v>
      </c>
      <c r="C11" t="s">
        <v>11</v>
      </c>
      <c r="D11" t="s">
        <v>167</v>
      </c>
    </row>
    <row r="12" spans="1:4" x14ac:dyDescent="0.25">
      <c r="A12" t="s">
        <v>145</v>
      </c>
      <c r="B12" t="str">
        <f>INDEX(tbl_GNFR[GNFR_label],MATCH(tbl_GNFR_NFR[[#This Row],[GNFR_code]],tbl_GNFR[GNFR_code],0))</f>
        <v>B_Industry</v>
      </c>
      <c r="C12" t="s">
        <v>12</v>
      </c>
      <c r="D12" t="s">
        <v>200</v>
      </c>
    </row>
    <row r="13" spans="1:4" x14ac:dyDescent="0.25">
      <c r="A13" t="s">
        <v>145</v>
      </c>
      <c r="B13" t="str">
        <f>INDEX(tbl_GNFR[GNFR_label],MATCH(tbl_GNFR_NFR[[#This Row],[GNFR_code]],tbl_GNFR[GNFR_code],0))</f>
        <v>B_Industry</v>
      </c>
      <c r="C13" t="s">
        <v>13</v>
      </c>
      <c r="D13" t="s">
        <v>201</v>
      </c>
    </row>
    <row r="14" spans="1:4" x14ac:dyDescent="0.25">
      <c r="A14" t="s">
        <v>145</v>
      </c>
      <c r="B14" t="str">
        <f>INDEX(tbl_GNFR[GNFR_label],MATCH(tbl_GNFR_NFR[[#This Row],[GNFR_code]],tbl_GNFR[GNFR_code],0))</f>
        <v>B_Industry</v>
      </c>
      <c r="C14" t="s">
        <v>14</v>
      </c>
      <c r="D14" t="s">
        <v>202</v>
      </c>
    </row>
    <row r="15" spans="1:4" x14ac:dyDescent="0.25">
      <c r="A15" t="s">
        <v>145</v>
      </c>
      <c r="B15" t="str">
        <f>INDEX(tbl_GNFR[GNFR_label],MATCH(tbl_GNFR_NFR[[#This Row],[GNFR_code]],tbl_GNFR[GNFR_code],0))</f>
        <v>B_Industry</v>
      </c>
      <c r="C15" t="s">
        <v>15</v>
      </c>
      <c r="D15" t="s">
        <v>203</v>
      </c>
    </row>
    <row r="16" spans="1:4" x14ac:dyDescent="0.25">
      <c r="A16" t="s">
        <v>145</v>
      </c>
      <c r="B16" t="str">
        <f>INDEX(tbl_GNFR[GNFR_label],MATCH(tbl_GNFR_NFR[[#This Row],[GNFR_code]],tbl_GNFR[GNFR_code],0))</f>
        <v>B_Industry</v>
      </c>
      <c r="C16" t="s">
        <v>16</v>
      </c>
      <c r="D16" t="s">
        <v>204</v>
      </c>
    </row>
    <row r="17" spans="1:4" x14ac:dyDescent="0.25">
      <c r="A17" t="s">
        <v>145</v>
      </c>
      <c r="B17" t="str">
        <f>INDEX(tbl_GNFR[GNFR_label],MATCH(tbl_GNFR_NFR[[#This Row],[GNFR_code]],tbl_GNFR[GNFR_code],0))</f>
        <v>B_Industry</v>
      </c>
      <c r="C17" t="s">
        <v>17</v>
      </c>
      <c r="D17" t="s">
        <v>205</v>
      </c>
    </row>
    <row r="18" spans="1:4" x14ac:dyDescent="0.25">
      <c r="A18" t="s">
        <v>145</v>
      </c>
      <c r="B18" t="str">
        <f>INDEX(tbl_GNFR[GNFR_label],MATCH(tbl_GNFR_NFR[[#This Row],[GNFR_code]],tbl_GNFR[GNFR_code],0))</f>
        <v>B_Industry</v>
      </c>
      <c r="C18" t="s">
        <v>18</v>
      </c>
      <c r="D18" t="s">
        <v>206</v>
      </c>
    </row>
    <row r="19" spans="1:4" x14ac:dyDescent="0.25">
      <c r="A19" t="s">
        <v>145</v>
      </c>
      <c r="B19" t="str">
        <f>INDEX(tbl_GNFR[GNFR_label],MATCH(tbl_GNFR_NFR[[#This Row],[GNFR_code]],tbl_GNFR[GNFR_code],0))</f>
        <v>B_Industry</v>
      </c>
      <c r="C19" t="s">
        <v>19</v>
      </c>
      <c r="D19" t="s">
        <v>207</v>
      </c>
    </row>
    <row r="20" spans="1:4" x14ac:dyDescent="0.25">
      <c r="A20" t="s">
        <v>145</v>
      </c>
      <c r="B20" t="str">
        <f>INDEX(tbl_GNFR[GNFR_label],MATCH(tbl_GNFR_NFR[[#This Row],[GNFR_code]],tbl_GNFR[GNFR_code],0))</f>
        <v>B_Industry</v>
      </c>
      <c r="C20" t="s">
        <v>20</v>
      </c>
      <c r="D20" t="s">
        <v>208</v>
      </c>
    </row>
    <row r="21" spans="1:4" x14ac:dyDescent="0.25">
      <c r="A21" t="s">
        <v>145</v>
      </c>
      <c r="B21" t="str">
        <f>INDEX(tbl_GNFR[GNFR_label],MATCH(tbl_GNFR_NFR[[#This Row],[GNFR_code]],tbl_GNFR[GNFR_code],0))</f>
        <v>B_Industry</v>
      </c>
      <c r="C21" t="s">
        <v>21</v>
      </c>
      <c r="D21" t="s">
        <v>209</v>
      </c>
    </row>
    <row r="22" spans="1:4" x14ac:dyDescent="0.25">
      <c r="A22" t="s">
        <v>145</v>
      </c>
      <c r="B22" t="str">
        <f>INDEX(tbl_GNFR[GNFR_label],MATCH(tbl_GNFR_NFR[[#This Row],[GNFR_code]],tbl_GNFR[GNFR_code],0))</f>
        <v>B_Industry</v>
      </c>
      <c r="C22" t="s">
        <v>22</v>
      </c>
      <c r="D22" t="s">
        <v>210</v>
      </c>
    </row>
    <row r="23" spans="1:4" x14ac:dyDescent="0.25">
      <c r="A23" t="s">
        <v>145</v>
      </c>
      <c r="B23" t="str">
        <f>INDEX(tbl_GNFR[GNFR_label],MATCH(tbl_GNFR_NFR[[#This Row],[GNFR_code]],tbl_GNFR[GNFR_code],0))</f>
        <v>B_Industry</v>
      </c>
      <c r="C23" t="s">
        <v>23</v>
      </c>
      <c r="D23" t="s">
        <v>211</v>
      </c>
    </row>
    <row r="24" spans="1:4" x14ac:dyDescent="0.25">
      <c r="A24" t="s">
        <v>145</v>
      </c>
      <c r="B24" t="str">
        <f>INDEX(tbl_GNFR[GNFR_label],MATCH(tbl_GNFR_NFR[[#This Row],[GNFR_code]],tbl_GNFR[GNFR_code],0))</f>
        <v>B_Industry</v>
      </c>
      <c r="C24" t="s">
        <v>24</v>
      </c>
      <c r="D24" t="s">
        <v>212</v>
      </c>
    </row>
    <row r="25" spans="1:4" x14ac:dyDescent="0.25">
      <c r="A25" t="s">
        <v>145</v>
      </c>
      <c r="B25" t="str">
        <f>INDEX(tbl_GNFR[GNFR_label],MATCH(tbl_GNFR_NFR[[#This Row],[GNFR_code]],tbl_GNFR[GNFR_code],0))</f>
        <v>B_Industry</v>
      </c>
      <c r="C25" t="s">
        <v>25</v>
      </c>
      <c r="D25" t="s">
        <v>213</v>
      </c>
    </row>
    <row r="26" spans="1:4" x14ac:dyDescent="0.25">
      <c r="A26" t="s">
        <v>145</v>
      </c>
      <c r="B26" t="str">
        <f>INDEX(tbl_GNFR[GNFR_label],MATCH(tbl_GNFR_NFR[[#This Row],[GNFR_code]],tbl_GNFR[GNFR_code],0))</f>
        <v>B_Industry</v>
      </c>
      <c r="C26" t="s">
        <v>26</v>
      </c>
      <c r="D26" t="s">
        <v>214</v>
      </c>
    </row>
    <row r="27" spans="1:4" x14ac:dyDescent="0.25">
      <c r="A27" t="s">
        <v>145</v>
      </c>
      <c r="B27" t="str">
        <f>INDEX(tbl_GNFR[GNFR_label],MATCH(tbl_GNFR_NFR[[#This Row],[GNFR_code]],tbl_GNFR[GNFR_code],0))</f>
        <v>B_Industry</v>
      </c>
      <c r="C27" t="s">
        <v>27</v>
      </c>
      <c r="D27" t="s">
        <v>215</v>
      </c>
    </row>
    <row r="28" spans="1:4" x14ac:dyDescent="0.25">
      <c r="A28" t="s">
        <v>145</v>
      </c>
      <c r="B28" t="str">
        <f>INDEX(tbl_GNFR[GNFR_label],MATCH(tbl_GNFR_NFR[[#This Row],[GNFR_code]],tbl_GNFR[GNFR_code],0))</f>
        <v>B_Industry</v>
      </c>
      <c r="C28" t="s">
        <v>28</v>
      </c>
      <c r="D28" t="s">
        <v>216</v>
      </c>
    </row>
    <row r="29" spans="1:4" x14ac:dyDescent="0.25">
      <c r="A29" t="s">
        <v>145</v>
      </c>
      <c r="B29" t="str">
        <f>INDEX(tbl_GNFR[GNFR_label],MATCH(tbl_GNFR_NFR[[#This Row],[GNFR_code]],tbl_GNFR[GNFR_code],0))</f>
        <v>B_Industry</v>
      </c>
      <c r="C29" t="s">
        <v>29</v>
      </c>
      <c r="D29" t="s">
        <v>217</v>
      </c>
    </row>
    <row r="30" spans="1:4" x14ac:dyDescent="0.25">
      <c r="A30" t="s">
        <v>145</v>
      </c>
      <c r="B30" t="str">
        <f>INDEX(tbl_GNFR[GNFR_label],MATCH(tbl_GNFR_NFR[[#This Row],[GNFR_code]],tbl_GNFR[GNFR_code],0))</f>
        <v>B_Industry</v>
      </c>
      <c r="C30" t="s">
        <v>30</v>
      </c>
      <c r="D30" t="s">
        <v>218</v>
      </c>
    </row>
    <row r="31" spans="1:4" x14ac:dyDescent="0.25">
      <c r="A31" t="s">
        <v>145</v>
      </c>
      <c r="B31" t="str">
        <f>INDEX(tbl_GNFR[GNFR_label],MATCH(tbl_GNFR_NFR[[#This Row],[GNFR_code]],tbl_GNFR[GNFR_code],0))</f>
        <v>B_Industry</v>
      </c>
      <c r="C31" t="s">
        <v>31</v>
      </c>
      <c r="D31" t="s">
        <v>219</v>
      </c>
    </row>
    <row r="32" spans="1:4" x14ac:dyDescent="0.25">
      <c r="A32" t="s">
        <v>145</v>
      </c>
      <c r="B32" t="str">
        <f>INDEX(tbl_GNFR[GNFR_label],MATCH(tbl_GNFR_NFR[[#This Row],[GNFR_code]],tbl_GNFR[GNFR_code],0))</f>
        <v>B_Industry</v>
      </c>
      <c r="C32" t="s">
        <v>32</v>
      </c>
      <c r="D32" t="s">
        <v>220</v>
      </c>
    </row>
    <row r="33" spans="1:4" x14ac:dyDescent="0.25">
      <c r="A33" t="s">
        <v>145</v>
      </c>
      <c r="B33" t="str">
        <f>INDEX(tbl_GNFR[GNFR_label],MATCH(tbl_GNFR_NFR[[#This Row],[GNFR_code]],tbl_GNFR[GNFR_code],0))</f>
        <v>B_Industry</v>
      </c>
      <c r="C33" t="s">
        <v>33</v>
      </c>
      <c r="D33" t="s">
        <v>221</v>
      </c>
    </row>
    <row r="34" spans="1:4" x14ac:dyDescent="0.25">
      <c r="A34" t="s">
        <v>145</v>
      </c>
      <c r="B34" t="str">
        <f>INDEX(tbl_GNFR[GNFR_label],MATCH(tbl_GNFR_NFR[[#This Row],[GNFR_code]],tbl_GNFR[GNFR_code],0))</f>
        <v>B_Industry</v>
      </c>
      <c r="C34" t="s">
        <v>34</v>
      </c>
      <c r="D34" t="s">
        <v>222</v>
      </c>
    </row>
    <row r="35" spans="1:4" x14ac:dyDescent="0.25">
      <c r="A35" t="s">
        <v>145</v>
      </c>
      <c r="B35" t="str">
        <f>INDEX(tbl_GNFR[GNFR_label],MATCH(tbl_GNFR_NFR[[#This Row],[GNFR_code]],tbl_GNFR[GNFR_code],0))</f>
        <v>B_Industry</v>
      </c>
      <c r="C35" t="s">
        <v>35</v>
      </c>
      <c r="D35" t="s">
        <v>223</v>
      </c>
    </row>
    <row r="36" spans="1:4" x14ac:dyDescent="0.25">
      <c r="A36" t="s">
        <v>145</v>
      </c>
      <c r="B36" t="str">
        <f>INDEX(tbl_GNFR[GNFR_label],MATCH(tbl_GNFR_NFR[[#This Row],[GNFR_code]],tbl_GNFR[GNFR_code],0))</f>
        <v>B_Industry</v>
      </c>
      <c r="C36" t="s">
        <v>36</v>
      </c>
      <c r="D36" t="s">
        <v>224</v>
      </c>
    </row>
    <row r="37" spans="1:4" x14ac:dyDescent="0.25">
      <c r="A37" t="s">
        <v>145</v>
      </c>
      <c r="B37" t="str">
        <f>INDEX(tbl_GNFR[GNFR_label],MATCH(tbl_GNFR_NFR[[#This Row],[GNFR_code]],tbl_GNFR[GNFR_code],0))</f>
        <v>B_Industry</v>
      </c>
      <c r="C37" t="s">
        <v>37</v>
      </c>
      <c r="D37" t="s">
        <v>226</v>
      </c>
    </row>
    <row r="38" spans="1:4" x14ac:dyDescent="0.25">
      <c r="A38" t="s">
        <v>145</v>
      </c>
      <c r="B38" t="str">
        <f>INDEX(tbl_GNFR[GNFR_label],MATCH(tbl_GNFR_NFR[[#This Row],[GNFR_code]],tbl_GNFR[GNFR_code],0))</f>
        <v>B_Industry</v>
      </c>
      <c r="C38" t="s">
        <v>38</v>
      </c>
      <c r="D38" t="s">
        <v>227</v>
      </c>
    </row>
    <row r="39" spans="1:4" x14ac:dyDescent="0.25">
      <c r="A39" t="s">
        <v>145</v>
      </c>
      <c r="B39" t="str">
        <f>INDEX(tbl_GNFR[GNFR_label],MATCH(tbl_GNFR_NFR[[#This Row],[GNFR_code]],tbl_GNFR[GNFR_code],0))</f>
        <v>B_Industry</v>
      </c>
      <c r="C39" t="s">
        <v>39</v>
      </c>
      <c r="D39" t="s">
        <v>235</v>
      </c>
    </row>
    <row r="40" spans="1:4" x14ac:dyDescent="0.25">
      <c r="A40" t="s">
        <v>145</v>
      </c>
      <c r="B40" t="str">
        <f>INDEX(tbl_GNFR[GNFR_label],MATCH(tbl_GNFR_NFR[[#This Row],[GNFR_code]],tbl_GNFR[GNFR_code],0))</f>
        <v>B_Industry</v>
      </c>
      <c r="C40" t="s">
        <v>40</v>
      </c>
      <c r="D40" t="s">
        <v>236</v>
      </c>
    </row>
    <row r="41" spans="1:4" x14ac:dyDescent="0.25">
      <c r="A41" t="s">
        <v>145</v>
      </c>
      <c r="B41" t="str">
        <f>INDEX(tbl_GNFR[GNFR_label],MATCH(tbl_GNFR_NFR[[#This Row],[GNFR_code]],tbl_GNFR[GNFR_code],0))</f>
        <v>B_Industry</v>
      </c>
      <c r="C41" t="s">
        <v>41</v>
      </c>
      <c r="D41" t="s">
        <v>237</v>
      </c>
    </row>
    <row r="42" spans="1:4" x14ac:dyDescent="0.25">
      <c r="A42" t="s">
        <v>145</v>
      </c>
      <c r="B42" t="str">
        <f>INDEX(tbl_GNFR[GNFR_label],MATCH(tbl_GNFR_NFR[[#This Row],[GNFR_code]],tbl_GNFR[GNFR_code],0))</f>
        <v>B_Industry</v>
      </c>
      <c r="C42" t="s">
        <v>42</v>
      </c>
      <c r="D42" t="s">
        <v>238</v>
      </c>
    </row>
    <row r="43" spans="1:4" x14ac:dyDescent="0.25">
      <c r="A43" t="s">
        <v>145</v>
      </c>
      <c r="B43" t="str">
        <f>INDEX(tbl_GNFR[GNFR_label],MATCH(tbl_GNFR_NFR[[#This Row],[GNFR_code]],tbl_GNFR[GNFR_code],0))</f>
        <v>B_Industry</v>
      </c>
      <c r="C43" t="s">
        <v>43</v>
      </c>
      <c r="D43" t="s">
        <v>239</v>
      </c>
    </row>
    <row r="44" spans="1:4" x14ac:dyDescent="0.25">
      <c r="A44" t="s">
        <v>145</v>
      </c>
      <c r="B44" t="str">
        <f>INDEX(tbl_GNFR[GNFR_label],MATCH(tbl_GNFR_NFR[[#This Row],[GNFR_code]],tbl_GNFR[GNFR_code],0))</f>
        <v>B_Industry</v>
      </c>
      <c r="C44" t="s">
        <v>44</v>
      </c>
      <c r="D44" t="s">
        <v>240</v>
      </c>
    </row>
    <row r="45" spans="1:4" x14ac:dyDescent="0.25">
      <c r="A45" t="s">
        <v>145</v>
      </c>
      <c r="B45" t="str">
        <f>INDEX(tbl_GNFR[GNFR_label],MATCH(tbl_GNFR_NFR[[#This Row],[GNFR_code]],tbl_GNFR[GNFR_code],0))</f>
        <v>B_Industry</v>
      </c>
      <c r="C45" t="s">
        <v>45</v>
      </c>
      <c r="D45" t="s">
        <v>241</v>
      </c>
    </row>
    <row r="46" spans="1:4" x14ac:dyDescent="0.25">
      <c r="A46" t="s">
        <v>146</v>
      </c>
      <c r="B46" t="str">
        <f>INDEX(tbl_GNFR[GNFR_label],MATCH(tbl_GNFR_NFR[[#This Row],[GNFR_code]],tbl_GNFR[GNFR_code],0))</f>
        <v>C_OtherStationaryComb</v>
      </c>
      <c r="C46" t="s">
        <v>47</v>
      </c>
      <c r="D46" t="s">
        <v>182</v>
      </c>
    </row>
    <row r="47" spans="1:4" x14ac:dyDescent="0.25">
      <c r="A47" t="s">
        <v>146</v>
      </c>
      <c r="B47" t="str">
        <f>INDEX(tbl_GNFR[GNFR_label],MATCH(tbl_GNFR_NFR[[#This Row],[GNFR_code]],tbl_GNFR[GNFR_code],0))</f>
        <v>C_OtherStationaryComb</v>
      </c>
      <c r="C47" t="s">
        <v>48</v>
      </c>
      <c r="D47" t="s">
        <v>184</v>
      </c>
    </row>
    <row r="48" spans="1:4" x14ac:dyDescent="0.25">
      <c r="A48" t="s">
        <v>146</v>
      </c>
      <c r="B48" t="str">
        <f>INDEX(tbl_GNFR[GNFR_label],MATCH(tbl_GNFR_NFR[[#This Row],[GNFR_code]],tbl_GNFR[GNFR_code],0))</f>
        <v>C_OtherStationaryComb</v>
      </c>
      <c r="C48" t="s">
        <v>49</v>
      </c>
      <c r="D48" t="s">
        <v>186</v>
      </c>
    </row>
    <row r="49" spans="1:4" x14ac:dyDescent="0.25">
      <c r="A49" t="s">
        <v>146</v>
      </c>
      <c r="B49" t="str">
        <f>INDEX(tbl_GNFR[GNFR_label],MATCH(tbl_GNFR_NFR[[#This Row],[GNFR_code]],tbl_GNFR[GNFR_code],0))</f>
        <v>C_OtherStationaryComb</v>
      </c>
      <c r="C49" t="s">
        <v>50</v>
      </c>
      <c r="D49" t="s">
        <v>189</v>
      </c>
    </row>
    <row r="50" spans="1:4" x14ac:dyDescent="0.25">
      <c r="A50" t="s">
        <v>147</v>
      </c>
      <c r="B50" t="str">
        <f>INDEX(tbl_GNFR[GNFR_label],MATCH(tbl_GNFR_NFR[[#This Row],[GNFR_code]],tbl_GNFR[GNFR_code],0))</f>
        <v>D_Fugitive</v>
      </c>
      <c r="C50" t="s">
        <v>52</v>
      </c>
      <c r="D50" t="s">
        <v>191</v>
      </c>
    </row>
    <row r="51" spans="1:4" x14ac:dyDescent="0.25">
      <c r="A51" t="s">
        <v>147</v>
      </c>
      <c r="B51" t="str">
        <f>INDEX(tbl_GNFR[GNFR_label],MATCH(tbl_GNFR_NFR[[#This Row],[GNFR_code]],tbl_GNFR[GNFR_code],0))</f>
        <v>D_Fugitive</v>
      </c>
      <c r="C51" t="s">
        <v>53</v>
      </c>
      <c r="D51" t="s">
        <v>192</v>
      </c>
    </row>
    <row r="52" spans="1:4" x14ac:dyDescent="0.25">
      <c r="A52" t="s">
        <v>147</v>
      </c>
      <c r="B52" t="str">
        <f>INDEX(tbl_GNFR[GNFR_label],MATCH(tbl_GNFR_NFR[[#This Row],[GNFR_code]],tbl_GNFR[GNFR_code],0))</f>
        <v>D_Fugitive</v>
      </c>
      <c r="C52" t="s">
        <v>54</v>
      </c>
      <c r="D52" t="s">
        <v>193</v>
      </c>
    </row>
    <row r="53" spans="1:4" x14ac:dyDescent="0.25">
      <c r="A53" t="s">
        <v>147</v>
      </c>
      <c r="B53" t="str">
        <f>INDEX(tbl_GNFR[GNFR_label],MATCH(tbl_GNFR_NFR[[#This Row],[GNFR_code]],tbl_GNFR[GNFR_code],0))</f>
        <v>D_Fugitive</v>
      </c>
      <c r="C53" t="s">
        <v>55</v>
      </c>
      <c r="D53" t="s">
        <v>194</v>
      </c>
    </row>
    <row r="54" spans="1:4" x14ac:dyDescent="0.25">
      <c r="A54" t="s">
        <v>147</v>
      </c>
      <c r="B54" t="str">
        <f>INDEX(tbl_GNFR[GNFR_label],MATCH(tbl_GNFR_NFR[[#This Row],[GNFR_code]],tbl_GNFR[GNFR_code],0))</f>
        <v>D_Fugitive</v>
      </c>
      <c r="C54" t="s">
        <v>56</v>
      </c>
      <c r="D54" t="s">
        <v>195</v>
      </c>
    </row>
    <row r="55" spans="1:4" x14ac:dyDescent="0.25">
      <c r="A55" t="s">
        <v>147</v>
      </c>
      <c r="B55" t="str">
        <f>INDEX(tbl_GNFR[GNFR_label],MATCH(tbl_GNFR_NFR[[#This Row],[GNFR_code]],tbl_GNFR[GNFR_code],0))</f>
        <v>D_Fugitive</v>
      </c>
      <c r="C55" t="s">
        <v>57</v>
      </c>
      <c r="D55" t="s">
        <v>196</v>
      </c>
    </row>
    <row r="56" spans="1:4" x14ac:dyDescent="0.25">
      <c r="A56" t="s">
        <v>147</v>
      </c>
      <c r="B56" t="str">
        <f>INDEX(tbl_GNFR[GNFR_label],MATCH(tbl_GNFR_NFR[[#This Row],[GNFR_code]],tbl_GNFR[GNFR_code],0))</f>
        <v>D_Fugitive</v>
      </c>
      <c r="C56" t="s">
        <v>58</v>
      </c>
      <c r="D56" t="s">
        <v>197</v>
      </c>
    </row>
    <row r="57" spans="1:4" x14ac:dyDescent="0.25">
      <c r="A57" t="s">
        <v>147</v>
      </c>
      <c r="B57" t="str">
        <f>INDEX(tbl_GNFR[GNFR_label],MATCH(tbl_GNFR_NFR[[#This Row],[GNFR_code]],tbl_GNFR[GNFR_code],0))</f>
        <v>D_Fugitive</v>
      </c>
      <c r="C57" t="s">
        <v>59</v>
      </c>
      <c r="D57" t="s">
        <v>198</v>
      </c>
    </row>
    <row r="58" spans="1:4" x14ac:dyDescent="0.25">
      <c r="A58" t="s">
        <v>147</v>
      </c>
      <c r="B58" t="str">
        <f>INDEX(tbl_GNFR[GNFR_label],MATCH(tbl_GNFR_NFR[[#This Row],[GNFR_code]],tbl_GNFR[GNFR_code],0))</f>
        <v>D_Fugitive</v>
      </c>
      <c r="C58" t="s">
        <v>60</v>
      </c>
      <c r="D58" t="s">
        <v>199</v>
      </c>
    </row>
    <row r="59" spans="1:4" x14ac:dyDescent="0.25">
      <c r="A59" t="s">
        <v>148</v>
      </c>
      <c r="B59" t="str">
        <f>INDEX(tbl_GNFR[GNFR_label],MATCH(tbl_GNFR_NFR[[#This Row],[GNFR_code]],tbl_GNFR[GNFR_code],0))</f>
        <v>E_Solvents</v>
      </c>
      <c r="C59" t="s">
        <v>62</v>
      </c>
      <c r="D59" t="s">
        <v>225</v>
      </c>
    </row>
    <row r="60" spans="1:4" x14ac:dyDescent="0.25">
      <c r="A60" t="s">
        <v>148</v>
      </c>
      <c r="B60" t="str">
        <f>INDEX(tbl_GNFR[GNFR_label],MATCH(tbl_GNFR_NFR[[#This Row],[GNFR_code]],tbl_GNFR[GNFR_code],0))</f>
        <v>E_Solvents</v>
      </c>
      <c r="C60" t="s">
        <v>63</v>
      </c>
      <c r="D60" t="s">
        <v>228</v>
      </c>
    </row>
    <row r="61" spans="1:4" x14ac:dyDescent="0.25">
      <c r="A61" t="s">
        <v>148</v>
      </c>
      <c r="B61" t="str">
        <f>INDEX(tbl_GNFR[GNFR_label],MATCH(tbl_GNFR_NFR[[#This Row],[GNFR_code]],tbl_GNFR[GNFR_code],0))</f>
        <v>E_Solvents</v>
      </c>
      <c r="C61" t="s">
        <v>64</v>
      </c>
      <c r="D61" t="s">
        <v>229</v>
      </c>
    </row>
    <row r="62" spans="1:4" x14ac:dyDescent="0.25">
      <c r="A62" t="s">
        <v>148</v>
      </c>
      <c r="B62" t="str">
        <f>INDEX(tbl_GNFR[GNFR_label],MATCH(tbl_GNFR_NFR[[#This Row],[GNFR_code]],tbl_GNFR[GNFR_code],0))</f>
        <v>E_Solvents</v>
      </c>
      <c r="C62" t="s">
        <v>65</v>
      </c>
      <c r="D62" t="s">
        <v>230</v>
      </c>
    </row>
    <row r="63" spans="1:4" x14ac:dyDescent="0.25">
      <c r="A63" t="s">
        <v>148</v>
      </c>
      <c r="B63" t="str">
        <f>INDEX(tbl_GNFR[GNFR_label],MATCH(tbl_GNFR_NFR[[#This Row],[GNFR_code]],tbl_GNFR[GNFR_code],0))</f>
        <v>E_Solvents</v>
      </c>
      <c r="C63" t="s">
        <v>66</v>
      </c>
      <c r="D63" t="s">
        <v>231</v>
      </c>
    </row>
    <row r="64" spans="1:4" x14ac:dyDescent="0.25">
      <c r="A64" t="s">
        <v>148</v>
      </c>
      <c r="B64" t="str">
        <f>INDEX(tbl_GNFR[GNFR_label],MATCH(tbl_GNFR_NFR[[#This Row],[GNFR_code]],tbl_GNFR[GNFR_code],0))</f>
        <v>E_Solvents</v>
      </c>
      <c r="C64" t="s">
        <v>67</v>
      </c>
      <c r="D64" t="s">
        <v>232</v>
      </c>
    </row>
    <row r="65" spans="1:4" x14ac:dyDescent="0.25">
      <c r="A65" t="s">
        <v>148</v>
      </c>
      <c r="B65" t="str">
        <f>INDEX(tbl_GNFR[GNFR_label],MATCH(tbl_GNFR_NFR[[#This Row],[GNFR_code]],tbl_GNFR[GNFR_code],0))</f>
        <v>E_Solvents</v>
      </c>
      <c r="C65" t="s">
        <v>68</v>
      </c>
      <c r="D65" t="s">
        <v>233</v>
      </c>
    </row>
    <row r="66" spans="1:4" x14ac:dyDescent="0.25">
      <c r="A66" t="s">
        <v>148</v>
      </c>
      <c r="B66" t="str">
        <f>INDEX(tbl_GNFR[GNFR_label],MATCH(tbl_GNFR_NFR[[#This Row],[GNFR_code]],tbl_GNFR[GNFR_code],0))</f>
        <v>E_Solvents</v>
      </c>
      <c r="C66" t="s">
        <v>69</v>
      </c>
      <c r="D66" t="s">
        <v>234</v>
      </c>
    </row>
    <row r="67" spans="1:4" x14ac:dyDescent="0.25">
      <c r="A67" t="s">
        <v>149</v>
      </c>
      <c r="B67" t="str">
        <f>INDEX(tbl_GNFR[GNFR_label],MATCH(tbl_GNFR_NFR[[#This Row],[GNFR_code]],tbl_GNFR[GNFR_code],0))</f>
        <v>F_RoadTransport</v>
      </c>
      <c r="C67" t="s">
        <v>71</v>
      </c>
      <c r="D67" t="s">
        <v>170</v>
      </c>
    </row>
    <row r="68" spans="1:4" x14ac:dyDescent="0.25">
      <c r="A68" t="s">
        <v>149</v>
      </c>
      <c r="B68" t="str">
        <f>INDEX(tbl_GNFR[GNFR_label],MATCH(tbl_GNFR_NFR[[#This Row],[GNFR_code]],tbl_GNFR[GNFR_code],0))</f>
        <v>F_RoadTransport</v>
      </c>
      <c r="C68" t="s">
        <v>72</v>
      </c>
      <c r="D68" t="s">
        <v>171</v>
      </c>
    </row>
    <row r="69" spans="1:4" x14ac:dyDescent="0.25">
      <c r="A69" t="s">
        <v>149</v>
      </c>
      <c r="B69" t="str">
        <f>INDEX(tbl_GNFR[GNFR_label],MATCH(tbl_GNFR_NFR[[#This Row],[GNFR_code]],tbl_GNFR[GNFR_code],0))</f>
        <v>F_RoadTransport</v>
      </c>
      <c r="C69" t="s">
        <v>73</v>
      </c>
      <c r="D69" t="s">
        <v>172</v>
      </c>
    </row>
    <row r="70" spans="1:4" x14ac:dyDescent="0.25">
      <c r="A70" t="s">
        <v>149</v>
      </c>
      <c r="B70" t="str">
        <f>INDEX(tbl_GNFR[GNFR_label],MATCH(tbl_GNFR_NFR[[#This Row],[GNFR_code]],tbl_GNFR[GNFR_code],0))</f>
        <v>F_RoadTransport</v>
      </c>
      <c r="C70" t="s">
        <v>74</v>
      </c>
      <c r="D70" t="s">
        <v>173</v>
      </c>
    </row>
    <row r="71" spans="1:4" x14ac:dyDescent="0.25">
      <c r="A71" t="s">
        <v>149</v>
      </c>
      <c r="B71" t="str">
        <f>INDEX(tbl_GNFR[GNFR_label],MATCH(tbl_GNFR_NFR[[#This Row],[GNFR_code]],tbl_GNFR[GNFR_code],0))</f>
        <v>F_RoadTransport</v>
      </c>
      <c r="C71" t="s">
        <v>75</v>
      </c>
      <c r="D71" t="s">
        <v>174</v>
      </c>
    </row>
    <row r="72" spans="1:4" x14ac:dyDescent="0.25">
      <c r="A72" t="s">
        <v>149</v>
      </c>
      <c r="B72" t="str">
        <f>INDEX(tbl_GNFR[GNFR_label],MATCH(tbl_GNFR_NFR[[#This Row],[GNFR_code]],tbl_GNFR[GNFR_code],0))</f>
        <v>F_RoadTransport</v>
      </c>
      <c r="C72" t="s">
        <v>76</v>
      </c>
      <c r="D72" t="s">
        <v>175</v>
      </c>
    </row>
    <row r="73" spans="1:4" x14ac:dyDescent="0.25">
      <c r="A73" t="s">
        <v>149</v>
      </c>
      <c r="B73" t="str">
        <f>INDEX(tbl_GNFR[GNFR_label],MATCH(tbl_GNFR_NFR[[#This Row],[GNFR_code]],tbl_GNFR[GNFR_code],0))</f>
        <v>F_RoadTransport</v>
      </c>
      <c r="C73" t="s">
        <v>77</v>
      </c>
      <c r="D73" t="s">
        <v>176</v>
      </c>
    </row>
    <row r="74" spans="1:4" x14ac:dyDescent="0.25">
      <c r="A74" t="s">
        <v>150</v>
      </c>
      <c r="B74" t="str">
        <f>INDEX(tbl_GNFR[GNFR_label],MATCH(tbl_GNFR_NFR[[#This Row],[GNFR_code]],tbl_GNFR[GNFR_code],0))</f>
        <v>G_Shipping</v>
      </c>
      <c r="C74" t="s">
        <v>79</v>
      </c>
      <c r="D74" t="s">
        <v>178</v>
      </c>
    </row>
    <row r="75" spans="1:4" x14ac:dyDescent="0.25">
      <c r="A75" t="s">
        <v>150</v>
      </c>
      <c r="B75" t="str">
        <f>INDEX(tbl_GNFR[GNFR_label],MATCH(tbl_GNFR_NFR[[#This Row],[GNFR_code]],tbl_GNFR[GNFR_code],0))</f>
        <v>G_Shipping</v>
      </c>
      <c r="C75" t="s">
        <v>80</v>
      </c>
      <c r="D75" t="s">
        <v>179</v>
      </c>
    </row>
    <row r="76" spans="1:4" x14ac:dyDescent="0.25">
      <c r="A76" t="s">
        <v>151</v>
      </c>
      <c r="B76" t="str">
        <f>INDEX(tbl_GNFR[GNFR_label],MATCH(tbl_GNFR_NFR[[#This Row],[GNFR_code]],tbl_GNFR[GNFR_code],0))</f>
        <v>H_Aviation</v>
      </c>
      <c r="C76" t="s">
        <v>82</v>
      </c>
      <c r="D76" t="s">
        <v>168</v>
      </c>
    </row>
    <row r="77" spans="1:4" x14ac:dyDescent="0.25">
      <c r="A77" t="s">
        <v>151</v>
      </c>
      <c r="B77" t="str">
        <f>INDEX(tbl_GNFR[GNFR_label],MATCH(tbl_GNFR_NFR[[#This Row],[GNFR_code]],tbl_GNFR[GNFR_code],0))</f>
        <v>H_Aviation</v>
      </c>
      <c r="C77" t="s">
        <v>83</v>
      </c>
      <c r="D77" t="s">
        <v>169</v>
      </c>
    </row>
    <row r="78" spans="1:4" x14ac:dyDescent="0.25">
      <c r="A78" t="s">
        <v>152</v>
      </c>
      <c r="B78" t="str">
        <f>INDEX(tbl_GNFR[GNFR_label],MATCH(tbl_GNFR_NFR[[#This Row],[GNFR_code]],tbl_GNFR[GNFR_code],0))</f>
        <v>I_Offroad</v>
      </c>
      <c r="C78" t="s">
        <v>85</v>
      </c>
      <c r="D78" t="s">
        <v>166</v>
      </c>
    </row>
    <row r="79" spans="1:4" x14ac:dyDescent="0.25">
      <c r="A79" t="s">
        <v>152</v>
      </c>
      <c r="B79" t="str">
        <f>INDEX(tbl_GNFR[GNFR_label],MATCH(tbl_GNFR_NFR[[#This Row],[GNFR_code]],tbl_GNFR[GNFR_code],0))</f>
        <v>I_Offroad</v>
      </c>
      <c r="C79" t="s">
        <v>86</v>
      </c>
      <c r="D79" t="s">
        <v>177</v>
      </c>
    </row>
    <row r="80" spans="1:4" x14ac:dyDescent="0.25">
      <c r="A80" t="s">
        <v>152</v>
      </c>
      <c r="B80" t="str">
        <f>INDEX(tbl_GNFR[GNFR_label],MATCH(tbl_GNFR_NFR[[#This Row],[GNFR_code]],tbl_GNFR[GNFR_code],0))</f>
        <v>I_Offroad</v>
      </c>
      <c r="C80" t="s">
        <v>87</v>
      </c>
      <c r="D80" t="s">
        <v>180</v>
      </c>
    </row>
    <row r="81" spans="1:4" x14ac:dyDescent="0.25">
      <c r="A81" t="s">
        <v>152</v>
      </c>
      <c r="B81" t="str">
        <f>INDEX(tbl_GNFR[GNFR_label],MATCH(tbl_GNFR_NFR[[#This Row],[GNFR_code]],tbl_GNFR[GNFR_code],0))</f>
        <v>I_Offroad</v>
      </c>
      <c r="C81" t="s">
        <v>88</v>
      </c>
      <c r="D81" t="s">
        <v>181</v>
      </c>
    </row>
    <row r="82" spans="1:4" x14ac:dyDescent="0.25">
      <c r="A82" t="s">
        <v>152</v>
      </c>
      <c r="B82" t="str">
        <f>INDEX(tbl_GNFR[GNFR_label],MATCH(tbl_GNFR_NFR[[#This Row],[GNFR_code]],tbl_GNFR[GNFR_code],0))</f>
        <v>I_Offroad</v>
      </c>
      <c r="C82" t="s">
        <v>89</v>
      </c>
      <c r="D82" t="s">
        <v>183</v>
      </c>
    </row>
    <row r="83" spans="1:4" x14ac:dyDescent="0.25">
      <c r="A83" t="s">
        <v>152</v>
      </c>
      <c r="B83" t="str">
        <f>INDEX(tbl_GNFR[GNFR_label],MATCH(tbl_GNFR_NFR[[#This Row],[GNFR_code]],tbl_GNFR[GNFR_code],0))</f>
        <v>I_Offroad</v>
      </c>
      <c r="C83" t="s">
        <v>90</v>
      </c>
      <c r="D83" t="s">
        <v>185</v>
      </c>
    </row>
    <row r="84" spans="1:4" x14ac:dyDescent="0.25">
      <c r="A84" t="s">
        <v>152</v>
      </c>
      <c r="B84" t="str">
        <f>INDEX(tbl_GNFR[GNFR_label],MATCH(tbl_GNFR_NFR[[#This Row],[GNFR_code]],tbl_GNFR[GNFR_code],0))</f>
        <v>I_Offroad</v>
      </c>
      <c r="C84" t="s">
        <v>91</v>
      </c>
      <c r="D84" t="s">
        <v>187</v>
      </c>
    </row>
    <row r="85" spans="1:4" x14ac:dyDescent="0.25">
      <c r="A85" t="s">
        <v>152</v>
      </c>
      <c r="B85" t="str">
        <f>INDEX(tbl_GNFR[GNFR_label],MATCH(tbl_GNFR_NFR[[#This Row],[GNFR_code]],tbl_GNFR[GNFR_code],0))</f>
        <v>I_Offroad</v>
      </c>
      <c r="C85" t="s">
        <v>92</v>
      </c>
      <c r="D85" t="s">
        <v>188</v>
      </c>
    </row>
    <row r="86" spans="1:4" x14ac:dyDescent="0.25">
      <c r="A86" t="s">
        <v>152</v>
      </c>
      <c r="B86" t="str">
        <f>INDEX(tbl_GNFR[GNFR_label],MATCH(tbl_GNFR_NFR[[#This Row],[GNFR_code]],tbl_GNFR[GNFR_code],0))</f>
        <v>I_Offroad</v>
      </c>
      <c r="C86" t="s">
        <v>93</v>
      </c>
      <c r="D86" t="s">
        <v>190</v>
      </c>
    </row>
    <row r="87" spans="1:4" x14ac:dyDescent="0.25">
      <c r="A87" t="s">
        <v>153</v>
      </c>
      <c r="B87" t="str">
        <f>INDEX(tbl_GNFR[GNFR_label],MATCH(tbl_GNFR_NFR[[#This Row],[GNFR_code]],tbl_GNFR[GNFR_code],0))</f>
        <v>J_Waste</v>
      </c>
      <c r="C87" t="s">
        <v>95</v>
      </c>
      <c r="D87" t="s">
        <v>268</v>
      </c>
    </row>
    <row r="88" spans="1:4" x14ac:dyDescent="0.25">
      <c r="A88" t="s">
        <v>153</v>
      </c>
      <c r="B88" t="str">
        <f>INDEX(tbl_GNFR[GNFR_label],MATCH(tbl_GNFR_NFR[[#This Row],[GNFR_code]],tbl_GNFR[GNFR_code],0))</f>
        <v>J_Waste</v>
      </c>
      <c r="C88" t="s">
        <v>96</v>
      </c>
      <c r="D88" t="s">
        <v>269</v>
      </c>
    </row>
    <row r="89" spans="1:4" x14ac:dyDescent="0.25">
      <c r="A89" t="s">
        <v>153</v>
      </c>
      <c r="B89" t="str">
        <f>INDEX(tbl_GNFR[GNFR_label],MATCH(tbl_GNFR_NFR[[#This Row],[GNFR_code]],tbl_GNFR[GNFR_code],0))</f>
        <v>J_Waste</v>
      </c>
      <c r="C89" t="s">
        <v>97</v>
      </c>
      <c r="D89" t="s">
        <v>270</v>
      </c>
    </row>
    <row r="90" spans="1:4" x14ac:dyDescent="0.25">
      <c r="A90" t="s">
        <v>153</v>
      </c>
      <c r="B90" t="str">
        <f>INDEX(tbl_GNFR[GNFR_label],MATCH(tbl_GNFR_NFR[[#This Row],[GNFR_code]],tbl_GNFR[GNFR_code],0))</f>
        <v>J_Waste</v>
      </c>
      <c r="C90" t="s">
        <v>98</v>
      </c>
      <c r="D90" t="s">
        <v>271</v>
      </c>
    </row>
    <row r="91" spans="1:4" x14ac:dyDescent="0.25">
      <c r="A91" t="s">
        <v>153</v>
      </c>
      <c r="B91" t="str">
        <f>INDEX(tbl_GNFR[GNFR_label],MATCH(tbl_GNFR_NFR[[#This Row],[GNFR_code]],tbl_GNFR[GNFR_code],0))</f>
        <v>J_Waste</v>
      </c>
      <c r="C91" t="s">
        <v>99</v>
      </c>
      <c r="D91" t="s">
        <v>272</v>
      </c>
    </row>
    <row r="92" spans="1:4" x14ac:dyDescent="0.25">
      <c r="A92" t="s">
        <v>153</v>
      </c>
      <c r="B92" t="str">
        <f>INDEX(tbl_GNFR[GNFR_label],MATCH(tbl_GNFR_NFR[[#This Row],[GNFR_code]],tbl_GNFR[GNFR_code],0))</f>
        <v>J_Waste</v>
      </c>
      <c r="C92" t="s">
        <v>100</v>
      </c>
      <c r="D92" t="s">
        <v>273</v>
      </c>
    </row>
    <row r="93" spans="1:4" x14ac:dyDescent="0.25">
      <c r="A93" t="s">
        <v>153</v>
      </c>
      <c r="B93" t="str">
        <f>INDEX(tbl_GNFR[GNFR_label],MATCH(tbl_GNFR_NFR[[#This Row],[GNFR_code]],tbl_GNFR[GNFR_code],0))</f>
        <v>J_Waste</v>
      </c>
      <c r="C93" t="s">
        <v>101</v>
      </c>
      <c r="D93" t="s">
        <v>274</v>
      </c>
    </row>
    <row r="94" spans="1:4" x14ac:dyDescent="0.25">
      <c r="A94" t="s">
        <v>153</v>
      </c>
      <c r="B94" t="str">
        <f>INDEX(tbl_GNFR[GNFR_label],MATCH(tbl_GNFR_NFR[[#This Row],[GNFR_code]],tbl_GNFR[GNFR_code],0))</f>
        <v>J_Waste</v>
      </c>
      <c r="C94" t="s">
        <v>102</v>
      </c>
      <c r="D94" t="s">
        <v>275</v>
      </c>
    </row>
    <row r="95" spans="1:4" x14ac:dyDescent="0.25">
      <c r="A95" t="s">
        <v>153</v>
      </c>
      <c r="B95" t="str">
        <f>INDEX(tbl_GNFR[GNFR_label],MATCH(tbl_GNFR_NFR[[#This Row],[GNFR_code]],tbl_GNFR[GNFR_code],0))</f>
        <v>J_Waste</v>
      </c>
      <c r="C95" t="s">
        <v>103</v>
      </c>
      <c r="D95" t="s">
        <v>276</v>
      </c>
    </row>
    <row r="96" spans="1:4" x14ac:dyDescent="0.25">
      <c r="A96" t="s">
        <v>153</v>
      </c>
      <c r="B96" t="str">
        <f>INDEX(tbl_GNFR[GNFR_label],MATCH(tbl_GNFR_NFR[[#This Row],[GNFR_code]],tbl_GNFR[GNFR_code],0))</f>
        <v>J_Waste</v>
      </c>
      <c r="C96" t="s">
        <v>104</v>
      </c>
      <c r="D96" t="s">
        <v>277</v>
      </c>
    </row>
    <row r="97" spans="1:4" x14ac:dyDescent="0.25">
      <c r="A97" t="s">
        <v>153</v>
      </c>
      <c r="B97" t="str">
        <f>INDEX(tbl_GNFR[GNFR_label],MATCH(tbl_GNFR_NFR[[#This Row],[GNFR_code]],tbl_GNFR[GNFR_code],0))</f>
        <v>J_Waste</v>
      </c>
      <c r="C97" t="s">
        <v>105</v>
      </c>
      <c r="D97" t="s">
        <v>278</v>
      </c>
    </row>
    <row r="98" spans="1:4" x14ac:dyDescent="0.25">
      <c r="A98" t="s">
        <v>153</v>
      </c>
      <c r="B98" t="str">
        <f>INDEX(tbl_GNFR[GNFR_label],MATCH(tbl_GNFR_NFR[[#This Row],[GNFR_code]],tbl_GNFR[GNFR_code],0))</f>
        <v>J_Waste</v>
      </c>
      <c r="C98" t="s">
        <v>106</v>
      </c>
      <c r="D98" t="s">
        <v>279</v>
      </c>
    </row>
    <row r="99" spans="1:4" x14ac:dyDescent="0.25">
      <c r="A99" t="s">
        <v>153</v>
      </c>
      <c r="B99" t="str">
        <f>INDEX(tbl_GNFR[GNFR_label],MATCH(tbl_GNFR_NFR[[#This Row],[GNFR_code]],tbl_GNFR[GNFR_code],0))</f>
        <v>J_Waste</v>
      </c>
      <c r="C99" t="s">
        <v>107</v>
      </c>
      <c r="D99" t="s">
        <v>280</v>
      </c>
    </row>
    <row r="100" spans="1:4" x14ac:dyDescent="0.25">
      <c r="A100" t="s">
        <v>153</v>
      </c>
      <c r="B100" t="str">
        <f>INDEX(tbl_GNFR[GNFR_label],MATCH(tbl_GNFR_NFR[[#This Row],[GNFR_code]],tbl_GNFR[GNFR_code],0))</f>
        <v>J_Waste</v>
      </c>
      <c r="C100" t="s">
        <v>108</v>
      </c>
      <c r="D100" t="s">
        <v>281</v>
      </c>
    </row>
    <row r="101" spans="1:4" x14ac:dyDescent="0.25">
      <c r="A101" t="s">
        <v>153</v>
      </c>
      <c r="B101" t="str">
        <f>INDEX(tbl_GNFR[GNFR_label],MATCH(tbl_GNFR_NFR[[#This Row],[GNFR_code]],tbl_GNFR[GNFR_code],0))</f>
        <v>J_Waste</v>
      </c>
      <c r="C101" t="s">
        <v>109</v>
      </c>
      <c r="D101" t="s">
        <v>282</v>
      </c>
    </row>
    <row r="102" spans="1:4" x14ac:dyDescent="0.25">
      <c r="A102" t="s">
        <v>154</v>
      </c>
      <c r="B102" t="str">
        <f>INDEX(tbl_GNFR[GNFR_label],MATCH(tbl_GNFR_NFR[[#This Row],[GNFR_code]],tbl_GNFR[GNFR_code],0))</f>
        <v>K_AgriLivestock</v>
      </c>
      <c r="C102" t="s">
        <v>111</v>
      </c>
      <c r="D102" t="s">
        <v>242</v>
      </c>
    </row>
    <row r="103" spans="1:4" x14ac:dyDescent="0.25">
      <c r="A103" t="s">
        <v>154</v>
      </c>
      <c r="B103" t="str">
        <f>INDEX(tbl_GNFR[GNFR_label],MATCH(tbl_GNFR_NFR[[#This Row],[GNFR_code]],tbl_GNFR[GNFR_code],0))</f>
        <v>K_AgriLivestock</v>
      </c>
      <c r="C103" t="s">
        <v>112</v>
      </c>
      <c r="D103" t="s">
        <v>243</v>
      </c>
    </row>
    <row r="104" spans="1:4" x14ac:dyDescent="0.25">
      <c r="A104" t="s">
        <v>154</v>
      </c>
      <c r="B104" t="str">
        <f>INDEX(tbl_GNFR[GNFR_label],MATCH(tbl_GNFR_NFR[[#This Row],[GNFR_code]],tbl_GNFR[GNFR_code],0))</f>
        <v>K_AgriLivestock</v>
      </c>
      <c r="C104" t="s">
        <v>113</v>
      </c>
      <c r="D104" t="s">
        <v>244</v>
      </c>
    </row>
    <row r="105" spans="1:4" x14ac:dyDescent="0.25">
      <c r="A105" t="s">
        <v>154</v>
      </c>
      <c r="B105" t="str">
        <f>INDEX(tbl_GNFR[GNFR_label],MATCH(tbl_GNFR_NFR[[#This Row],[GNFR_code]],tbl_GNFR[GNFR_code],0))</f>
        <v>K_AgriLivestock</v>
      </c>
      <c r="C105" t="s">
        <v>114</v>
      </c>
      <c r="D105" t="s">
        <v>245</v>
      </c>
    </row>
    <row r="106" spans="1:4" x14ac:dyDescent="0.25">
      <c r="A106" t="s">
        <v>154</v>
      </c>
      <c r="B106" t="str">
        <f>INDEX(tbl_GNFR[GNFR_label],MATCH(tbl_GNFR_NFR[[#This Row],[GNFR_code]],tbl_GNFR[GNFR_code],0))</f>
        <v>K_AgriLivestock</v>
      </c>
      <c r="C106" t="s">
        <v>115</v>
      </c>
      <c r="D106" t="s">
        <v>246</v>
      </c>
    </row>
    <row r="107" spans="1:4" x14ac:dyDescent="0.25">
      <c r="A107" t="s">
        <v>154</v>
      </c>
      <c r="B107" t="str">
        <f>INDEX(tbl_GNFR[GNFR_label],MATCH(tbl_GNFR_NFR[[#This Row],[GNFR_code]],tbl_GNFR[GNFR_code],0))</f>
        <v>K_AgriLivestock</v>
      </c>
      <c r="C107" t="s">
        <v>116</v>
      </c>
      <c r="D107" t="s">
        <v>247</v>
      </c>
    </row>
    <row r="108" spans="1:4" x14ac:dyDescent="0.25">
      <c r="A108" t="s">
        <v>154</v>
      </c>
      <c r="B108" t="str">
        <f>INDEX(tbl_GNFR[GNFR_label],MATCH(tbl_GNFR_NFR[[#This Row],[GNFR_code]],tbl_GNFR[GNFR_code],0))</f>
        <v>K_AgriLivestock</v>
      </c>
      <c r="C108" t="s">
        <v>117</v>
      </c>
      <c r="D108" t="s">
        <v>248</v>
      </c>
    </row>
    <row r="109" spans="1:4" x14ac:dyDescent="0.25">
      <c r="A109" t="s">
        <v>154</v>
      </c>
      <c r="B109" t="str">
        <f>INDEX(tbl_GNFR[GNFR_label],MATCH(tbl_GNFR_NFR[[#This Row],[GNFR_code]],tbl_GNFR[GNFR_code],0))</f>
        <v>K_AgriLivestock</v>
      </c>
      <c r="C109" t="s">
        <v>118</v>
      </c>
      <c r="D109" t="s">
        <v>249</v>
      </c>
    </row>
    <row r="110" spans="1:4" x14ac:dyDescent="0.25">
      <c r="A110" t="s">
        <v>154</v>
      </c>
      <c r="B110" t="str">
        <f>INDEX(tbl_GNFR[GNFR_label],MATCH(tbl_GNFR_NFR[[#This Row],[GNFR_code]],tbl_GNFR[GNFR_code],0))</f>
        <v>K_AgriLivestock</v>
      </c>
      <c r="C110" t="s">
        <v>119</v>
      </c>
      <c r="D110" t="s">
        <v>250</v>
      </c>
    </row>
    <row r="111" spans="1:4" x14ac:dyDescent="0.25">
      <c r="A111" t="s">
        <v>154</v>
      </c>
      <c r="B111" t="str">
        <f>INDEX(tbl_GNFR[GNFR_label],MATCH(tbl_GNFR_NFR[[#This Row],[GNFR_code]],tbl_GNFR[GNFR_code],0))</f>
        <v>K_AgriLivestock</v>
      </c>
      <c r="C111" t="s">
        <v>120</v>
      </c>
      <c r="D111" t="s">
        <v>251</v>
      </c>
    </row>
    <row r="112" spans="1:4" x14ac:dyDescent="0.25">
      <c r="A112" t="s">
        <v>154</v>
      </c>
      <c r="B112" t="str">
        <f>INDEX(tbl_GNFR[GNFR_label],MATCH(tbl_GNFR_NFR[[#This Row],[GNFR_code]],tbl_GNFR[GNFR_code],0))</f>
        <v>K_AgriLivestock</v>
      </c>
      <c r="C112" t="s">
        <v>121</v>
      </c>
      <c r="D112" t="s">
        <v>252</v>
      </c>
    </row>
    <row r="113" spans="1:4" x14ac:dyDescent="0.25">
      <c r="A113" t="s">
        <v>154</v>
      </c>
      <c r="B113" t="str">
        <f>INDEX(tbl_GNFR[GNFR_label],MATCH(tbl_GNFR_NFR[[#This Row],[GNFR_code]],tbl_GNFR[GNFR_code],0))</f>
        <v>K_AgriLivestock</v>
      </c>
      <c r="C113" t="s">
        <v>122</v>
      </c>
      <c r="D113" t="s">
        <v>253</v>
      </c>
    </row>
    <row r="114" spans="1:4" x14ac:dyDescent="0.25">
      <c r="A114" t="s">
        <v>154</v>
      </c>
      <c r="B114" t="str">
        <f>INDEX(tbl_GNFR[GNFR_label],MATCH(tbl_GNFR_NFR[[#This Row],[GNFR_code]],tbl_GNFR[GNFR_code],0))</f>
        <v>K_AgriLivestock</v>
      </c>
      <c r="C114" t="s">
        <v>123</v>
      </c>
      <c r="D114" t="s">
        <v>254</v>
      </c>
    </row>
    <row r="115" spans="1:4" x14ac:dyDescent="0.25">
      <c r="A115" t="s">
        <v>155</v>
      </c>
      <c r="B115" t="str">
        <f>INDEX(tbl_GNFR[GNFR_label],MATCH(tbl_GNFR_NFR[[#This Row],[GNFR_code]],tbl_GNFR[GNFR_code],0))</f>
        <v>L_AgriOther</v>
      </c>
      <c r="C115" t="s">
        <v>125</v>
      </c>
      <c r="D115" t="s">
        <v>255</v>
      </c>
    </row>
    <row r="116" spans="1:4" x14ac:dyDescent="0.25">
      <c r="A116" t="s">
        <v>155</v>
      </c>
      <c r="B116" t="str">
        <f>INDEX(tbl_GNFR[GNFR_label],MATCH(tbl_GNFR_NFR[[#This Row],[GNFR_code]],tbl_GNFR[GNFR_code],0))</f>
        <v>L_AgriOther</v>
      </c>
      <c r="C116" t="s">
        <v>126</v>
      </c>
      <c r="D116" t="s">
        <v>256</v>
      </c>
    </row>
    <row r="117" spans="1:4" x14ac:dyDescent="0.25">
      <c r="A117" t="s">
        <v>155</v>
      </c>
      <c r="B117" t="str">
        <f>INDEX(tbl_GNFR[GNFR_label],MATCH(tbl_GNFR_NFR[[#This Row],[GNFR_code]],tbl_GNFR[GNFR_code],0))</f>
        <v>L_AgriOther</v>
      </c>
      <c r="C117" t="s">
        <v>127</v>
      </c>
      <c r="D117" t="s">
        <v>257</v>
      </c>
    </row>
    <row r="118" spans="1:4" x14ac:dyDescent="0.25">
      <c r="A118" t="s">
        <v>155</v>
      </c>
      <c r="B118" t="str">
        <f>INDEX(tbl_GNFR[GNFR_label],MATCH(tbl_GNFR_NFR[[#This Row],[GNFR_code]],tbl_GNFR[GNFR_code],0))</f>
        <v>L_AgriOther</v>
      </c>
      <c r="C118" t="s">
        <v>128</v>
      </c>
      <c r="D118" t="s">
        <v>258</v>
      </c>
    </row>
    <row r="119" spans="1:4" x14ac:dyDescent="0.25">
      <c r="A119" t="s">
        <v>155</v>
      </c>
      <c r="B119" t="str">
        <f>INDEX(tbl_GNFR[GNFR_label],MATCH(tbl_GNFR_NFR[[#This Row],[GNFR_code]],tbl_GNFR[GNFR_code],0))</f>
        <v>L_AgriOther</v>
      </c>
      <c r="C119" t="s">
        <v>129</v>
      </c>
      <c r="D119" t="s">
        <v>259</v>
      </c>
    </row>
    <row r="120" spans="1:4" x14ac:dyDescent="0.25">
      <c r="A120" t="s">
        <v>155</v>
      </c>
      <c r="B120" t="str">
        <f>INDEX(tbl_GNFR[GNFR_label],MATCH(tbl_GNFR_NFR[[#This Row],[GNFR_code]],tbl_GNFR[GNFR_code],0))</f>
        <v>L_AgriOther</v>
      </c>
      <c r="C120" t="s">
        <v>130</v>
      </c>
      <c r="D120" t="s">
        <v>260</v>
      </c>
    </row>
    <row r="121" spans="1:4" x14ac:dyDescent="0.25">
      <c r="A121" t="s">
        <v>155</v>
      </c>
      <c r="B121" t="str">
        <f>INDEX(tbl_GNFR[GNFR_label],MATCH(tbl_GNFR_NFR[[#This Row],[GNFR_code]],tbl_GNFR[GNFR_code],0))</f>
        <v>L_AgriOther</v>
      </c>
      <c r="C121" t="s">
        <v>131</v>
      </c>
      <c r="D121" t="s">
        <v>261</v>
      </c>
    </row>
    <row r="122" spans="1:4" x14ac:dyDescent="0.25">
      <c r="A122" t="s">
        <v>155</v>
      </c>
      <c r="B122" t="str">
        <f>INDEX(tbl_GNFR[GNFR_label],MATCH(tbl_GNFR_NFR[[#This Row],[GNFR_code]],tbl_GNFR[GNFR_code],0))</f>
        <v>L_AgriOther</v>
      </c>
      <c r="C122" t="s">
        <v>132</v>
      </c>
      <c r="D122" t="s">
        <v>262</v>
      </c>
    </row>
    <row r="123" spans="1:4" x14ac:dyDescent="0.25">
      <c r="A123" t="s">
        <v>155</v>
      </c>
      <c r="B123" t="str">
        <f>INDEX(tbl_GNFR[GNFR_label],MATCH(tbl_GNFR_NFR[[#This Row],[GNFR_code]],tbl_GNFR[GNFR_code],0))</f>
        <v>L_AgriOther</v>
      </c>
      <c r="C123" t="s">
        <v>133</v>
      </c>
      <c r="D123" t="s">
        <v>263</v>
      </c>
    </row>
    <row r="124" spans="1:4" x14ac:dyDescent="0.25">
      <c r="A124" t="s">
        <v>155</v>
      </c>
      <c r="B124" t="str">
        <f>INDEX(tbl_GNFR[GNFR_label],MATCH(tbl_GNFR_NFR[[#This Row],[GNFR_code]],tbl_GNFR[GNFR_code],0))</f>
        <v>L_AgriOther</v>
      </c>
      <c r="C124" t="s">
        <v>134</v>
      </c>
      <c r="D124" t="s">
        <v>264</v>
      </c>
    </row>
    <row r="125" spans="1:4" x14ac:dyDescent="0.25">
      <c r="A125" t="s">
        <v>155</v>
      </c>
      <c r="B125" t="str">
        <f>INDEX(tbl_GNFR[GNFR_label],MATCH(tbl_GNFR_NFR[[#This Row],[GNFR_code]],tbl_GNFR[GNFR_code],0))</f>
        <v>L_AgriOther</v>
      </c>
      <c r="C125" t="s">
        <v>135</v>
      </c>
      <c r="D125" t="s">
        <v>265</v>
      </c>
    </row>
    <row r="126" spans="1:4" x14ac:dyDescent="0.25">
      <c r="A126" t="s">
        <v>155</v>
      </c>
      <c r="B126" t="str">
        <f>INDEX(tbl_GNFR[GNFR_label],MATCH(tbl_GNFR_NFR[[#This Row],[GNFR_code]],tbl_GNFR[GNFR_code],0))</f>
        <v>L_AgriOther</v>
      </c>
      <c r="C126" t="s">
        <v>136</v>
      </c>
      <c r="D126" t="s">
        <v>266</v>
      </c>
    </row>
    <row r="127" spans="1:4" x14ac:dyDescent="0.25">
      <c r="A127" t="s">
        <v>155</v>
      </c>
      <c r="B127" t="str">
        <f>INDEX(tbl_GNFR[GNFR_label],MATCH(tbl_GNFR_NFR[[#This Row],[GNFR_code]],tbl_GNFR[GNFR_code],0))</f>
        <v>L_AgriOther</v>
      </c>
      <c r="C127" t="s">
        <v>137</v>
      </c>
      <c r="D127" t="s">
        <v>267</v>
      </c>
    </row>
    <row r="128" spans="1:4" x14ac:dyDescent="0.25">
      <c r="A128" t="s">
        <v>156</v>
      </c>
      <c r="B128" t="str">
        <f>INDEX(tbl_GNFR[GNFR_label],MATCH(tbl_GNFR_NFR[[#This Row],[GNFR_code]],tbl_GNFR[GNFR_code],0))</f>
        <v>M_Other</v>
      </c>
      <c r="C128" t="s">
        <v>139</v>
      </c>
      <c r="D128" t="s">
        <v>283</v>
      </c>
    </row>
    <row r="129" spans="1:4" x14ac:dyDescent="0.25">
      <c r="A129" t="s">
        <v>149</v>
      </c>
      <c r="B129" t="str">
        <f>INDEX(tbl_GNFR[GNFR_label],MATCH(tbl_GNFR_NFR[[#This Row],[GNFR_code]],tbl_GNFR[GNFR_code],0))</f>
        <v>F_RoadTransport</v>
      </c>
      <c r="C129" t="s">
        <v>439</v>
      </c>
      <c r="D129" t="s">
        <v>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A5C-838A-4D1E-BC2D-15CB686F5CFA}">
  <sheetPr>
    <tabColor theme="8"/>
  </sheetPr>
  <dimension ref="A1:B56"/>
  <sheetViews>
    <sheetView showGridLines="0" workbookViewId="0">
      <selection activeCell="A2" sqref="A2:A56"/>
    </sheetView>
  </sheetViews>
  <sheetFormatPr defaultRowHeight="15" x14ac:dyDescent="0.25"/>
  <cols>
    <col min="1" max="1" width="18.7109375" customWidth="1"/>
    <col min="2" max="2" width="34.42578125" bestFit="1" customWidth="1"/>
  </cols>
  <sheetData>
    <row r="1" spans="1:2" x14ac:dyDescent="0.25">
      <c r="A1" t="s">
        <v>284</v>
      </c>
      <c r="B1" t="s">
        <v>395</v>
      </c>
    </row>
    <row r="2" spans="1:2" x14ac:dyDescent="0.25">
      <c r="A2" t="s">
        <v>285</v>
      </c>
      <c r="B2" t="s">
        <v>286</v>
      </c>
    </row>
    <row r="3" spans="1:2" x14ac:dyDescent="0.25">
      <c r="A3" t="s">
        <v>287</v>
      </c>
      <c r="B3" t="s">
        <v>288</v>
      </c>
    </row>
    <row r="4" spans="1:2" x14ac:dyDescent="0.25">
      <c r="A4" t="s">
        <v>289</v>
      </c>
      <c r="B4" t="s">
        <v>290</v>
      </c>
    </row>
    <row r="5" spans="1:2" x14ac:dyDescent="0.25">
      <c r="A5" t="s">
        <v>291</v>
      </c>
      <c r="B5" t="s">
        <v>292</v>
      </c>
    </row>
    <row r="6" spans="1:2" x14ac:dyDescent="0.25">
      <c r="A6" t="s">
        <v>293</v>
      </c>
      <c r="B6" t="s">
        <v>294</v>
      </c>
    </row>
    <row r="7" spans="1:2" x14ac:dyDescent="0.25">
      <c r="A7" t="s">
        <v>295</v>
      </c>
      <c r="B7" t="s">
        <v>296</v>
      </c>
    </row>
    <row r="8" spans="1:2" x14ac:dyDescent="0.25">
      <c r="A8" t="s">
        <v>297</v>
      </c>
      <c r="B8" t="s">
        <v>298</v>
      </c>
    </row>
    <row r="9" spans="1:2" x14ac:dyDescent="0.25">
      <c r="A9" t="s">
        <v>299</v>
      </c>
      <c r="B9" t="s">
        <v>300</v>
      </c>
    </row>
    <row r="10" spans="1:2" x14ac:dyDescent="0.25">
      <c r="A10" t="s">
        <v>301</v>
      </c>
      <c r="B10" t="s">
        <v>302</v>
      </c>
    </row>
    <row r="11" spans="1:2" x14ac:dyDescent="0.25">
      <c r="A11" t="s">
        <v>303</v>
      </c>
      <c r="B11" t="s">
        <v>304</v>
      </c>
    </row>
    <row r="12" spans="1:2" x14ac:dyDescent="0.25">
      <c r="A12" t="s">
        <v>305</v>
      </c>
      <c r="B12" t="s">
        <v>306</v>
      </c>
    </row>
    <row r="13" spans="1:2" x14ac:dyDescent="0.25">
      <c r="A13" t="s">
        <v>307</v>
      </c>
      <c r="B13" t="s">
        <v>308</v>
      </c>
    </row>
    <row r="14" spans="1:2" x14ac:dyDescent="0.25">
      <c r="A14" t="s">
        <v>309</v>
      </c>
      <c r="B14" t="s">
        <v>310</v>
      </c>
    </row>
    <row r="15" spans="1:2" x14ac:dyDescent="0.25">
      <c r="A15" t="s">
        <v>311</v>
      </c>
      <c r="B15" t="s">
        <v>312</v>
      </c>
    </row>
    <row r="16" spans="1:2" x14ac:dyDescent="0.25">
      <c r="A16" t="s">
        <v>313</v>
      </c>
      <c r="B16" t="s">
        <v>314</v>
      </c>
    </row>
    <row r="17" spans="1:2" x14ac:dyDescent="0.25">
      <c r="A17" t="s">
        <v>315</v>
      </c>
      <c r="B17" t="s">
        <v>316</v>
      </c>
    </row>
    <row r="18" spans="1:2" x14ac:dyDescent="0.25">
      <c r="A18" t="s">
        <v>317</v>
      </c>
      <c r="B18" t="s">
        <v>318</v>
      </c>
    </row>
    <row r="19" spans="1:2" x14ac:dyDescent="0.25">
      <c r="A19" t="s">
        <v>319</v>
      </c>
      <c r="B19" t="s">
        <v>320</v>
      </c>
    </row>
    <row r="20" spans="1:2" x14ac:dyDescent="0.25">
      <c r="A20" t="s">
        <v>321</v>
      </c>
      <c r="B20" t="s">
        <v>322</v>
      </c>
    </row>
    <row r="21" spans="1:2" x14ac:dyDescent="0.25">
      <c r="A21" t="s">
        <v>323</v>
      </c>
      <c r="B21" t="s">
        <v>324</v>
      </c>
    </row>
    <row r="22" spans="1:2" x14ac:dyDescent="0.25">
      <c r="A22" t="s">
        <v>325</v>
      </c>
      <c r="B22" t="s">
        <v>326</v>
      </c>
    </row>
    <row r="23" spans="1:2" x14ac:dyDescent="0.25">
      <c r="A23" t="s">
        <v>327</v>
      </c>
      <c r="B23" t="s">
        <v>328</v>
      </c>
    </row>
    <row r="24" spans="1:2" x14ac:dyDescent="0.25">
      <c r="A24" t="s">
        <v>329</v>
      </c>
      <c r="B24" t="s">
        <v>330</v>
      </c>
    </row>
    <row r="25" spans="1:2" x14ac:dyDescent="0.25">
      <c r="A25" t="s">
        <v>331</v>
      </c>
      <c r="B25" t="s">
        <v>332</v>
      </c>
    </row>
    <row r="26" spans="1:2" x14ac:dyDescent="0.25">
      <c r="A26" t="s">
        <v>333</v>
      </c>
      <c r="B26" t="s">
        <v>334</v>
      </c>
    </row>
    <row r="27" spans="1:2" x14ac:dyDescent="0.25">
      <c r="A27" t="s">
        <v>335</v>
      </c>
      <c r="B27" t="s">
        <v>336</v>
      </c>
    </row>
    <row r="28" spans="1:2" x14ac:dyDescent="0.25">
      <c r="A28" t="s">
        <v>337</v>
      </c>
      <c r="B28" t="s">
        <v>338</v>
      </c>
    </row>
    <row r="29" spans="1:2" x14ac:dyDescent="0.25">
      <c r="A29" t="s">
        <v>339</v>
      </c>
      <c r="B29" t="s">
        <v>340</v>
      </c>
    </row>
    <row r="30" spans="1:2" x14ac:dyDescent="0.25">
      <c r="A30" t="s">
        <v>341</v>
      </c>
      <c r="B30" t="s">
        <v>342</v>
      </c>
    </row>
    <row r="31" spans="1:2" x14ac:dyDescent="0.25">
      <c r="A31" t="s">
        <v>343</v>
      </c>
      <c r="B31" t="s">
        <v>344</v>
      </c>
    </row>
    <row r="32" spans="1:2" x14ac:dyDescent="0.25">
      <c r="A32" t="s">
        <v>345</v>
      </c>
      <c r="B32" t="s">
        <v>346</v>
      </c>
    </row>
    <row r="33" spans="1:2" x14ac:dyDescent="0.25">
      <c r="A33" t="s">
        <v>347</v>
      </c>
      <c r="B33" t="s">
        <v>348</v>
      </c>
    </row>
    <row r="34" spans="1:2" x14ac:dyDescent="0.25">
      <c r="A34" t="s">
        <v>349</v>
      </c>
      <c r="B34" t="s">
        <v>350</v>
      </c>
    </row>
    <row r="35" spans="1:2" x14ac:dyDescent="0.25">
      <c r="A35" t="s">
        <v>351</v>
      </c>
      <c r="B35" t="s">
        <v>352</v>
      </c>
    </row>
    <row r="36" spans="1:2" x14ac:dyDescent="0.25">
      <c r="A36" t="s">
        <v>353</v>
      </c>
      <c r="B36" t="s">
        <v>354</v>
      </c>
    </row>
    <row r="37" spans="1:2" x14ac:dyDescent="0.25">
      <c r="A37" t="s">
        <v>355</v>
      </c>
      <c r="B37" t="s">
        <v>356</v>
      </c>
    </row>
    <row r="38" spans="1:2" x14ac:dyDescent="0.25">
      <c r="A38" t="s">
        <v>357</v>
      </c>
      <c r="B38" t="s">
        <v>358</v>
      </c>
    </row>
    <row r="39" spans="1:2" x14ac:dyDescent="0.25">
      <c r="A39" t="s">
        <v>359</v>
      </c>
      <c r="B39" t="s">
        <v>360</v>
      </c>
    </row>
    <row r="40" spans="1:2" x14ac:dyDescent="0.25">
      <c r="A40" t="s">
        <v>361</v>
      </c>
      <c r="B40" t="s">
        <v>362</v>
      </c>
    </row>
    <row r="41" spans="1:2" x14ac:dyDescent="0.25">
      <c r="A41" t="s">
        <v>363</v>
      </c>
      <c r="B41" t="s">
        <v>364</v>
      </c>
    </row>
    <row r="42" spans="1:2" x14ac:dyDescent="0.25">
      <c r="A42" t="s">
        <v>365</v>
      </c>
      <c r="B42" t="s">
        <v>366</v>
      </c>
    </row>
    <row r="43" spans="1:2" x14ac:dyDescent="0.25">
      <c r="A43" t="s">
        <v>367</v>
      </c>
      <c r="B43" t="s">
        <v>368</v>
      </c>
    </row>
    <row r="44" spans="1:2" x14ac:dyDescent="0.25">
      <c r="A44" t="s">
        <v>369</v>
      </c>
      <c r="B44" t="s">
        <v>370</v>
      </c>
    </row>
    <row r="45" spans="1:2" x14ac:dyDescent="0.25">
      <c r="A45" t="s">
        <v>371</v>
      </c>
      <c r="B45" t="s">
        <v>372</v>
      </c>
    </row>
    <row r="46" spans="1:2" x14ac:dyDescent="0.25">
      <c r="A46" t="s">
        <v>373</v>
      </c>
      <c r="B46" t="s">
        <v>374</v>
      </c>
    </row>
    <row r="47" spans="1:2" x14ac:dyDescent="0.25">
      <c r="A47" t="s">
        <v>375</v>
      </c>
      <c r="B47" t="s">
        <v>376</v>
      </c>
    </row>
    <row r="48" spans="1:2" x14ac:dyDescent="0.25">
      <c r="A48" t="s">
        <v>377</v>
      </c>
      <c r="B48" t="s">
        <v>378</v>
      </c>
    </row>
    <row r="49" spans="1:2" x14ac:dyDescent="0.25">
      <c r="A49" t="s">
        <v>379</v>
      </c>
      <c r="B49" t="s">
        <v>380</v>
      </c>
    </row>
    <row r="50" spans="1:2" x14ac:dyDescent="0.25">
      <c r="A50" t="s">
        <v>381</v>
      </c>
      <c r="B50" t="s">
        <v>382</v>
      </c>
    </row>
    <row r="51" spans="1:2" x14ac:dyDescent="0.25">
      <c r="A51" t="s">
        <v>383</v>
      </c>
      <c r="B51" t="s">
        <v>384</v>
      </c>
    </row>
    <row r="52" spans="1:2" x14ac:dyDescent="0.25">
      <c r="A52" t="s">
        <v>385</v>
      </c>
      <c r="B52" t="s">
        <v>386</v>
      </c>
    </row>
    <row r="53" spans="1:2" x14ac:dyDescent="0.25">
      <c r="A53" t="s">
        <v>387</v>
      </c>
      <c r="B53" t="s">
        <v>388</v>
      </c>
    </row>
    <row r="54" spans="1:2" x14ac:dyDescent="0.25">
      <c r="A54" t="s">
        <v>389</v>
      </c>
      <c r="B54" t="s">
        <v>390</v>
      </c>
    </row>
    <row r="55" spans="1:2" x14ac:dyDescent="0.25">
      <c r="A55" t="s">
        <v>391</v>
      </c>
      <c r="B55" t="s">
        <v>392</v>
      </c>
    </row>
    <row r="56" spans="1:2" x14ac:dyDescent="0.25">
      <c r="A56" t="s">
        <v>393</v>
      </c>
      <c r="B56" t="s">
        <v>394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B8A-E0C1-45C5-8D82-02B21F33865C}">
  <sheetPr>
    <tabColor theme="8"/>
  </sheetPr>
  <dimension ref="A1:A28"/>
  <sheetViews>
    <sheetView showGridLines="0" workbookViewId="0"/>
  </sheetViews>
  <sheetFormatPr defaultRowHeight="15" x14ac:dyDescent="0.25"/>
  <cols>
    <col min="1" max="1" width="16.85546875" bestFit="1" customWidth="1"/>
  </cols>
  <sheetData>
    <row r="1" spans="1:1" x14ac:dyDescent="0.25">
      <c r="A1" t="s">
        <v>433</v>
      </c>
    </row>
    <row r="2" spans="1:1" x14ac:dyDescent="0.25">
      <c r="A2" t="s">
        <v>396</v>
      </c>
    </row>
    <row r="3" spans="1:1" x14ac:dyDescent="0.25">
      <c r="A3" t="s">
        <v>397</v>
      </c>
    </row>
    <row r="4" spans="1:1" x14ac:dyDescent="0.25">
      <c r="A4" t="s">
        <v>398</v>
      </c>
    </row>
    <row r="5" spans="1:1" x14ac:dyDescent="0.25">
      <c r="A5" t="s">
        <v>399</v>
      </c>
    </row>
    <row r="6" spans="1:1" x14ac:dyDescent="0.25">
      <c r="A6" t="s">
        <v>400</v>
      </c>
    </row>
    <row r="7" spans="1:1" x14ac:dyDescent="0.25">
      <c r="A7" t="s">
        <v>401</v>
      </c>
    </row>
    <row r="8" spans="1:1" x14ac:dyDescent="0.25">
      <c r="A8" t="s">
        <v>402</v>
      </c>
    </row>
    <row r="9" spans="1:1" x14ac:dyDescent="0.25">
      <c r="A9" t="s">
        <v>403</v>
      </c>
    </row>
    <row r="10" spans="1:1" x14ac:dyDescent="0.25">
      <c r="A10" t="s">
        <v>404</v>
      </c>
    </row>
    <row r="11" spans="1:1" x14ac:dyDescent="0.25">
      <c r="A11" t="s">
        <v>405</v>
      </c>
    </row>
    <row r="12" spans="1:1" x14ac:dyDescent="0.25">
      <c r="A12" t="s">
        <v>406</v>
      </c>
    </row>
    <row r="13" spans="1:1" x14ac:dyDescent="0.25">
      <c r="A13" t="s">
        <v>407</v>
      </c>
    </row>
    <row r="14" spans="1:1" x14ac:dyDescent="0.25">
      <c r="A14" t="s">
        <v>408</v>
      </c>
    </row>
    <row r="15" spans="1:1" x14ac:dyDescent="0.25">
      <c r="A15" t="s">
        <v>409</v>
      </c>
    </row>
    <row r="16" spans="1:1" x14ac:dyDescent="0.25">
      <c r="A16" t="s">
        <v>410</v>
      </c>
    </row>
    <row r="17" spans="1:1" x14ac:dyDescent="0.25">
      <c r="A17" t="s">
        <v>411</v>
      </c>
    </row>
    <row r="18" spans="1:1" x14ac:dyDescent="0.25">
      <c r="A18" t="s">
        <v>412</v>
      </c>
    </row>
    <row r="19" spans="1:1" x14ac:dyDescent="0.25">
      <c r="A19" t="s">
        <v>413</v>
      </c>
    </row>
    <row r="20" spans="1:1" x14ac:dyDescent="0.25">
      <c r="A20" t="s">
        <v>414</v>
      </c>
    </row>
    <row r="21" spans="1:1" x14ac:dyDescent="0.25">
      <c r="A21" t="s">
        <v>415</v>
      </c>
    </row>
    <row r="22" spans="1:1" x14ac:dyDescent="0.25">
      <c r="A22" t="s">
        <v>416</v>
      </c>
    </row>
    <row r="23" spans="1:1" x14ac:dyDescent="0.25">
      <c r="A23" t="s">
        <v>417</v>
      </c>
    </row>
    <row r="24" spans="1:1" x14ac:dyDescent="0.25">
      <c r="A24" t="s">
        <v>418</v>
      </c>
    </row>
    <row r="25" spans="1:1" x14ac:dyDescent="0.25">
      <c r="A25" t="s">
        <v>419</v>
      </c>
    </row>
    <row r="26" spans="1:1" x14ac:dyDescent="0.25">
      <c r="A26" t="s">
        <v>420</v>
      </c>
    </row>
    <row r="27" spans="1:1" x14ac:dyDescent="0.25">
      <c r="A27" t="s">
        <v>421</v>
      </c>
    </row>
    <row r="28" spans="1:1" x14ac:dyDescent="0.25">
      <c r="A28" t="s">
        <v>422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200E-BE45-4483-9FC0-1392A686EB39}">
  <sheetPr>
    <tabColor theme="9" tint="0.59999389629810485"/>
  </sheetPr>
  <dimension ref="A1:F6"/>
  <sheetViews>
    <sheetView showGridLines="0" workbookViewId="0">
      <selection sqref="A1:XFD7"/>
    </sheetView>
  </sheetViews>
  <sheetFormatPr defaultRowHeight="15" x14ac:dyDescent="0.25"/>
  <sheetData>
    <row r="1" spans="1:6" ht="20.25" thickBot="1" x14ac:dyDescent="0.35">
      <c r="A1" s="4" t="s">
        <v>436</v>
      </c>
      <c r="B1" s="5"/>
      <c r="C1" s="5"/>
      <c r="D1" s="5"/>
      <c r="E1" s="5"/>
      <c r="F1" s="5"/>
    </row>
    <row r="3" spans="1:6" x14ac:dyDescent="0.25">
      <c r="A3" t="s">
        <v>430</v>
      </c>
    </row>
    <row r="4" spans="1:6" x14ac:dyDescent="0.25">
      <c r="A4" t="s">
        <v>431</v>
      </c>
    </row>
    <row r="5" spans="1:6" x14ac:dyDescent="0.25">
      <c r="A5" t="s">
        <v>429</v>
      </c>
    </row>
    <row r="6" spans="1:6" x14ac:dyDescent="0.25">
      <c r="A6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F50F-240D-4F72-BB8D-BB520C8521BC}">
  <sheetPr>
    <tabColor theme="9"/>
  </sheetPr>
  <dimension ref="A1:Q21"/>
  <sheetViews>
    <sheetView showGridLines="0" tabSelected="1" workbookViewId="0">
      <selection activeCell="F2" sqref="F2"/>
    </sheetView>
  </sheetViews>
  <sheetFormatPr defaultColWidth="22.42578125" defaultRowHeight="15" x14ac:dyDescent="0.25"/>
  <cols>
    <col min="1" max="1" width="9.42578125" bestFit="1" customWidth="1"/>
    <col min="2" max="2" width="16.85546875" bestFit="1" customWidth="1"/>
    <col min="3" max="3" width="19" bestFit="1" customWidth="1"/>
    <col min="4" max="4" width="13.5703125" bestFit="1" customWidth="1"/>
    <col min="5" max="5" width="12.140625" bestFit="1" customWidth="1"/>
    <col min="6" max="6" width="130.28515625" bestFit="1" customWidth="1"/>
    <col min="7" max="7" width="15.5703125" bestFit="1" customWidth="1"/>
    <col min="8" max="8" width="16" bestFit="1" customWidth="1"/>
    <col min="9" max="9" width="43" bestFit="1" customWidth="1"/>
    <col min="10" max="10" width="33" bestFit="1" customWidth="1"/>
    <col min="11" max="11" width="30" bestFit="1" customWidth="1"/>
    <col min="12" max="12" width="14.140625" bestFit="1" customWidth="1"/>
    <col min="13" max="13" width="24.140625" bestFit="1" customWidth="1"/>
    <col min="14" max="14" width="26.28515625" bestFit="1" customWidth="1"/>
    <col min="15" max="15" width="20.85546875" bestFit="1" customWidth="1"/>
    <col min="16" max="16" width="19.28515625" bestFit="1" customWidth="1"/>
    <col min="17" max="17" width="130.28515625" bestFit="1" customWidth="1"/>
  </cols>
  <sheetData>
    <row r="1" spans="1:17" x14ac:dyDescent="0.25">
      <c r="A1" t="s">
        <v>423</v>
      </c>
      <c r="B1" t="s">
        <v>433</v>
      </c>
      <c r="C1" t="s">
        <v>284</v>
      </c>
      <c r="D1" t="s">
        <v>143</v>
      </c>
      <c r="E1" t="s">
        <v>142</v>
      </c>
      <c r="F1" t="s">
        <v>434</v>
      </c>
      <c r="G1" s="6" t="s">
        <v>395</v>
      </c>
      <c r="H1" s="6" t="s">
        <v>140</v>
      </c>
      <c r="I1" s="6" t="s">
        <v>141</v>
      </c>
      <c r="J1" s="2" t="s">
        <v>424</v>
      </c>
      <c r="K1" s="2" t="s">
        <v>425</v>
      </c>
      <c r="L1" s="2" t="s">
        <v>426</v>
      </c>
      <c r="M1" s="2" t="s">
        <v>437</v>
      </c>
      <c r="N1" s="2" t="s">
        <v>438</v>
      </c>
      <c r="O1" s="2" t="s">
        <v>427</v>
      </c>
      <c r="P1" s="2" t="s">
        <v>428</v>
      </c>
      <c r="Q1" s="2" t="s">
        <v>435</v>
      </c>
    </row>
    <row r="2" spans="1:17" x14ac:dyDescent="0.25">
      <c r="A2">
        <v>2015</v>
      </c>
      <c r="B2" t="s">
        <v>396</v>
      </c>
      <c r="C2" t="s">
        <v>301</v>
      </c>
      <c r="E2" t="s">
        <v>71</v>
      </c>
      <c r="F2" t="s">
        <v>441</v>
      </c>
      <c r="G2" s="1" t="str">
        <f>INDEX(tbl_country[country_label],MATCH(tbl_I_spatial_distribution[[#This Row],[country_iso_code]],tbl_country[country_iso_code],0))</f>
        <v>Flanders</v>
      </c>
      <c r="H2" s="1" t="str">
        <f>INDEX(tbl_GNFR_NFR[GNFR_label],MATCH(tbl_I_spatial_distribution[[#This Row],[NFR_code]],tbl_GNFR_NFR[NFR_code],0))</f>
        <v>F_RoadTransport</v>
      </c>
      <c r="I2" s="1" t="str">
        <f>INDEX(tbl_GNFR_NFR[NFR_label],MATCH(tbl_I_spatial_distribution[[#This Row],[NFR_code]],tbl_GNFR_NFR[NFR_code],0))</f>
        <v>Road transport: Passenger cars</v>
      </c>
      <c r="J2" s="3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2" s="3" t="b">
        <f>INDEX(tbl_GNFR_NFR[GNFR_code],MATCH(tbl_I_spatial_distribution[[#This Row],[NFR_code]],tbl_GNFR_NFR[NFR_code],0))=tbl_I_spatial_distribution[[#This Row],[GNFR_code]]</f>
        <v>0</v>
      </c>
      <c r="L2" s="3">
        <f>IF(ISBLANK(tbl_I_spatial_distribution[[#This Row],[Year]]),"",tbl_I_spatial_distribution[[#This Row],[Year]])</f>
        <v>2015</v>
      </c>
      <c r="M2" s="3" t="str">
        <f>IF(ISBLANK(tbl_I_spatial_distribution[[#This Row],[pollutant_code]]),"",tbl_I_spatial_distribution[[#This Row],[pollutant_code]])</f>
        <v>CO</v>
      </c>
      <c r="N2" s="3" t="str">
        <f>IF(ISBLANK(tbl_I_spatial_distribution[[#This Row],[country_iso_code]]),"",tbl_I_spatial_distribution[[#This Row],[country_iso_code]])</f>
        <v>BEF</v>
      </c>
      <c r="O2" s="3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2" s="3" t="str">
        <f>IF(ISBLANK(tbl_I_spatial_distribution[[#This Row],[NFR_code]]),"*",tbl_I_spatial_distribution[[#This Row],[NFR_code]])</f>
        <v>1A3bi</v>
      </c>
      <c r="Q2" s="3" t="str">
        <f>tbl_I_spatial_distribution[[#This Row],[file_path]]</f>
        <v>./wegverkeer/2021/1A3BI_CO_2015.tif</v>
      </c>
    </row>
    <row r="3" spans="1:17" x14ac:dyDescent="0.25">
      <c r="A3">
        <v>2015</v>
      </c>
      <c r="B3" t="s">
        <v>396</v>
      </c>
      <c r="C3" t="s">
        <v>301</v>
      </c>
      <c r="E3" t="s">
        <v>72</v>
      </c>
      <c r="F3" t="s">
        <v>442</v>
      </c>
      <c r="G3" s="1" t="str">
        <f>INDEX(tbl_country[country_label],MATCH(tbl_I_spatial_distribution[[#This Row],[country_iso_code]],tbl_country[country_iso_code],0))</f>
        <v>Flanders</v>
      </c>
      <c r="H3" s="7" t="str">
        <f>INDEX(tbl_GNFR_NFR[GNFR_label],MATCH(tbl_I_spatial_distribution[[#This Row],[NFR_code]],tbl_GNFR_NFR[NFR_code],0))</f>
        <v>F_RoadTransport</v>
      </c>
      <c r="I3" s="1" t="str">
        <f>INDEX(tbl_GNFR_NFR[NFR_label],MATCH(tbl_I_spatial_distribution[[#This Row],[NFR_code]],tbl_GNFR_NFR[NFR_code],0))</f>
        <v>Road transport: Light duty vehicles</v>
      </c>
      <c r="J3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3" s="3" t="b">
        <f>INDEX(tbl_GNFR_NFR[GNFR_code],MATCH(tbl_I_spatial_distribution[[#This Row],[NFR_code]],tbl_GNFR_NFR[NFR_code],0))=tbl_I_spatial_distribution[[#This Row],[GNFR_code]]</f>
        <v>0</v>
      </c>
      <c r="L3" s="8">
        <f>IF(ISBLANK(tbl_I_spatial_distribution[[#This Row],[Year]]),"",tbl_I_spatial_distribution[[#This Row],[Year]])</f>
        <v>2015</v>
      </c>
      <c r="M3" s="8" t="str">
        <f>IF(ISBLANK(tbl_I_spatial_distribution[[#This Row],[pollutant_code]]),"",tbl_I_spatial_distribution[[#This Row],[pollutant_code]])</f>
        <v>CO</v>
      </c>
      <c r="N3" s="8" t="str">
        <f>IF(ISBLANK(tbl_I_spatial_distribution[[#This Row],[country_iso_code]]),"",tbl_I_spatial_distribution[[#This Row],[country_iso_code]])</f>
        <v>BEF</v>
      </c>
      <c r="O3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3" s="8" t="str">
        <f>IF(ISBLANK(tbl_I_spatial_distribution[[#This Row],[NFR_code]]),"*",tbl_I_spatial_distribution[[#This Row],[NFR_code]])</f>
        <v>1A3bii</v>
      </c>
      <c r="Q3" s="8" t="str">
        <f>tbl_I_spatial_distribution[[#This Row],[file_path]]</f>
        <v>./wegverkeer/2021/1A3BII_CO_2015.tif</v>
      </c>
    </row>
    <row r="4" spans="1:17" x14ac:dyDescent="0.25">
      <c r="A4">
        <v>2015</v>
      </c>
      <c r="B4" t="s">
        <v>396</v>
      </c>
      <c r="C4" t="s">
        <v>301</v>
      </c>
      <c r="E4" t="s">
        <v>73</v>
      </c>
      <c r="F4" t="s">
        <v>443</v>
      </c>
      <c r="G4" s="1" t="str">
        <f>INDEX(tbl_country[country_label],MATCH(tbl_I_spatial_distribution[[#This Row],[country_iso_code]],tbl_country[country_iso_code],0))</f>
        <v>Flanders</v>
      </c>
      <c r="H4" s="7" t="str">
        <f>INDEX(tbl_GNFR_NFR[GNFR_label],MATCH(tbl_I_spatial_distribution[[#This Row],[NFR_code]],tbl_GNFR_NFR[NFR_code],0))</f>
        <v>F_RoadTransport</v>
      </c>
      <c r="I4" s="1" t="str">
        <f>INDEX(tbl_GNFR_NFR[NFR_label],MATCH(tbl_I_spatial_distribution[[#This Row],[NFR_code]],tbl_GNFR_NFR[NFR_code],0))</f>
        <v>Road transport: Heavy duty vehicles and buses</v>
      </c>
      <c r="J4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4" s="3" t="b">
        <f>INDEX(tbl_GNFR_NFR[GNFR_code],MATCH(tbl_I_spatial_distribution[[#This Row],[NFR_code]],tbl_GNFR_NFR[NFR_code],0))=tbl_I_spatial_distribution[[#This Row],[GNFR_code]]</f>
        <v>0</v>
      </c>
      <c r="L4" s="8">
        <f>IF(ISBLANK(tbl_I_spatial_distribution[[#This Row],[Year]]),"",tbl_I_spatial_distribution[[#This Row],[Year]])</f>
        <v>2015</v>
      </c>
      <c r="M4" s="8" t="str">
        <f>IF(ISBLANK(tbl_I_spatial_distribution[[#This Row],[pollutant_code]]),"",tbl_I_spatial_distribution[[#This Row],[pollutant_code]])</f>
        <v>CO</v>
      </c>
      <c r="N4" s="8" t="str">
        <f>IF(ISBLANK(tbl_I_spatial_distribution[[#This Row],[country_iso_code]]),"",tbl_I_spatial_distribution[[#This Row],[country_iso_code]])</f>
        <v>BEF</v>
      </c>
      <c r="O4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4" s="8" t="str">
        <f>IF(ISBLANK(tbl_I_spatial_distribution[[#This Row],[NFR_code]]),"*",tbl_I_spatial_distribution[[#This Row],[NFR_code]])</f>
        <v>1A3biii</v>
      </c>
      <c r="Q4" s="8" t="str">
        <f>tbl_I_spatial_distribution[[#This Row],[file_path]]</f>
        <v>./wegverkeer/2021/1A3BIII_CO_2015.tif</v>
      </c>
    </row>
    <row r="5" spans="1:17" x14ac:dyDescent="0.25">
      <c r="A5">
        <v>2015</v>
      </c>
      <c r="B5" t="s">
        <v>396</v>
      </c>
      <c r="C5" t="s">
        <v>301</v>
      </c>
      <c r="E5" t="s">
        <v>74</v>
      </c>
      <c r="F5" t="s">
        <v>444</v>
      </c>
      <c r="G5" s="1" t="str">
        <f>INDEX(tbl_country[country_label],MATCH(tbl_I_spatial_distribution[[#This Row],[country_iso_code]],tbl_country[country_iso_code],0))</f>
        <v>Flanders</v>
      </c>
      <c r="H5" s="7" t="str">
        <f>INDEX(tbl_GNFR_NFR[GNFR_label],MATCH(tbl_I_spatial_distribution[[#This Row],[NFR_code]],tbl_GNFR_NFR[NFR_code],0))</f>
        <v>F_RoadTransport</v>
      </c>
      <c r="I5" s="1" t="str">
        <f>INDEX(tbl_GNFR_NFR[NFR_label],MATCH(tbl_I_spatial_distribution[[#This Row],[NFR_code]],tbl_GNFR_NFR[NFR_code],0))</f>
        <v>Road transport: Mopeds &amp; motorcycles</v>
      </c>
      <c r="J5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5" s="3" t="b">
        <f>INDEX(tbl_GNFR_NFR[GNFR_code],MATCH(tbl_I_spatial_distribution[[#This Row],[NFR_code]],tbl_GNFR_NFR[NFR_code],0))=tbl_I_spatial_distribution[[#This Row],[GNFR_code]]</f>
        <v>0</v>
      </c>
      <c r="L5" s="8">
        <f>IF(ISBLANK(tbl_I_spatial_distribution[[#This Row],[Year]]),"",tbl_I_spatial_distribution[[#This Row],[Year]])</f>
        <v>2015</v>
      </c>
      <c r="M5" s="8" t="str">
        <f>IF(ISBLANK(tbl_I_spatial_distribution[[#This Row],[pollutant_code]]),"",tbl_I_spatial_distribution[[#This Row],[pollutant_code]])</f>
        <v>CO</v>
      </c>
      <c r="N5" s="8" t="str">
        <f>IF(ISBLANK(tbl_I_spatial_distribution[[#This Row],[country_iso_code]]),"",tbl_I_spatial_distribution[[#This Row],[country_iso_code]])</f>
        <v>BEF</v>
      </c>
      <c r="O5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5" s="8" t="str">
        <f>IF(ISBLANK(tbl_I_spatial_distribution[[#This Row],[NFR_code]]),"*",tbl_I_spatial_distribution[[#This Row],[NFR_code]])</f>
        <v>1A3biv</v>
      </c>
      <c r="Q5" s="8" t="str">
        <f>tbl_I_spatial_distribution[[#This Row],[file_path]]</f>
        <v>./wegverkeer/2021/1A3BIV_CO_2015.tif</v>
      </c>
    </row>
    <row r="6" spans="1:17" x14ac:dyDescent="0.25">
      <c r="A6">
        <v>2016</v>
      </c>
      <c r="B6" t="s">
        <v>396</v>
      </c>
      <c r="C6" t="s">
        <v>301</v>
      </c>
      <c r="E6" t="s">
        <v>71</v>
      </c>
      <c r="F6" t="s">
        <v>445</v>
      </c>
      <c r="G6" s="1" t="str">
        <f>INDEX(tbl_country[country_label],MATCH(tbl_I_spatial_distribution[[#This Row],[country_iso_code]],tbl_country[country_iso_code],0))</f>
        <v>Flanders</v>
      </c>
      <c r="H6" s="7" t="str">
        <f>INDEX(tbl_GNFR_NFR[GNFR_label],MATCH(tbl_I_spatial_distribution[[#This Row],[NFR_code]],tbl_GNFR_NFR[NFR_code],0))</f>
        <v>F_RoadTransport</v>
      </c>
      <c r="I6" s="1" t="str">
        <f>INDEX(tbl_GNFR_NFR[NFR_label],MATCH(tbl_I_spatial_distribution[[#This Row],[NFR_code]],tbl_GNFR_NFR[NFR_code],0))</f>
        <v>Road transport: Passenger cars</v>
      </c>
      <c r="J6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6" s="3" t="b">
        <f>INDEX(tbl_GNFR_NFR[GNFR_code],MATCH(tbl_I_spatial_distribution[[#This Row],[NFR_code]],tbl_GNFR_NFR[NFR_code],0))=tbl_I_spatial_distribution[[#This Row],[GNFR_code]]</f>
        <v>0</v>
      </c>
      <c r="L6" s="8">
        <f>IF(ISBLANK(tbl_I_spatial_distribution[[#This Row],[Year]]),"",tbl_I_spatial_distribution[[#This Row],[Year]])</f>
        <v>2016</v>
      </c>
      <c r="M6" s="8" t="str">
        <f>IF(ISBLANK(tbl_I_spatial_distribution[[#This Row],[pollutant_code]]),"",tbl_I_spatial_distribution[[#This Row],[pollutant_code]])</f>
        <v>CO</v>
      </c>
      <c r="N6" s="8" t="str">
        <f>IF(ISBLANK(tbl_I_spatial_distribution[[#This Row],[country_iso_code]]),"",tbl_I_spatial_distribution[[#This Row],[country_iso_code]])</f>
        <v>BEF</v>
      </c>
      <c r="O6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6" s="8" t="str">
        <f>IF(ISBLANK(tbl_I_spatial_distribution[[#This Row],[NFR_code]]),"*",tbl_I_spatial_distribution[[#This Row],[NFR_code]])</f>
        <v>1A3bi</v>
      </c>
      <c r="Q6" s="8" t="str">
        <f>tbl_I_spatial_distribution[[#This Row],[file_path]]</f>
        <v>./wegverkeer/2021/1A3BI_CO_2016.tif</v>
      </c>
    </row>
    <row r="7" spans="1:17" x14ac:dyDescent="0.25">
      <c r="A7">
        <v>2016</v>
      </c>
      <c r="B7" t="s">
        <v>396</v>
      </c>
      <c r="C7" t="s">
        <v>301</v>
      </c>
      <c r="E7" t="s">
        <v>72</v>
      </c>
      <c r="F7" t="s">
        <v>446</v>
      </c>
      <c r="G7" s="1" t="str">
        <f>INDEX(tbl_country[country_label],MATCH(tbl_I_spatial_distribution[[#This Row],[country_iso_code]],tbl_country[country_iso_code],0))</f>
        <v>Flanders</v>
      </c>
      <c r="H7" s="7" t="str">
        <f>INDEX(tbl_GNFR_NFR[GNFR_label],MATCH(tbl_I_spatial_distribution[[#This Row],[NFR_code]],tbl_GNFR_NFR[NFR_code],0))</f>
        <v>F_RoadTransport</v>
      </c>
      <c r="I7" s="1" t="str">
        <f>INDEX(tbl_GNFR_NFR[NFR_label],MATCH(tbl_I_spatial_distribution[[#This Row],[NFR_code]],tbl_GNFR_NFR[NFR_code],0))</f>
        <v>Road transport: Light duty vehicles</v>
      </c>
      <c r="J7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7" s="3" t="b">
        <f>INDEX(tbl_GNFR_NFR[GNFR_code],MATCH(tbl_I_spatial_distribution[[#This Row],[NFR_code]],tbl_GNFR_NFR[NFR_code],0))=tbl_I_spatial_distribution[[#This Row],[GNFR_code]]</f>
        <v>0</v>
      </c>
      <c r="L7" s="8">
        <f>IF(ISBLANK(tbl_I_spatial_distribution[[#This Row],[Year]]),"",tbl_I_spatial_distribution[[#This Row],[Year]])</f>
        <v>2016</v>
      </c>
      <c r="M7" s="8" t="str">
        <f>IF(ISBLANK(tbl_I_spatial_distribution[[#This Row],[pollutant_code]]),"",tbl_I_spatial_distribution[[#This Row],[pollutant_code]])</f>
        <v>CO</v>
      </c>
      <c r="N7" s="8" t="str">
        <f>IF(ISBLANK(tbl_I_spatial_distribution[[#This Row],[country_iso_code]]),"",tbl_I_spatial_distribution[[#This Row],[country_iso_code]])</f>
        <v>BEF</v>
      </c>
      <c r="O7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7" s="8" t="str">
        <f>IF(ISBLANK(tbl_I_spatial_distribution[[#This Row],[NFR_code]]),"*",tbl_I_spatial_distribution[[#This Row],[NFR_code]])</f>
        <v>1A3bii</v>
      </c>
      <c r="Q7" s="8" t="str">
        <f>tbl_I_spatial_distribution[[#This Row],[file_path]]</f>
        <v>./wegverkeer/2021/1A3BII_CO_2016.tif</v>
      </c>
    </row>
    <row r="8" spans="1:17" x14ac:dyDescent="0.25">
      <c r="A8">
        <v>2016</v>
      </c>
      <c r="B8" t="s">
        <v>396</v>
      </c>
      <c r="C8" t="s">
        <v>301</v>
      </c>
      <c r="E8" t="s">
        <v>73</v>
      </c>
      <c r="F8" t="s">
        <v>447</v>
      </c>
      <c r="G8" s="1" t="str">
        <f>INDEX(tbl_country[country_label],MATCH(tbl_I_spatial_distribution[[#This Row],[country_iso_code]],tbl_country[country_iso_code],0))</f>
        <v>Flanders</v>
      </c>
      <c r="H8" s="7" t="str">
        <f>INDEX(tbl_GNFR_NFR[GNFR_label],MATCH(tbl_I_spatial_distribution[[#This Row],[NFR_code]],tbl_GNFR_NFR[NFR_code],0))</f>
        <v>F_RoadTransport</v>
      </c>
      <c r="I8" s="1" t="str">
        <f>INDEX(tbl_GNFR_NFR[NFR_label],MATCH(tbl_I_spatial_distribution[[#This Row],[NFR_code]],tbl_GNFR_NFR[NFR_code],0))</f>
        <v>Road transport: Heavy duty vehicles and buses</v>
      </c>
      <c r="J8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8" s="3" t="b">
        <f>INDEX(tbl_GNFR_NFR[GNFR_code],MATCH(tbl_I_spatial_distribution[[#This Row],[NFR_code]],tbl_GNFR_NFR[NFR_code],0))=tbl_I_spatial_distribution[[#This Row],[GNFR_code]]</f>
        <v>0</v>
      </c>
      <c r="L8" s="8">
        <f>IF(ISBLANK(tbl_I_spatial_distribution[[#This Row],[Year]]),"",tbl_I_spatial_distribution[[#This Row],[Year]])</f>
        <v>2016</v>
      </c>
      <c r="M8" s="8" t="str">
        <f>IF(ISBLANK(tbl_I_spatial_distribution[[#This Row],[pollutant_code]]),"",tbl_I_spatial_distribution[[#This Row],[pollutant_code]])</f>
        <v>CO</v>
      </c>
      <c r="N8" s="8" t="str">
        <f>IF(ISBLANK(tbl_I_spatial_distribution[[#This Row],[country_iso_code]]),"",tbl_I_spatial_distribution[[#This Row],[country_iso_code]])</f>
        <v>BEF</v>
      </c>
      <c r="O8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8" s="8" t="str">
        <f>IF(ISBLANK(tbl_I_spatial_distribution[[#This Row],[NFR_code]]),"*",tbl_I_spatial_distribution[[#This Row],[NFR_code]])</f>
        <v>1A3biii</v>
      </c>
      <c r="Q8" s="8" t="str">
        <f>tbl_I_spatial_distribution[[#This Row],[file_path]]</f>
        <v>./wegverkeer/2021/1A3BIII_CO_2016.tif</v>
      </c>
    </row>
    <row r="9" spans="1:17" x14ac:dyDescent="0.25">
      <c r="A9">
        <v>2016</v>
      </c>
      <c r="B9" t="s">
        <v>396</v>
      </c>
      <c r="C9" t="s">
        <v>301</v>
      </c>
      <c r="E9" t="s">
        <v>74</v>
      </c>
      <c r="F9" t="s">
        <v>448</v>
      </c>
      <c r="G9" s="1" t="str">
        <f>INDEX(tbl_country[country_label],MATCH(tbl_I_spatial_distribution[[#This Row],[country_iso_code]],tbl_country[country_iso_code],0))</f>
        <v>Flanders</v>
      </c>
      <c r="H9" s="7" t="str">
        <f>INDEX(tbl_GNFR_NFR[GNFR_label],MATCH(tbl_I_spatial_distribution[[#This Row],[NFR_code]],tbl_GNFR_NFR[NFR_code],0))</f>
        <v>F_RoadTransport</v>
      </c>
      <c r="I9" s="1" t="str">
        <f>INDEX(tbl_GNFR_NFR[NFR_label],MATCH(tbl_I_spatial_distribution[[#This Row],[NFR_code]],tbl_GNFR_NFR[NFR_code],0))</f>
        <v>Road transport: Mopeds &amp; motorcycles</v>
      </c>
      <c r="J9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9" s="3" t="b">
        <f>INDEX(tbl_GNFR_NFR[GNFR_code],MATCH(tbl_I_spatial_distribution[[#This Row],[NFR_code]],tbl_GNFR_NFR[NFR_code],0))=tbl_I_spatial_distribution[[#This Row],[GNFR_code]]</f>
        <v>0</v>
      </c>
      <c r="L9" s="8">
        <f>IF(ISBLANK(tbl_I_spatial_distribution[[#This Row],[Year]]),"",tbl_I_spatial_distribution[[#This Row],[Year]])</f>
        <v>2016</v>
      </c>
      <c r="M9" s="8" t="str">
        <f>IF(ISBLANK(tbl_I_spatial_distribution[[#This Row],[pollutant_code]]),"",tbl_I_spatial_distribution[[#This Row],[pollutant_code]])</f>
        <v>CO</v>
      </c>
      <c r="N9" s="8" t="str">
        <f>IF(ISBLANK(tbl_I_spatial_distribution[[#This Row],[country_iso_code]]),"",tbl_I_spatial_distribution[[#This Row],[country_iso_code]])</f>
        <v>BEF</v>
      </c>
      <c r="O9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9" s="8" t="str">
        <f>IF(ISBLANK(tbl_I_spatial_distribution[[#This Row],[NFR_code]]),"*",tbl_I_spatial_distribution[[#This Row],[NFR_code]])</f>
        <v>1A3biv</v>
      </c>
      <c r="Q9" s="8" t="str">
        <f>tbl_I_spatial_distribution[[#This Row],[file_path]]</f>
        <v>./wegverkeer/2021/1A3BIV_CO_2016.tif</v>
      </c>
    </row>
    <row r="10" spans="1:17" x14ac:dyDescent="0.25">
      <c r="A10">
        <v>2017</v>
      </c>
      <c r="B10" t="s">
        <v>396</v>
      </c>
      <c r="C10" t="s">
        <v>301</v>
      </c>
      <c r="E10" t="s">
        <v>71</v>
      </c>
      <c r="F10" t="s">
        <v>449</v>
      </c>
      <c r="G10" s="1" t="str">
        <f>INDEX(tbl_country[country_label],MATCH(tbl_I_spatial_distribution[[#This Row],[country_iso_code]],tbl_country[country_iso_code],0))</f>
        <v>Flanders</v>
      </c>
      <c r="H10" s="7" t="str">
        <f>INDEX(tbl_GNFR_NFR[GNFR_label],MATCH(tbl_I_spatial_distribution[[#This Row],[NFR_code]],tbl_GNFR_NFR[NFR_code],0))</f>
        <v>F_RoadTransport</v>
      </c>
      <c r="I10" s="1" t="str">
        <f>INDEX(tbl_GNFR_NFR[NFR_label],MATCH(tbl_I_spatial_distribution[[#This Row],[NFR_code]],tbl_GNFR_NFR[NFR_code],0))</f>
        <v>Road transport: Passenger cars</v>
      </c>
      <c r="J10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0" s="3" t="b">
        <f>INDEX(tbl_GNFR_NFR[GNFR_code],MATCH(tbl_I_spatial_distribution[[#This Row],[NFR_code]],tbl_GNFR_NFR[NFR_code],0))=tbl_I_spatial_distribution[[#This Row],[GNFR_code]]</f>
        <v>0</v>
      </c>
      <c r="L10" s="8">
        <f>IF(ISBLANK(tbl_I_spatial_distribution[[#This Row],[Year]]),"",tbl_I_spatial_distribution[[#This Row],[Year]])</f>
        <v>2017</v>
      </c>
      <c r="M10" s="8" t="str">
        <f>IF(ISBLANK(tbl_I_spatial_distribution[[#This Row],[pollutant_code]]),"",tbl_I_spatial_distribution[[#This Row],[pollutant_code]])</f>
        <v>CO</v>
      </c>
      <c r="N10" s="8" t="str">
        <f>IF(ISBLANK(tbl_I_spatial_distribution[[#This Row],[country_iso_code]]),"",tbl_I_spatial_distribution[[#This Row],[country_iso_code]])</f>
        <v>BEF</v>
      </c>
      <c r="O10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0" s="8" t="str">
        <f>IF(ISBLANK(tbl_I_spatial_distribution[[#This Row],[NFR_code]]),"*",tbl_I_spatial_distribution[[#This Row],[NFR_code]])</f>
        <v>1A3bi</v>
      </c>
      <c r="Q10" s="8" t="str">
        <f>tbl_I_spatial_distribution[[#This Row],[file_path]]</f>
        <v>./wegverkeer/2021/1A3BI_CO_2017.tif</v>
      </c>
    </row>
    <row r="11" spans="1:17" x14ac:dyDescent="0.25">
      <c r="A11">
        <v>2017</v>
      </c>
      <c r="B11" t="s">
        <v>396</v>
      </c>
      <c r="C11" t="s">
        <v>301</v>
      </c>
      <c r="E11" t="s">
        <v>72</v>
      </c>
      <c r="F11" t="s">
        <v>450</v>
      </c>
      <c r="G11" s="1" t="str">
        <f>INDEX(tbl_country[country_label],MATCH(tbl_I_spatial_distribution[[#This Row],[country_iso_code]],tbl_country[country_iso_code],0))</f>
        <v>Flanders</v>
      </c>
      <c r="H11" s="7" t="str">
        <f>INDEX(tbl_GNFR_NFR[GNFR_label],MATCH(tbl_I_spatial_distribution[[#This Row],[NFR_code]],tbl_GNFR_NFR[NFR_code],0))</f>
        <v>F_RoadTransport</v>
      </c>
      <c r="I11" s="1" t="str">
        <f>INDEX(tbl_GNFR_NFR[NFR_label],MATCH(tbl_I_spatial_distribution[[#This Row],[NFR_code]],tbl_GNFR_NFR[NFR_code],0))</f>
        <v>Road transport: Light duty vehicles</v>
      </c>
      <c r="J11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1" s="3" t="b">
        <f>INDEX(tbl_GNFR_NFR[GNFR_code],MATCH(tbl_I_spatial_distribution[[#This Row],[NFR_code]],tbl_GNFR_NFR[NFR_code],0))=tbl_I_spatial_distribution[[#This Row],[GNFR_code]]</f>
        <v>0</v>
      </c>
      <c r="L11" s="8">
        <f>IF(ISBLANK(tbl_I_spatial_distribution[[#This Row],[Year]]),"",tbl_I_spatial_distribution[[#This Row],[Year]])</f>
        <v>2017</v>
      </c>
      <c r="M11" s="8" t="str">
        <f>IF(ISBLANK(tbl_I_spatial_distribution[[#This Row],[pollutant_code]]),"",tbl_I_spatial_distribution[[#This Row],[pollutant_code]])</f>
        <v>CO</v>
      </c>
      <c r="N11" s="8" t="str">
        <f>IF(ISBLANK(tbl_I_spatial_distribution[[#This Row],[country_iso_code]]),"",tbl_I_spatial_distribution[[#This Row],[country_iso_code]])</f>
        <v>BEF</v>
      </c>
      <c r="O11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1" s="8" t="str">
        <f>IF(ISBLANK(tbl_I_spatial_distribution[[#This Row],[NFR_code]]),"*",tbl_I_spatial_distribution[[#This Row],[NFR_code]])</f>
        <v>1A3bii</v>
      </c>
      <c r="Q11" s="8" t="str">
        <f>tbl_I_spatial_distribution[[#This Row],[file_path]]</f>
        <v>./wegverkeer/2021/1A3BII_CO_2017.tif</v>
      </c>
    </row>
    <row r="12" spans="1:17" x14ac:dyDescent="0.25">
      <c r="A12">
        <v>2017</v>
      </c>
      <c r="B12" t="s">
        <v>396</v>
      </c>
      <c r="C12" t="s">
        <v>301</v>
      </c>
      <c r="E12" t="s">
        <v>73</v>
      </c>
      <c r="F12" t="s">
        <v>451</v>
      </c>
      <c r="G12" s="1" t="str">
        <f>INDEX(tbl_country[country_label],MATCH(tbl_I_spatial_distribution[[#This Row],[country_iso_code]],tbl_country[country_iso_code],0))</f>
        <v>Flanders</v>
      </c>
      <c r="H12" s="7" t="str">
        <f>INDEX(tbl_GNFR_NFR[GNFR_label],MATCH(tbl_I_spatial_distribution[[#This Row],[NFR_code]],tbl_GNFR_NFR[NFR_code],0))</f>
        <v>F_RoadTransport</v>
      </c>
      <c r="I12" s="1" t="str">
        <f>INDEX(tbl_GNFR_NFR[NFR_label],MATCH(tbl_I_spatial_distribution[[#This Row],[NFR_code]],tbl_GNFR_NFR[NFR_code],0))</f>
        <v>Road transport: Heavy duty vehicles and buses</v>
      </c>
      <c r="J12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2" s="3" t="b">
        <f>INDEX(tbl_GNFR_NFR[GNFR_code],MATCH(tbl_I_spatial_distribution[[#This Row],[NFR_code]],tbl_GNFR_NFR[NFR_code],0))=tbl_I_spatial_distribution[[#This Row],[GNFR_code]]</f>
        <v>0</v>
      </c>
      <c r="L12" s="8">
        <f>IF(ISBLANK(tbl_I_spatial_distribution[[#This Row],[Year]]),"",tbl_I_spatial_distribution[[#This Row],[Year]])</f>
        <v>2017</v>
      </c>
      <c r="M12" s="8" t="str">
        <f>IF(ISBLANK(tbl_I_spatial_distribution[[#This Row],[pollutant_code]]),"",tbl_I_spatial_distribution[[#This Row],[pollutant_code]])</f>
        <v>CO</v>
      </c>
      <c r="N12" s="8" t="str">
        <f>IF(ISBLANK(tbl_I_spatial_distribution[[#This Row],[country_iso_code]]),"",tbl_I_spatial_distribution[[#This Row],[country_iso_code]])</f>
        <v>BEF</v>
      </c>
      <c r="O12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2" s="8" t="str">
        <f>IF(ISBLANK(tbl_I_spatial_distribution[[#This Row],[NFR_code]]),"*",tbl_I_spatial_distribution[[#This Row],[NFR_code]])</f>
        <v>1A3biii</v>
      </c>
      <c r="Q12" s="8" t="str">
        <f>tbl_I_spatial_distribution[[#This Row],[file_path]]</f>
        <v>./wegverkeer/2021/1A3BIII_CO_2017.tif</v>
      </c>
    </row>
    <row r="13" spans="1:17" x14ac:dyDescent="0.25">
      <c r="A13">
        <v>2017</v>
      </c>
      <c r="B13" t="s">
        <v>396</v>
      </c>
      <c r="C13" t="s">
        <v>301</v>
      </c>
      <c r="E13" t="s">
        <v>74</v>
      </c>
      <c r="F13" t="s">
        <v>452</v>
      </c>
      <c r="G13" s="1" t="str">
        <f>INDEX(tbl_country[country_label],MATCH(tbl_I_spatial_distribution[[#This Row],[country_iso_code]],tbl_country[country_iso_code],0))</f>
        <v>Flanders</v>
      </c>
      <c r="H13" s="7" t="str">
        <f>INDEX(tbl_GNFR_NFR[GNFR_label],MATCH(tbl_I_spatial_distribution[[#This Row],[NFR_code]],tbl_GNFR_NFR[NFR_code],0))</f>
        <v>F_RoadTransport</v>
      </c>
      <c r="I13" s="1" t="str">
        <f>INDEX(tbl_GNFR_NFR[NFR_label],MATCH(tbl_I_spatial_distribution[[#This Row],[NFR_code]],tbl_GNFR_NFR[NFR_code],0))</f>
        <v>Road transport: Mopeds &amp; motorcycles</v>
      </c>
      <c r="J13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3" s="3" t="b">
        <f>INDEX(tbl_GNFR_NFR[GNFR_code],MATCH(tbl_I_spatial_distribution[[#This Row],[NFR_code]],tbl_GNFR_NFR[NFR_code],0))=tbl_I_spatial_distribution[[#This Row],[GNFR_code]]</f>
        <v>0</v>
      </c>
      <c r="L13" s="8">
        <f>IF(ISBLANK(tbl_I_spatial_distribution[[#This Row],[Year]]),"",tbl_I_spatial_distribution[[#This Row],[Year]])</f>
        <v>2017</v>
      </c>
      <c r="M13" s="8" t="str">
        <f>IF(ISBLANK(tbl_I_spatial_distribution[[#This Row],[pollutant_code]]),"",tbl_I_spatial_distribution[[#This Row],[pollutant_code]])</f>
        <v>CO</v>
      </c>
      <c r="N13" s="8" t="str">
        <f>IF(ISBLANK(tbl_I_spatial_distribution[[#This Row],[country_iso_code]]),"",tbl_I_spatial_distribution[[#This Row],[country_iso_code]])</f>
        <v>BEF</v>
      </c>
      <c r="O13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3" s="8" t="str">
        <f>IF(ISBLANK(tbl_I_spatial_distribution[[#This Row],[NFR_code]]),"*",tbl_I_spatial_distribution[[#This Row],[NFR_code]])</f>
        <v>1A3biv</v>
      </c>
      <c r="Q13" s="8" t="str">
        <f>tbl_I_spatial_distribution[[#This Row],[file_path]]</f>
        <v>./wegverkeer/2021/1A3BIV_CO_2017.tif</v>
      </c>
    </row>
    <row r="14" spans="1:17" x14ac:dyDescent="0.25">
      <c r="A14">
        <v>2018</v>
      </c>
      <c r="B14" t="s">
        <v>396</v>
      </c>
      <c r="C14" t="s">
        <v>301</v>
      </c>
      <c r="E14" t="s">
        <v>71</v>
      </c>
      <c r="F14" t="s">
        <v>453</v>
      </c>
      <c r="G14" s="1" t="str">
        <f>INDEX(tbl_country[country_label],MATCH(tbl_I_spatial_distribution[[#This Row],[country_iso_code]],tbl_country[country_iso_code],0))</f>
        <v>Flanders</v>
      </c>
      <c r="H14" s="7" t="str">
        <f>INDEX(tbl_GNFR_NFR[GNFR_label],MATCH(tbl_I_spatial_distribution[[#This Row],[NFR_code]],tbl_GNFR_NFR[NFR_code],0))</f>
        <v>F_RoadTransport</v>
      </c>
      <c r="I14" s="1" t="str">
        <f>INDEX(tbl_GNFR_NFR[NFR_label],MATCH(tbl_I_spatial_distribution[[#This Row],[NFR_code]],tbl_GNFR_NFR[NFR_code],0))</f>
        <v>Road transport: Passenger cars</v>
      </c>
      <c r="J14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4" s="3" t="b">
        <f>INDEX(tbl_GNFR_NFR[GNFR_code],MATCH(tbl_I_spatial_distribution[[#This Row],[NFR_code]],tbl_GNFR_NFR[NFR_code],0))=tbl_I_spatial_distribution[[#This Row],[GNFR_code]]</f>
        <v>0</v>
      </c>
      <c r="L14" s="8">
        <f>IF(ISBLANK(tbl_I_spatial_distribution[[#This Row],[Year]]),"",tbl_I_spatial_distribution[[#This Row],[Year]])</f>
        <v>2018</v>
      </c>
      <c r="M14" s="8" t="str">
        <f>IF(ISBLANK(tbl_I_spatial_distribution[[#This Row],[pollutant_code]]),"",tbl_I_spatial_distribution[[#This Row],[pollutant_code]])</f>
        <v>CO</v>
      </c>
      <c r="N14" s="8" t="str">
        <f>IF(ISBLANK(tbl_I_spatial_distribution[[#This Row],[country_iso_code]]),"",tbl_I_spatial_distribution[[#This Row],[country_iso_code]])</f>
        <v>BEF</v>
      </c>
      <c r="O14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4" s="8" t="str">
        <f>IF(ISBLANK(tbl_I_spatial_distribution[[#This Row],[NFR_code]]),"*",tbl_I_spatial_distribution[[#This Row],[NFR_code]])</f>
        <v>1A3bi</v>
      </c>
      <c r="Q14" s="8" t="str">
        <f>tbl_I_spatial_distribution[[#This Row],[file_path]]</f>
        <v>./wegverkeer/2021/1A3BI_CO_2018.tif</v>
      </c>
    </row>
    <row r="15" spans="1:17" x14ac:dyDescent="0.25">
      <c r="A15">
        <v>2018</v>
      </c>
      <c r="B15" t="s">
        <v>396</v>
      </c>
      <c r="C15" t="s">
        <v>301</v>
      </c>
      <c r="E15" t="s">
        <v>72</v>
      </c>
      <c r="F15" t="s">
        <v>454</v>
      </c>
      <c r="G15" s="1" t="str">
        <f>INDEX(tbl_country[country_label],MATCH(tbl_I_spatial_distribution[[#This Row],[country_iso_code]],tbl_country[country_iso_code],0))</f>
        <v>Flanders</v>
      </c>
      <c r="H15" s="7" t="str">
        <f>INDEX(tbl_GNFR_NFR[GNFR_label],MATCH(tbl_I_spatial_distribution[[#This Row],[NFR_code]],tbl_GNFR_NFR[NFR_code],0))</f>
        <v>F_RoadTransport</v>
      </c>
      <c r="I15" s="1" t="str">
        <f>INDEX(tbl_GNFR_NFR[NFR_label],MATCH(tbl_I_spatial_distribution[[#This Row],[NFR_code]],tbl_GNFR_NFR[NFR_code],0))</f>
        <v>Road transport: Light duty vehicles</v>
      </c>
      <c r="J15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5" s="3" t="b">
        <f>INDEX(tbl_GNFR_NFR[GNFR_code],MATCH(tbl_I_spatial_distribution[[#This Row],[NFR_code]],tbl_GNFR_NFR[NFR_code],0))=tbl_I_spatial_distribution[[#This Row],[GNFR_code]]</f>
        <v>0</v>
      </c>
      <c r="L15" s="8">
        <f>IF(ISBLANK(tbl_I_spatial_distribution[[#This Row],[Year]]),"",tbl_I_spatial_distribution[[#This Row],[Year]])</f>
        <v>2018</v>
      </c>
      <c r="M15" s="8" t="str">
        <f>IF(ISBLANK(tbl_I_spatial_distribution[[#This Row],[pollutant_code]]),"",tbl_I_spatial_distribution[[#This Row],[pollutant_code]])</f>
        <v>CO</v>
      </c>
      <c r="N15" s="8" t="str">
        <f>IF(ISBLANK(tbl_I_spatial_distribution[[#This Row],[country_iso_code]]),"",tbl_I_spatial_distribution[[#This Row],[country_iso_code]])</f>
        <v>BEF</v>
      </c>
      <c r="O15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5" s="8" t="str">
        <f>IF(ISBLANK(tbl_I_spatial_distribution[[#This Row],[NFR_code]]),"*",tbl_I_spatial_distribution[[#This Row],[NFR_code]])</f>
        <v>1A3bii</v>
      </c>
      <c r="Q15" s="8" t="str">
        <f>tbl_I_spatial_distribution[[#This Row],[file_path]]</f>
        <v>./wegverkeer/2021/1A3BII_CO_2018.tif</v>
      </c>
    </row>
    <row r="16" spans="1:17" x14ac:dyDescent="0.25">
      <c r="A16">
        <v>2018</v>
      </c>
      <c r="B16" t="s">
        <v>396</v>
      </c>
      <c r="C16" t="s">
        <v>301</v>
      </c>
      <c r="E16" t="s">
        <v>73</v>
      </c>
      <c r="F16" t="s">
        <v>455</v>
      </c>
      <c r="G16" s="1" t="str">
        <f>INDEX(tbl_country[country_label],MATCH(tbl_I_spatial_distribution[[#This Row],[country_iso_code]],tbl_country[country_iso_code],0))</f>
        <v>Flanders</v>
      </c>
      <c r="H16" s="7" t="str">
        <f>INDEX(tbl_GNFR_NFR[GNFR_label],MATCH(tbl_I_spatial_distribution[[#This Row],[NFR_code]],tbl_GNFR_NFR[NFR_code],0))</f>
        <v>F_RoadTransport</v>
      </c>
      <c r="I16" s="1" t="str">
        <f>INDEX(tbl_GNFR_NFR[NFR_label],MATCH(tbl_I_spatial_distribution[[#This Row],[NFR_code]],tbl_GNFR_NFR[NFR_code],0))</f>
        <v>Road transport: Heavy duty vehicles and buses</v>
      </c>
      <c r="J16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6" s="3" t="b">
        <f>INDEX(tbl_GNFR_NFR[GNFR_code],MATCH(tbl_I_spatial_distribution[[#This Row],[NFR_code]],tbl_GNFR_NFR[NFR_code],0))=tbl_I_spatial_distribution[[#This Row],[GNFR_code]]</f>
        <v>0</v>
      </c>
      <c r="L16" s="8">
        <f>IF(ISBLANK(tbl_I_spatial_distribution[[#This Row],[Year]]),"",tbl_I_spatial_distribution[[#This Row],[Year]])</f>
        <v>2018</v>
      </c>
      <c r="M16" s="8" t="str">
        <f>IF(ISBLANK(tbl_I_spatial_distribution[[#This Row],[pollutant_code]]),"",tbl_I_spatial_distribution[[#This Row],[pollutant_code]])</f>
        <v>CO</v>
      </c>
      <c r="N16" s="8" t="str">
        <f>IF(ISBLANK(tbl_I_spatial_distribution[[#This Row],[country_iso_code]]),"",tbl_I_spatial_distribution[[#This Row],[country_iso_code]])</f>
        <v>BEF</v>
      </c>
      <c r="O16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6" s="8" t="str">
        <f>IF(ISBLANK(tbl_I_spatial_distribution[[#This Row],[NFR_code]]),"*",tbl_I_spatial_distribution[[#This Row],[NFR_code]])</f>
        <v>1A3biii</v>
      </c>
      <c r="Q16" s="8" t="str">
        <f>tbl_I_spatial_distribution[[#This Row],[file_path]]</f>
        <v>./wegverkeer/2021/1A3BIII_CO_2018.tif</v>
      </c>
    </row>
    <row r="17" spans="1:17" x14ac:dyDescent="0.25">
      <c r="A17">
        <v>2018</v>
      </c>
      <c r="B17" t="s">
        <v>396</v>
      </c>
      <c r="C17" t="s">
        <v>301</v>
      </c>
      <c r="E17" t="s">
        <v>74</v>
      </c>
      <c r="F17" t="s">
        <v>456</v>
      </c>
      <c r="G17" s="1" t="str">
        <f>INDEX(tbl_country[country_label],MATCH(tbl_I_spatial_distribution[[#This Row],[country_iso_code]],tbl_country[country_iso_code],0))</f>
        <v>Flanders</v>
      </c>
      <c r="H17" s="7" t="str">
        <f>INDEX(tbl_GNFR_NFR[GNFR_label],MATCH(tbl_I_spatial_distribution[[#This Row],[NFR_code]],tbl_GNFR_NFR[NFR_code],0))</f>
        <v>F_RoadTransport</v>
      </c>
      <c r="I17" s="1" t="str">
        <f>INDEX(tbl_GNFR_NFR[NFR_label],MATCH(tbl_I_spatial_distribution[[#This Row],[NFR_code]],tbl_GNFR_NFR[NFR_code],0))</f>
        <v>Road transport: Mopeds &amp; motorcycles</v>
      </c>
      <c r="J17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7" s="3" t="b">
        <f>INDEX(tbl_GNFR_NFR[GNFR_code],MATCH(tbl_I_spatial_distribution[[#This Row],[NFR_code]],tbl_GNFR_NFR[NFR_code],0))=tbl_I_spatial_distribution[[#This Row],[GNFR_code]]</f>
        <v>0</v>
      </c>
      <c r="L17" s="8">
        <f>IF(ISBLANK(tbl_I_spatial_distribution[[#This Row],[Year]]),"",tbl_I_spatial_distribution[[#This Row],[Year]])</f>
        <v>2018</v>
      </c>
      <c r="M17" s="8" t="str">
        <f>IF(ISBLANK(tbl_I_spatial_distribution[[#This Row],[pollutant_code]]),"",tbl_I_spatial_distribution[[#This Row],[pollutant_code]])</f>
        <v>CO</v>
      </c>
      <c r="N17" s="8" t="str">
        <f>IF(ISBLANK(tbl_I_spatial_distribution[[#This Row],[country_iso_code]]),"",tbl_I_spatial_distribution[[#This Row],[country_iso_code]])</f>
        <v>BEF</v>
      </c>
      <c r="O17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7" s="8" t="str">
        <f>IF(ISBLANK(tbl_I_spatial_distribution[[#This Row],[NFR_code]]),"*",tbl_I_spatial_distribution[[#This Row],[NFR_code]])</f>
        <v>1A3biv</v>
      </c>
      <c r="Q17" s="8" t="str">
        <f>tbl_I_spatial_distribution[[#This Row],[file_path]]</f>
        <v>./wegverkeer/2021/1A3BIV_CO_2018.tif</v>
      </c>
    </row>
    <row r="18" spans="1:17" x14ac:dyDescent="0.25">
      <c r="A18">
        <v>2019</v>
      </c>
      <c r="B18" t="s">
        <v>396</v>
      </c>
      <c r="C18" t="s">
        <v>301</v>
      </c>
      <c r="E18" t="s">
        <v>71</v>
      </c>
      <c r="F18" t="s">
        <v>457</v>
      </c>
      <c r="G18" s="1" t="str">
        <f>INDEX(tbl_country[country_label],MATCH(tbl_I_spatial_distribution[[#This Row],[country_iso_code]],tbl_country[country_iso_code],0))</f>
        <v>Flanders</v>
      </c>
      <c r="H18" s="7" t="str">
        <f>INDEX(tbl_GNFR_NFR[GNFR_label],MATCH(tbl_I_spatial_distribution[[#This Row],[NFR_code]],tbl_GNFR_NFR[NFR_code],0))</f>
        <v>F_RoadTransport</v>
      </c>
      <c r="I18" s="1" t="str">
        <f>INDEX(tbl_GNFR_NFR[NFR_label],MATCH(tbl_I_spatial_distribution[[#This Row],[NFR_code]],tbl_GNFR_NFR[NFR_code],0))</f>
        <v>Road transport: Passenger cars</v>
      </c>
      <c r="J18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8" s="3" t="b">
        <f>INDEX(tbl_GNFR_NFR[GNFR_code],MATCH(tbl_I_spatial_distribution[[#This Row],[NFR_code]],tbl_GNFR_NFR[NFR_code],0))=tbl_I_spatial_distribution[[#This Row],[GNFR_code]]</f>
        <v>0</v>
      </c>
      <c r="L18" s="8">
        <f>IF(ISBLANK(tbl_I_spatial_distribution[[#This Row],[Year]]),"",tbl_I_spatial_distribution[[#This Row],[Year]])</f>
        <v>2019</v>
      </c>
      <c r="M18" s="8" t="str">
        <f>IF(ISBLANK(tbl_I_spatial_distribution[[#This Row],[pollutant_code]]),"",tbl_I_spatial_distribution[[#This Row],[pollutant_code]])</f>
        <v>CO</v>
      </c>
      <c r="N18" s="8" t="str">
        <f>IF(ISBLANK(tbl_I_spatial_distribution[[#This Row],[country_iso_code]]),"",tbl_I_spatial_distribution[[#This Row],[country_iso_code]])</f>
        <v>BEF</v>
      </c>
      <c r="O18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8" s="8" t="str">
        <f>IF(ISBLANK(tbl_I_spatial_distribution[[#This Row],[NFR_code]]),"*",tbl_I_spatial_distribution[[#This Row],[NFR_code]])</f>
        <v>1A3bi</v>
      </c>
      <c r="Q18" s="8" t="str">
        <f>tbl_I_spatial_distribution[[#This Row],[file_path]]</f>
        <v>./wegverkeer/2021/1A3BI_CO_2019.tif</v>
      </c>
    </row>
    <row r="19" spans="1:17" x14ac:dyDescent="0.25">
      <c r="A19">
        <v>2019</v>
      </c>
      <c r="B19" t="s">
        <v>396</v>
      </c>
      <c r="C19" t="s">
        <v>301</v>
      </c>
      <c r="E19" t="s">
        <v>72</v>
      </c>
      <c r="F19" t="s">
        <v>458</v>
      </c>
      <c r="G19" s="1" t="str">
        <f>INDEX(tbl_country[country_label],MATCH(tbl_I_spatial_distribution[[#This Row],[country_iso_code]],tbl_country[country_iso_code],0))</f>
        <v>Flanders</v>
      </c>
      <c r="H19" s="7" t="str">
        <f>INDEX(tbl_GNFR_NFR[GNFR_label],MATCH(tbl_I_spatial_distribution[[#This Row],[NFR_code]],tbl_GNFR_NFR[NFR_code],0))</f>
        <v>F_RoadTransport</v>
      </c>
      <c r="I19" s="1" t="str">
        <f>INDEX(tbl_GNFR_NFR[NFR_label],MATCH(tbl_I_spatial_distribution[[#This Row],[NFR_code]],tbl_GNFR_NFR[NFR_code],0))</f>
        <v>Road transport: Light duty vehicles</v>
      </c>
      <c r="J19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19" s="3" t="b">
        <f>INDEX(tbl_GNFR_NFR[GNFR_code],MATCH(tbl_I_spatial_distribution[[#This Row],[NFR_code]],tbl_GNFR_NFR[NFR_code],0))=tbl_I_spatial_distribution[[#This Row],[GNFR_code]]</f>
        <v>0</v>
      </c>
      <c r="L19" s="8">
        <f>IF(ISBLANK(tbl_I_spatial_distribution[[#This Row],[Year]]),"",tbl_I_spatial_distribution[[#This Row],[Year]])</f>
        <v>2019</v>
      </c>
      <c r="M19" s="8" t="str">
        <f>IF(ISBLANK(tbl_I_spatial_distribution[[#This Row],[pollutant_code]]),"",tbl_I_spatial_distribution[[#This Row],[pollutant_code]])</f>
        <v>CO</v>
      </c>
      <c r="N19" s="8" t="str">
        <f>IF(ISBLANK(tbl_I_spatial_distribution[[#This Row],[country_iso_code]]),"",tbl_I_spatial_distribution[[#This Row],[country_iso_code]])</f>
        <v>BEF</v>
      </c>
      <c r="O19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19" s="8" t="str">
        <f>IF(ISBLANK(tbl_I_spatial_distribution[[#This Row],[NFR_code]]),"*",tbl_I_spatial_distribution[[#This Row],[NFR_code]])</f>
        <v>1A3bii</v>
      </c>
      <c r="Q19" s="8" t="str">
        <f>tbl_I_spatial_distribution[[#This Row],[file_path]]</f>
        <v>./wegverkeer/2021/1A3BII_CO_2019.tif</v>
      </c>
    </row>
    <row r="20" spans="1:17" x14ac:dyDescent="0.25">
      <c r="A20">
        <v>2019</v>
      </c>
      <c r="B20" t="s">
        <v>396</v>
      </c>
      <c r="C20" t="s">
        <v>301</v>
      </c>
      <c r="E20" t="s">
        <v>73</v>
      </c>
      <c r="F20" t="s">
        <v>459</v>
      </c>
      <c r="G20" s="1" t="str">
        <f>INDEX(tbl_country[country_label],MATCH(tbl_I_spatial_distribution[[#This Row],[country_iso_code]],tbl_country[country_iso_code],0))</f>
        <v>Flanders</v>
      </c>
      <c r="H20" s="7" t="str">
        <f>INDEX(tbl_GNFR_NFR[GNFR_label],MATCH(tbl_I_spatial_distribution[[#This Row],[NFR_code]],tbl_GNFR_NFR[NFR_code],0))</f>
        <v>F_RoadTransport</v>
      </c>
      <c r="I20" s="1" t="str">
        <f>INDEX(tbl_GNFR_NFR[NFR_label],MATCH(tbl_I_spatial_distribution[[#This Row],[NFR_code]],tbl_GNFR_NFR[NFR_code],0))</f>
        <v>Road transport: Heavy duty vehicles and buses</v>
      </c>
      <c r="J20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20" s="3" t="b">
        <f>INDEX(tbl_GNFR_NFR[GNFR_code],MATCH(tbl_I_spatial_distribution[[#This Row],[NFR_code]],tbl_GNFR_NFR[NFR_code],0))=tbl_I_spatial_distribution[[#This Row],[GNFR_code]]</f>
        <v>0</v>
      </c>
      <c r="L20" s="8">
        <f>IF(ISBLANK(tbl_I_spatial_distribution[[#This Row],[Year]]),"",tbl_I_spatial_distribution[[#This Row],[Year]])</f>
        <v>2019</v>
      </c>
      <c r="M20" s="8" t="str">
        <f>IF(ISBLANK(tbl_I_spatial_distribution[[#This Row],[pollutant_code]]),"",tbl_I_spatial_distribution[[#This Row],[pollutant_code]])</f>
        <v>CO</v>
      </c>
      <c r="N20" s="8" t="str">
        <f>IF(ISBLANK(tbl_I_spatial_distribution[[#This Row],[country_iso_code]]),"",tbl_I_spatial_distribution[[#This Row],[country_iso_code]])</f>
        <v>BEF</v>
      </c>
      <c r="O20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20" s="8" t="str">
        <f>IF(ISBLANK(tbl_I_spatial_distribution[[#This Row],[NFR_code]]),"*",tbl_I_spatial_distribution[[#This Row],[NFR_code]])</f>
        <v>1A3biii</v>
      </c>
      <c r="Q20" s="8" t="str">
        <f>tbl_I_spatial_distribution[[#This Row],[file_path]]</f>
        <v>./wegverkeer/2021/1A3BIII_CO_2019.tif</v>
      </c>
    </row>
    <row r="21" spans="1:17" x14ac:dyDescent="0.25">
      <c r="A21">
        <v>2019</v>
      </c>
      <c r="B21" t="s">
        <v>396</v>
      </c>
      <c r="C21" t="s">
        <v>301</v>
      </c>
      <c r="E21" t="s">
        <v>74</v>
      </c>
      <c r="F21" t="s">
        <v>460</v>
      </c>
      <c r="G21" s="1" t="str">
        <f>INDEX(tbl_country[country_label],MATCH(tbl_I_spatial_distribution[[#This Row],[country_iso_code]],tbl_country[country_iso_code],0))</f>
        <v>Flanders</v>
      </c>
      <c r="H21" s="7" t="str">
        <f>INDEX(tbl_GNFR_NFR[GNFR_label],MATCH(tbl_I_spatial_distribution[[#This Row],[NFR_code]],tbl_GNFR_NFR[NFR_code],0))</f>
        <v>F_RoadTransport</v>
      </c>
      <c r="I21" s="1" t="str">
        <f>INDEX(tbl_GNFR_NFR[NFR_label],MATCH(tbl_I_spatial_distribution[[#This Row],[NFR_code]],tbl_GNFR_NFR[NFR_code],0))</f>
        <v>Road transport: Mopeds &amp; motorcycles</v>
      </c>
      <c r="J21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K21" s="3" t="b">
        <f>INDEX(tbl_GNFR_NFR[GNFR_code],MATCH(tbl_I_spatial_distribution[[#This Row],[NFR_code]],tbl_GNFR_NFR[NFR_code],0))=tbl_I_spatial_distribution[[#This Row],[GNFR_code]]</f>
        <v>0</v>
      </c>
      <c r="L21" s="8">
        <f>IF(ISBLANK(tbl_I_spatial_distribution[[#This Row],[Year]]),"",tbl_I_spatial_distribution[[#This Row],[Year]])</f>
        <v>2019</v>
      </c>
      <c r="M21" s="8" t="str">
        <f>IF(ISBLANK(tbl_I_spatial_distribution[[#This Row],[pollutant_code]]),"",tbl_I_spatial_distribution[[#This Row],[pollutant_code]])</f>
        <v>CO</v>
      </c>
      <c r="N21" s="8" t="str">
        <f>IF(ISBLANK(tbl_I_spatial_distribution[[#This Row],[country_iso_code]]),"",tbl_I_spatial_distribution[[#This Row],[country_iso_code]])</f>
        <v>BEF</v>
      </c>
      <c r="O21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P21" s="8" t="str">
        <f>IF(ISBLANK(tbl_I_spatial_distribution[[#This Row],[NFR_code]]),"*",tbl_I_spatial_distribution[[#This Row],[NFR_code]])</f>
        <v>1A3biv</v>
      </c>
      <c r="Q21" s="8" t="str">
        <f>tbl_I_spatial_distribution[[#This Row],[file_path]]</f>
        <v>./wegverkeer/2021/1A3BIV_CO_2019.tif</v>
      </c>
    </row>
  </sheetData>
  <phoneticPr fontId="4" type="noConversion"/>
  <conditionalFormatting sqref="E2:E21">
    <cfRule type="expression" dxfId="46" priority="883">
      <formula>$K2=FALSE</formula>
    </cfRule>
  </conditionalFormatting>
  <conditionalFormatting sqref="F2:F21 A2:C21">
    <cfRule type="expression" dxfId="45" priority="882">
      <formula>ISBLANK(A2)</formula>
    </cfRule>
  </conditionalFormatting>
  <conditionalFormatting sqref="E3">
    <cfRule type="expression" dxfId="44" priority="881">
      <formula>$K3=FALSE</formula>
    </cfRule>
  </conditionalFormatting>
  <conditionalFormatting sqref="A3:C3 F3">
    <cfRule type="expression" dxfId="43" priority="880">
      <formula>ISBLANK(A3)</formula>
    </cfRule>
  </conditionalFormatting>
  <conditionalFormatting sqref="E4">
    <cfRule type="expression" dxfId="42" priority="879">
      <formula>$K4=FALSE</formula>
    </cfRule>
  </conditionalFormatting>
  <conditionalFormatting sqref="A4:C4 F4">
    <cfRule type="expression" dxfId="41" priority="878">
      <formula>ISBLANK(A4)</formula>
    </cfRule>
  </conditionalFormatting>
  <conditionalFormatting sqref="E5">
    <cfRule type="expression" dxfId="40" priority="877">
      <formula>$K5=FALSE</formula>
    </cfRule>
  </conditionalFormatting>
  <conditionalFormatting sqref="A5:C5 F5">
    <cfRule type="expression" dxfId="39" priority="876">
      <formula>ISBLANK(A5)</formula>
    </cfRule>
  </conditionalFormatting>
  <conditionalFormatting sqref="A6:C9 F6:F9">
    <cfRule type="expression" dxfId="38" priority="875">
      <formula>ISBLANK(A6)</formula>
    </cfRule>
  </conditionalFormatting>
  <conditionalFormatting sqref="E7">
    <cfRule type="expression" dxfId="37" priority="874">
      <formula>$K7=FALSE</formula>
    </cfRule>
  </conditionalFormatting>
  <conditionalFormatting sqref="A7:C7 F7">
    <cfRule type="expression" dxfId="36" priority="873">
      <formula>ISBLANK(A7)</formula>
    </cfRule>
  </conditionalFormatting>
  <conditionalFormatting sqref="E8">
    <cfRule type="expression" dxfId="35" priority="872">
      <formula>$K8=FALSE</formula>
    </cfRule>
  </conditionalFormatting>
  <conditionalFormatting sqref="A8:C8 F8">
    <cfRule type="expression" dxfId="34" priority="871">
      <formula>ISBLANK(A8)</formula>
    </cfRule>
  </conditionalFormatting>
  <conditionalFormatting sqref="E9">
    <cfRule type="expression" dxfId="33" priority="870">
      <formula>$K9=FALSE</formula>
    </cfRule>
  </conditionalFormatting>
  <conditionalFormatting sqref="A9:C9 F9">
    <cfRule type="expression" dxfId="32" priority="869">
      <formula>ISBLANK(A9)</formula>
    </cfRule>
  </conditionalFormatting>
  <conditionalFormatting sqref="A10:C13 F10:F13">
    <cfRule type="expression" dxfId="31" priority="868">
      <formula>ISBLANK(A10)</formula>
    </cfRule>
  </conditionalFormatting>
  <conditionalFormatting sqref="E11">
    <cfRule type="expression" dxfId="30" priority="867">
      <formula>$K11=FALSE</formula>
    </cfRule>
  </conditionalFormatting>
  <conditionalFormatting sqref="A11:C11 F11">
    <cfRule type="expression" dxfId="29" priority="866">
      <formula>ISBLANK(A11)</formula>
    </cfRule>
  </conditionalFormatting>
  <conditionalFormatting sqref="E12">
    <cfRule type="expression" dxfId="28" priority="865">
      <formula>$K12=FALSE</formula>
    </cfRule>
  </conditionalFormatting>
  <conditionalFormatting sqref="A12:C12 F12">
    <cfRule type="expression" dxfId="27" priority="864">
      <formula>ISBLANK(A12)</formula>
    </cfRule>
  </conditionalFormatting>
  <conditionalFormatting sqref="E13">
    <cfRule type="expression" dxfId="26" priority="863">
      <formula>$K13=FALSE</formula>
    </cfRule>
  </conditionalFormatting>
  <conditionalFormatting sqref="A13:C13 F13">
    <cfRule type="expression" dxfId="25" priority="862">
      <formula>ISBLANK(A13)</formula>
    </cfRule>
  </conditionalFormatting>
  <conditionalFormatting sqref="A14:C17 F14:F17">
    <cfRule type="expression" dxfId="24" priority="861">
      <formula>ISBLANK(A14)</formula>
    </cfRule>
  </conditionalFormatting>
  <conditionalFormatting sqref="E15">
    <cfRule type="expression" dxfId="23" priority="860">
      <formula>$K15=FALSE</formula>
    </cfRule>
  </conditionalFormatting>
  <conditionalFormatting sqref="A15:C15 F15">
    <cfRule type="expression" dxfId="22" priority="859">
      <formula>ISBLANK(A15)</formula>
    </cfRule>
  </conditionalFormatting>
  <conditionalFormatting sqref="E16">
    <cfRule type="expression" dxfId="21" priority="858">
      <formula>$K16=FALSE</formula>
    </cfRule>
  </conditionalFormatting>
  <conditionalFormatting sqref="A16:C16 F16">
    <cfRule type="expression" dxfId="20" priority="857">
      <formula>ISBLANK(A16)</formula>
    </cfRule>
  </conditionalFormatting>
  <conditionalFormatting sqref="E17">
    <cfRule type="expression" dxfId="19" priority="856">
      <formula>$K17=FALSE</formula>
    </cfRule>
  </conditionalFormatting>
  <conditionalFormatting sqref="A17:C17 F17">
    <cfRule type="expression" dxfId="18" priority="855">
      <formula>ISBLANK(A17)</formula>
    </cfRule>
  </conditionalFormatting>
  <conditionalFormatting sqref="A18:C21 F18:F21">
    <cfRule type="expression" dxfId="17" priority="854">
      <formula>ISBLANK(A18)</formula>
    </cfRule>
  </conditionalFormatting>
  <conditionalFormatting sqref="E19">
    <cfRule type="expression" dxfId="16" priority="853">
      <formula>$K19=FALSE</formula>
    </cfRule>
  </conditionalFormatting>
  <conditionalFormatting sqref="A19:C19 F19">
    <cfRule type="expression" dxfId="15" priority="852">
      <formula>ISBLANK(A19)</formula>
    </cfRule>
  </conditionalFormatting>
  <conditionalFormatting sqref="E20">
    <cfRule type="expression" dxfId="14" priority="851">
      <formula>$K20=FALSE</formula>
    </cfRule>
  </conditionalFormatting>
  <conditionalFormatting sqref="A20:C20 F20">
    <cfRule type="expression" dxfId="13" priority="850">
      <formula>ISBLANK(A20)</formula>
    </cfRule>
  </conditionalFormatting>
  <conditionalFormatting sqref="E21">
    <cfRule type="expression" dxfId="12" priority="849">
      <formula>$K21=FALSE</formula>
    </cfRule>
  </conditionalFormatting>
  <conditionalFormatting sqref="A21:C21 F21">
    <cfRule type="expression" dxfId="11" priority="848">
      <formula>ISBLANK(A21)</formula>
    </cfRule>
  </conditionalFormatting>
  <dataValidations count="4">
    <dataValidation type="list" allowBlank="1" showInputMessage="1" showErrorMessage="1" sqref="B2:B21" xr:uid="{408D5B29-ED64-41D6-B2C9-87834CC0D1A5}">
      <formula1>pollutant</formula1>
    </dataValidation>
    <dataValidation type="list" allowBlank="1" showInputMessage="1" showErrorMessage="1" sqref="C2:C21" xr:uid="{3F75D6D0-D85E-4B43-9850-03184E40FE92}">
      <formula1>country</formula1>
    </dataValidation>
    <dataValidation type="list" allowBlank="1" showInputMessage="1" showErrorMessage="1" sqref="D2:D21" xr:uid="{535DD205-1625-4419-AFA4-BB88C9609505}">
      <formula1>GNFR</formula1>
    </dataValidation>
    <dataValidation type="list" allowBlank="1" showInputMessage="1" showErrorMessage="1" sqref="E2:E21" xr:uid="{CFB1DFB7-1A2B-4733-8808-6A363CB09CD7}">
      <formula1>INDIRECT(J2)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GNFR</vt:lpstr>
      <vt:lpstr>GNFR-NFR</vt:lpstr>
      <vt:lpstr>Country</vt:lpstr>
      <vt:lpstr>Pollutant</vt:lpstr>
      <vt:lpstr>Info</vt:lpstr>
      <vt:lpstr>Spatial disaggregation</vt:lpstr>
      <vt:lpstr>country</vt:lpstr>
      <vt:lpstr>GNFR</vt:lpstr>
      <vt:lpstr>pollutant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Vanhulsel Marlies</dc:creator>
  <cp:lastModifiedBy>Vanden Boer Dirk</cp:lastModifiedBy>
  <dcterms:created xsi:type="dcterms:W3CDTF">2021-12-21T13:03:23Z</dcterms:created>
  <dcterms:modified xsi:type="dcterms:W3CDTF">2022-03-04T13:30:34Z</dcterms:modified>
</cp:coreProperties>
</file>