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spatialinventory\"/>
    </mc:Choice>
  </mc:AlternateContent>
  <xr:revisionPtr revIDLastSave="0" documentId="13_ncr:1_{77D18855-D59F-4646-AA76-8C11D8D1274C}" xr6:coauthVersionLast="45" xr6:coauthVersionMax="45" xr10:uidLastSave="{00000000-0000-0000-0000-000000000000}"/>
  <bookViews>
    <workbookView xWindow="840" yWindow="-110" windowWidth="37670" windowHeight="21820" activeTab="5" xr2:uid="{6C3FE3BB-8C73-4241-95BD-F737EA4A19F7}"/>
  </bookViews>
  <sheets>
    <sheet name="GNFR" sheetId="6" r:id="rId1"/>
    <sheet name="GNFR-NFR" sheetId="1" r:id="rId2"/>
    <sheet name="Country" sheetId="2" r:id="rId3"/>
    <sheet name="Pollutant" sheetId="3" r:id="rId4"/>
    <sheet name="Info" sheetId="7" r:id="rId5"/>
    <sheet name="Spatial disaggregation" sheetId="4" r:id="rId6"/>
  </sheets>
  <definedNames>
    <definedName name="_xlnm._FilterDatabase" localSheetId="1" hidden="1">'GNFR-NFR'!$A$1:$D$129</definedName>
    <definedName name="country">tbl_country[country_iso_code]</definedName>
    <definedName name="emission_type">#REF!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" i="4" l="1"/>
  <c r="P2" i="4" l="1"/>
  <c r="Q2" i="4"/>
  <c r="O2" i="4"/>
  <c r="M2" i="4"/>
  <c r="R2" i="4"/>
  <c r="S2" i="4"/>
  <c r="K2" i="4"/>
  <c r="N2" i="4"/>
  <c r="L2" i="4"/>
  <c r="J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K6" i="4" l="1"/>
  <c r="K14" i="4"/>
  <c r="K10" i="4"/>
  <c r="K18" i="4"/>
  <c r="K5" i="4"/>
  <c r="K13" i="4"/>
  <c r="K21" i="4"/>
  <c r="K9" i="4"/>
  <c r="K17" i="4"/>
  <c r="K7" i="4"/>
  <c r="K15" i="4"/>
  <c r="K3" i="4"/>
  <c r="K11" i="4"/>
  <c r="K19" i="4"/>
  <c r="K8" i="4"/>
  <c r="K16" i="4"/>
  <c r="K4" i="4"/>
  <c r="K12" i="4"/>
  <c r="K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E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<sst xmlns="http://schemas.openxmlformats.org/spreadsheetml/2006/main" count="681" uniqueCount="465">
  <si>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</si>
  <si>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</si>
  <si>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</si>
  <si>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</si>
  <si>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</si>
  <si>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</si>
  <si>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</si>
  <si>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</si>
  <si>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</si>
  <si>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</si>
  <si>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</si>
  <si>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</si>
  <si>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</si>
  <si>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</si>
  <si>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</si>
  <si>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</si>
  <si>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</si>
  <si>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</si>
  <si>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</si>
  <si>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</si>
  <si>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</si>
  <si>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</si>
  <si>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</si>
  <si>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</si>
  <si>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</si>
  <si>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</si>
  <si>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</si>
  <si>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</si>
  <si>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</si>
  <si>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</si>
  <si>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</si>
  <si>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</si>
  <si>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</si>
  <si>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</si>
  <si>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</si>
  <si>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</si>
  <si>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</si>
  <si>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</si>
  <si>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</si>
  <si>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</si>
  <si>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</si>
  <si>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</si>
  <si>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</si>
  <si>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</si>
  <si>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</si>
  <si>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</si>
  <si>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</si>
  <si>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</si>
  <si>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</si>
  <si>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</si>
  <si>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</si>
  <si>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</si>
  <si>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</si>
  <si>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</si>
  <si>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</si>
  <si>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</si>
  <si>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</si>
  <si>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</si>
  <si>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</si>
  <si>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</si>
  <si>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</si>
  <si>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</si>
  <si>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</si>
  <si>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</si>
  <si>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</si>
  <si>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</si>
  <si>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</si>
  <si>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</si>
  <si>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</si>
  <si>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</si>
  <si>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</si>
  <si>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</si>
  <si>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</si>
  <si>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</si>
  <si>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</si>
  <si>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</si>
  <si>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</si>
  <si>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</si>
  <si>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</si>
  <si>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</si>
  <si>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</si>
  <si>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</si>
  <si>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</si>
  <si>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</si>
  <si>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</si>
  <si>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</si>
  <si>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</si>
  <si>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</si>
  <si>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</si>
  <si>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</si>
  <si>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</si>
  <si>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</si>
  <si>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</si>
  <si>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</si>
  <si>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</si>
  <si>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</si>
  <si>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</si>
  <si>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</si>
  <si>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</si>
  <si>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</si>
  <si>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</si>
  <si>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</si>
  <si>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</si>
  <si>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</si>
  <si>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</si>
  <si>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</si>
  <si>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</si>
  <si>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</si>
  <si>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</si>
  <si>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</si>
  <si>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</si>
  <si>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</si>
  <si>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</si>
  <si>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</si>
  <si>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</si>
  <si>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</si>
  <si>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</si>
  <si>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</si>
  <si>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</si>
  <si>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</si>
  <si>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</si>
  <si>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</si>
  <si>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</si>
  <si>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</si>
  <si>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</si>
  <si>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</si>
  <si>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</si>
  <si>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</si>
  <si>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</si>
  <si>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</si>
  <si>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</si>
  <si>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</si>
  <si>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</si>
  <si>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</si>
  <si>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</si>
  <si>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</si>
  <si>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</si>
  <si>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</si>
  <si>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</si>
  <si>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</si>
  <si>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</si>
  <si>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</si>
  <si>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</si>
  <si>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</si>
  <si>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</si>
  <si>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</si>
  <si>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</si>
  <si>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</si>
  <si>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</si>
  <si>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</si>
  <si>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</si>
  <si>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</si>
  <si>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</si>
  <si>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</si>
  <si>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</si>
  <si>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</si>
  <si>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</si>
  <si>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</si>
  <si>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</si>
  <si>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</si>
  <si>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</si>
  <si>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</si>
  <si>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</si>
  <si>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</si>
  <si>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</si>
  <si>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</si>
  <si>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</si>
  <si>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</si>
  <si>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</si>
  <si>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</si>
  <si>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</si>
  <si>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</si>
  <si>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</si>
  <si>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</si>
  <si>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</si>
  <si>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</si>
  <si>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</si>
  <si>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</si>
  <si>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</si>
  <si>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</si>
  <si>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</si>
  <si>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</si>
  <si>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</si>
  <si>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</si>
  <si>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</si>
  <si>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</si>
  <si>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</si>
  <si>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</si>
  <si>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</si>
  <si>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</si>
  <si>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</si>
  <si>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</si>
  <si>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</si>
  <si>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</si>
  <si>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</si>
  <si>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</si>
  <si>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</si>
  <si>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</si>
  <si>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</si>
  <si>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</si>
  <si>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</si>
  <si>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</si>
  <si>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</si>
  <si>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</si>
  <si>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</si>
  <si>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</si>
  <si>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</si>
  <si>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</si>
  <si>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</si>
  <si>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</si>
  <si>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</si>
  <si>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</si>
  <si>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</si>
  <si>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</si>
  <si>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</si>
  <si>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</si>
  <si>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</si>
  <si>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</si>
  <si>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</si>
  <si>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</si>
  <si>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</si>
  <si>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</si>
  <si>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</si>
  <si>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</si>
  <si>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</si>
  <si>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</si>
  <si>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</si>
  <si>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</si>
  <si>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</si>
  <si>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</si>
  <si>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</si>
  <si>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</si>
  <si>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</si>
  <si>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</si>
  <si>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</si>
  <si>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</si>
  <si>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</si>
  <si>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</si>
  <si>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</si>
  <si>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</si>
  <si>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</si>
  <si>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</si>
  <si>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</si>
  <si>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</si>
  <si>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</si>
  <si>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</si>
  <si>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</si>
  <si>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</si>
  <si>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</si>
  <si>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</si>
  <si>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</si>
  <si>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</si>
  <si>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</si>
  <si>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</si>
  <si>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</si>
  <si>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</si>
  <si>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</si>
  <si>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</si>
  <si>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</si>
  <si>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</si>
  <si>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</si>
  <si>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</si>
  <si>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</si>
  <si>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</si>
  <si>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</si>
  <si>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</si>
  <si>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</si>
  <si>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</si>
  <si>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</si>
  <si>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</si>
  <si>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</si>
  <si>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</si>
  <si>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</si>
  <si>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</si>
  <si>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</si>
  <si>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</si>
  <si>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</si>
  <si>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</si>
  <si>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</si>
  <si>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</si>
  <si>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</si>
  <si>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</si>
  <si>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</si>
  <si>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</si>
  <si>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</si>
  <si>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</si>
  <si>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</si>
  <si>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</si>
  <si>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</si>
  <si>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</si>
  <si>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</si>
  <si>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</si>
  <si>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</si>
  <si>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</si>
  <si>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</si>
  <si>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</si>
  <si>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</si>
  <si>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</si>
  <si>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</si>
  <si>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</si>
  <si>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</si>
  <si>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</si>
  <si>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</si>
  <si>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</si>
  <si>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</si>
  <si>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</si>
  <si>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</si>
  <si>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</si>
  <si>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</si>
  <si>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</si>
  <si>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</si>
  <si>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</si>
  <si>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</si>
  <si>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</si>
  <si>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</si>
  <si>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</si>
  <si>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</si>
  <si>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</si>
  <si>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</si>
  <si>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</si>
  <si>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</si>
  <si>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</si>
  <si>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</si>
  <si>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</si>
  <si>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</si>
  <si>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</si>
  <si>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</si>
  <si>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</si>
  <si>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</si>
  <si>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</si>
  <si>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</si>
  <si>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</si>
  <si>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</si>
  <si>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</si>
  <si>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</si>
  <si>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</si>
  <si>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</si>
  <si>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</si>
  <si>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</si>
  <si>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</si>
  <si>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</si>
  <si>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</si>
  <si>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</si>
  <si>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</si>
  <si>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</si>
  <si>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</si>
  <si>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</si>
  <si>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</si>
  <si>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</si>
  <si>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</si>
  <si>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</si>
  <si>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</si>
  <si>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</si>
  <si>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</si>
  <si>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</si>
  <si>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</si>
  <si>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</si>
  <si>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</si>
  <si>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</si>
  <si>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</si>
  <si>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</si>
  <si>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</si>
  <si>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</si>
  <si>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</si>
  <si>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</si>
  <si>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</si>
  <si>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</si>
  <si>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</si>
  <si>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</si>
  <si>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</si>
  <si>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</si>
  <si>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</si>
  <si>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</si>
  <si>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</si>
  <si>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</si>
  <si>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</si>
  <si>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</si>
  <si>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</si>
  <si>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</si>
  <si>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</si>
  <si>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</si>
  <si>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</si>
  <si>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</si>
  <si>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</si>
  <si>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</si>
  <si>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</si>
  <si>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</si>
  <si>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</si>
  <si>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</si>
  <si>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</si>
  <si>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</si>
  <si>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</si>
  <si>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</si>
  <si>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</si>
  <si>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</si>
  <si>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</si>
  <si>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</si>
  <si>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</si>
  <si>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</si>
  <si>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</si>
  <si>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</si>
  <si>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</si>
  <si>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</si>
  <si>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</si>
  <si>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</si>
  <si>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</si>
  <si>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</si>
  <si>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</si>
  <si>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</si>
  <si>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</si>
  <si>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</si>
  <si>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</si>
  <si>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</si>
  <si>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</si>
  <si>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</si>
  <si>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</si>
  <si>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</si>
  <si>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</si>
  <si>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</si>
  <si>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</si>
  <si>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</si>
  <si>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</si>
  <si>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</si>
  <si>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Year</t>
  </si>
  <si>
    <t>Data validation GNFR-NFR_range</t>
  </si>
  <si>
    <t>Data validation GNFR-NFR_ok</t>
  </si>
  <si>
    <t>E-MAP_year</t>
  </si>
  <si>
    <t>E-MAP_GNFR_code</t>
  </si>
  <si>
    <t>E-MAP_NFR_code</t>
  </si>
  <si>
    <t>To select all NFR-sectors belonging to one GNFR-sector, leave NFR-sector field blank.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</si>
  <si>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</si>
  <si>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</si>
  <si>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</si>
  <si>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</si>
  <si>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file_path</t>
  </si>
  <si>
    <t>E-MAP_file_path</t>
  </si>
  <si>
    <t>File path to exceptions for spatial distribution</t>
  </si>
  <si>
    <t>E-MAP_pollutant_code</t>
  </si>
  <si>
    <t>E-MAP_country_iso_code</t>
  </si>
  <si>
    <t>1A3bviii</t>
  </si>
  <si>
    <t>Road transport: Resuspension</t>
  </si>
  <si>
    <t>./wegverkeer/2021/1A3BI_CO_2015.tif</t>
  </si>
  <si>
    <t>./wegverkeer/2021/1A3BII_CO_2015.tif</t>
  </si>
  <si>
    <t>./wegverkeer/2021/1A3BIII_CO_2015.tif</t>
  </si>
  <si>
    <t>./wegverkeer/2021/1A3BIV_CO_2015.tif</t>
  </si>
  <si>
    <t>./wegverkeer/2021/1A3BI_CO_2016.tif</t>
  </si>
  <si>
    <t>./wegverkeer/2021/1A3BII_CO_2016.tif</t>
  </si>
  <si>
    <t>./wegverkeer/2021/1A3BIII_CO_2016.tif</t>
  </si>
  <si>
    <t>./wegverkeer/2021/1A3BIV_CO_2016.tif</t>
  </si>
  <si>
    <t>./wegverkeer/2021/1A3BI_CO_2017.tif</t>
  </si>
  <si>
    <t>./wegverkeer/2021/1A3BII_CO_2017.tif</t>
  </si>
  <si>
    <t>./wegverkeer/2021/1A3BIII_CO_2017.tif</t>
  </si>
  <si>
    <t>./wegverkeer/2021/1A3BIV_CO_2017.tif</t>
  </si>
  <si>
    <t>./wegverkeer/2021/1A3BI_CO_2018.tif</t>
  </si>
  <si>
    <t>./wegverkeer/2021/1A3BII_CO_2018.tif</t>
  </si>
  <si>
    <t>./wegverkeer/2021/1A3BIII_CO_2018.tif</t>
  </si>
  <si>
    <t>./wegverkeer/2021/1A3BIV_CO_2018.tif</t>
  </si>
  <si>
    <t>./wegverkeer/2021/1A3BI_CO_2019.tif</t>
  </si>
  <si>
    <t>./wegverkeer/2021/1A3BII_CO_2019.tif</t>
  </si>
  <si>
    <t>./wegverkeer/2021/1A3BIII_CO_2019.tif</t>
  </si>
  <si>
    <t>./wegverkeer/2021/1A3BIV_CO_2019.tif</t>
  </si>
  <si>
    <t>type</t>
  </si>
  <si>
    <t>tif</t>
  </si>
  <si>
    <t>via_NFR</t>
  </si>
  <si>
    <t>via_GNFR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</si>
</sst>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</cellXfs>
  <cellStyles count="2">
    <cellStyle name="Heading 1" xfId="1" builtinId="16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9" totalsRowShown="0">
  <autoFilter ref="A1:D129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patial_distribution" displayName="tbl_I_spatial_distribution" ref="A1:T21" totalsRowShown="0">
  <autoFilter ref="A1:T21" xr:uid="{63E30767-0150-412D-B197-11CE9D14EB4E}"/>
  <tableColumns count="20">
    <tableColumn id="1" xr3:uid="{3CCF1BDF-57B8-4181-91EA-C6A954F57C6F}" name="Year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file_path"/>
    <tableColumn id="2" xr3:uid="{34470E06-D53A-4CB8-883D-67C79F759C3B}" name="type"/>
    <tableColumn id="14" xr3:uid="{F12554B4-D21C-46BF-A7E1-572FE2F30F2C}" name="via_NFR"/>
    <tableColumn id="20" xr3:uid="{45D262D2-7868-46E7-AB75-B5A5A94061E0}" name="via_GNFR"/>
    <tableColumn id="9" xr3:uid="{DCB47D4C-7148-4891-B486-04CF70C7FDCC}" name="country_label" dataDxfId="46">
      <calculatedColumnFormula>INDEX(tbl_country[country_label],MATCH(tbl_I_spatial_distribution[[#This Row],[country_iso_code]],tbl_country[country_iso_code],0))</calculatedColumnFormula>
    </tableColumn>
    <tableColumn id="6" xr3:uid="{409654D3-E717-4ECD-B724-CE76BF1FA726}" name="GNFR_label" dataDxfId="45">
      <calculatedColumnFormula>INDEX(tbl_GNFR_NFR[GNFR_label],MATCH(tbl_I_spatial_distribution[[#This Row],[NFR_code]],tbl_GNFR_NFR[NFR_code],0))</calculatedColumnFormula>
    </tableColumn>
    <tableColumn id="7" xr3:uid="{B9A37C5B-FED3-493F-81B8-F88D72CF166B}" name="NFR_label" dataDxfId="44">
      <calculatedColumnFormula>INDEX(tbl_GNFR_NFR[NFR_label],MATCH(tbl_I_spatial_distribution[[#This Row],[NFR_code]],tbl_GNFR_NFR[NFR_code],0))</calculatedColumnFormula>
    </tableColumn>
    <tableColumn id="10" xr3:uid="{3741CCE9-D8A3-4702-9FBB-BDDC5296CA41}" name="Data validation GNFR-NFR_range" dataDxfId="43">
      <calculatedColumnFormula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calculatedColumnFormula>
    </tableColumn>
    <tableColumn id="11" xr3:uid="{327D5723-70F8-4F14-A112-90BAA56B122D}" name="Data validation GNFR-NFR_ok" dataDxfId="42">
      <calculatedColumnFormula>INDEX(tbl_GNFR_NFR[GNFR_code],MATCH(tbl_I_spatial_distribution[[#This Row],[NFR_code]],tbl_GNFR_NFR[NFR_code],0))=tbl_I_spatial_distribution[[#This Row],[GNFR_code]]</calculatedColumnFormula>
    </tableColumn>
    <tableColumn id="13" xr3:uid="{14DFCA77-FA4F-4492-90FC-E1CF29BD5BDC}" name="E-MAP_year" dataDxfId="41">
      <calculatedColumnFormula>IF(ISBLANK(tbl_I_spatial_distribution[[#This Row],[Year]]),"",tbl_I_spatial_distribution[[#This Row],[Year]])</calculatedColumnFormula>
    </tableColumn>
    <tableColumn id="15" xr3:uid="{0AF0B6B0-EAF2-4779-805E-3E840BA3636B}" name="E-MAP_pollutant_code" dataDxfId="40">
      <calculatedColumnFormula>IF(ISBLANK(tbl_I_spatial_distribution[[#This Row],[pollutant_code]]),"",tbl_I_spatial_distribution[[#This Row],[pollutant_code]])</calculatedColumnFormula>
    </tableColumn>
    <tableColumn id="16" xr3:uid="{C9437DA3-379A-4119-852E-97451565DC30}" name="E-MAP_country_iso_code" dataDxfId="39">
      <calculatedColumnFormula>IF(ISBLANK(tbl_I_spatial_distribution[[#This Row],[country_iso_code]]),"",tbl_I_spatial_distribution[[#This Row],[country_iso_code]])</calculatedColumnFormula>
    </tableColumn>
    <tableColumn id="17" xr3:uid="{90BD55C3-62EC-45E1-88D6-C55C69ABA3CE}" name="E-MAP_GNFR_code" dataDxfId="38">
      <calculatedColumnFormula>IF(ISBLANK(tbl_I_spatial_distribution[[#This Row],[GNFR_code]]),INDEX(tbl_GNFR_NFR[GNFR_code],MATCH(tbl_I_spatial_distribution[[#This Row],[NFR_code]],tbl_GNFR_NFR[NFR_code],0)),tbl_I_spatial_distribution[[#This Row],[GNFR_code]])</calculatedColumnFormula>
    </tableColumn>
    <tableColumn id="18" xr3:uid="{75A83B3D-980A-4F01-8C60-1E833397AAFE}" name="E-MAP_NFR_code" dataDxfId="37">
      <calculatedColumnFormula>IF(ISBLANK(tbl_I_spatial_distribution[[#This Row],[NFR_code]]),"*",tbl_I_spatial_distribution[[#This Row],[NFR_code]])</calculatedColumnFormula>
    </tableColumn>
    <tableColumn id="19" xr3:uid="{8B2B56DD-9D26-4198-95A5-38E1BF66DD11}" name="E-MAP_file_path" dataDxfId="36">
      <calculatedColumnFormula>tbl_I_spatial_distribution[[#This Row],[file_path]]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4.5" x14ac:dyDescent="0.35"/>
  <cols>
    <col min="1" max="1" width="13.453125" customWidth="1"/>
    <col min="2" max="2" width="13.54296875" customWidth="1"/>
  </cols>
  <sheetData>
    <row r="1" spans="1:2" x14ac:dyDescent="0.35">
      <c r="A1" t="s">
        <v>143</v>
      </c>
      <c r="B1" t="s">
        <v>140</v>
      </c>
    </row>
    <row r="2" spans="1:2" x14ac:dyDescent="0.35">
      <c r="A2" t="s">
        <v>144</v>
      </c>
      <c r="B2" t="s">
        <v>0</v>
      </c>
    </row>
    <row r="3" spans="1:2" x14ac:dyDescent="0.35">
      <c r="A3" t="s">
        <v>145</v>
      </c>
      <c r="B3" t="s">
        <v>2</v>
      </c>
    </row>
    <row r="4" spans="1:2" x14ac:dyDescent="0.35">
      <c r="A4" t="s">
        <v>146</v>
      </c>
      <c r="B4" t="s">
        <v>46</v>
      </c>
    </row>
    <row r="5" spans="1:2" x14ac:dyDescent="0.35">
      <c r="A5" t="s">
        <v>147</v>
      </c>
      <c r="B5" t="s">
        <v>51</v>
      </c>
    </row>
    <row r="6" spans="1:2" x14ac:dyDescent="0.35">
      <c r="A6" t="s">
        <v>148</v>
      </c>
      <c r="B6" t="s">
        <v>61</v>
      </c>
    </row>
    <row r="7" spans="1:2" x14ac:dyDescent="0.35">
      <c r="A7" t="s">
        <v>149</v>
      </c>
      <c r="B7" t="s">
        <v>70</v>
      </c>
    </row>
    <row r="8" spans="1:2" x14ac:dyDescent="0.35">
      <c r="A8" t="s">
        <v>150</v>
      </c>
      <c r="B8" t="s">
        <v>78</v>
      </c>
    </row>
    <row r="9" spans="1:2" x14ac:dyDescent="0.35">
      <c r="A9" t="s">
        <v>151</v>
      </c>
      <c r="B9" t="s">
        <v>81</v>
      </c>
    </row>
    <row r="10" spans="1:2" x14ac:dyDescent="0.35">
      <c r="A10" t="s">
        <v>152</v>
      </c>
      <c r="B10" t="s">
        <v>84</v>
      </c>
    </row>
    <row r="11" spans="1:2" x14ac:dyDescent="0.35">
      <c r="A11" t="s">
        <v>153</v>
      </c>
      <c r="B11" t="s">
        <v>94</v>
      </c>
    </row>
    <row r="12" spans="1:2" x14ac:dyDescent="0.35">
      <c r="A12" t="s">
        <v>154</v>
      </c>
      <c r="B12" t="s">
        <v>110</v>
      </c>
    </row>
    <row r="13" spans="1:2" x14ac:dyDescent="0.35">
      <c r="A13" t="s">
        <v>155</v>
      </c>
      <c r="B13" t="s">
        <v>124</v>
      </c>
    </row>
    <row r="14" spans="1:2" x14ac:dyDescent="0.3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9"/>
  <sheetViews>
    <sheetView topLeftCell="A111" workbookViewId="0">
      <selection activeCell="D130" sqref="D130"/>
    </sheetView>
  </sheetViews>
  <sheetFormatPr defaultRowHeight="14.5" x14ac:dyDescent="0.35"/>
  <cols>
    <col min="1" max="1" width="22.81640625" bestFit="1" customWidth="1"/>
    <col min="2" max="2" width="22.81640625" customWidth="1"/>
    <col min="3" max="3" width="12" customWidth="1"/>
    <col min="4" max="4" width="109.1796875" bestFit="1" customWidth="1"/>
  </cols>
  <sheetData>
    <row r="1" spans="1:4" x14ac:dyDescent="0.35">
      <c r="A1" t="s">
        <v>143</v>
      </c>
      <c r="B1" t="s">
        <v>140</v>
      </c>
      <c r="C1" t="s">
        <v>142</v>
      </c>
      <c r="D1" t="s">
        <v>141</v>
      </c>
    </row>
    <row r="2" spans="1:4" x14ac:dyDescent="0.3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3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3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3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3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3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3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3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3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3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3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3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3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3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3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3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3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3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3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3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3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3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3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3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3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3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3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3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3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3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3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3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3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3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3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3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3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3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3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3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3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3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3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3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3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3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3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3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3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3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3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3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3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3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3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3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3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3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3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3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3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3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3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3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3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3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3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3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3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3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3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3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3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3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3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3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3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3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3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3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3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3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3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3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3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3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3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3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3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3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3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3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3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3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3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3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3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3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3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3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3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3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3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3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3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3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3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3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3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3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3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3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3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3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3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3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3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3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3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3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3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3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3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3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3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3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3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  <row r="129" spans="1:4" x14ac:dyDescent="0.35">
      <c r="A129" t="s">
        <v>149</v>
      </c>
      <c r="B129" t="str">
        <f>INDEX(tbl_GNFR[GNFR_label],MATCH(tbl_GNFR_NFR[[#This Row],[GNFR_code]],tbl_GNFR[GNFR_code],0))</f>
        <v>F_RoadTransport</v>
      </c>
      <c r="C129" t="s">
        <v>439</v>
      </c>
      <c r="D129" t="s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4.5" x14ac:dyDescent="0.35"/>
  <cols>
    <col min="1" max="1" width="18.7265625" customWidth="1"/>
    <col min="2" max="2" width="34.453125" bestFit="1" customWidth="1"/>
  </cols>
  <sheetData>
    <row r="1" spans="1:2" x14ac:dyDescent="0.35">
      <c r="A1" t="s">
        <v>284</v>
      </c>
      <c r="B1" t="s">
        <v>395</v>
      </c>
    </row>
    <row r="2" spans="1:2" x14ac:dyDescent="0.35">
      <c r="A2" t="s">
        <v>285</v>
      </c>
      <c r="B2" t="s">
        <v>286</v>
      </c>
    </row>
    <row r="3" spans="1:2" x14ac:dyDescent="0.35">
      <c r="A3" t="s">
        <v>287</v>
      </c>
      <c r="B3" t="s">
        <v>288</v>
      </c>
    </row>
    <row r="4" spans="1:2" x14ac:dyDescent="0.35">
      <c r="A4" t="s">
        <v>289</v>
      </c>
      <c r="B4" t="s">
        <v>290</v>
      </c>
    </row>
    <row r="5" spans="1:2" x14ac:dyDescent="0.35">
      <c r="A5" t="s">
        <v>291</v>
      </c>
      <c r="B5" t="s">
        <v>292</v>
      </c>
    </row>
    <row r="6" spans="1:2" x14ac:dyDescent="0.35">
      <c r="A6" t="s">
        <v>293</v>
      </c>
      <c r="B6" t="s">
        <v>294</v>
      </c>
    </row>
    <row r="7" spans="1:2" x14ac:dyDescent="0.35">
      <c r="A7" t="s">
        <v>295</v>
      </c>
      <c r="B7" t="s">
        <v>296</v>
      </c>
    </row>
    <row r="8" spans="1:2" x14ac:dyDescent="0.35">
      <c r="A8" t="s">
        <v>297</v>
      </c>
      <c r="B8" t="s">
        <v>298</v>
      </c>
    </row>
    <row r="9" spans="1:2" x14ac:dyDescent="0.35">
      <c r="A9" t="s">
        <v>299</v>
      </c>
      <c r="B9" t="s">
        <v>300</v>
      </c>
    </row>
    <row r="10" spans="1:2" x14ac:dyDescent="0.35">
      <c r="A10" t="s">
        <v>301</v>
      </c>
      <c r="B10" t="s">
        <v>302</v>
      </c>
    </row>
    <row r="11" spans="1:2" x14ac:dyDescent="0.35">
      <c r="A11" t="s">
        <v>303</v>
      </c>
      <c r="B11" t="s">
        <v>304</v>
      </c>
    </row>
    <row r="12" spans="1:2" x14ac:dyDescent="0.35">
      <c r="A12" t="s">
        <v>305</v>
      </c>
      <c r="B12" t="s">
        <v>306</v>
      </c>
    </row>
    <row r="13" spans="1:2" x14ac:dyDescent="0.35">
      <c r="A13" t="s">
        <v>307</v>
      </c>
      <c r="B13" t="s">
        <v>308</v>
      </c>
    </row>
    <row r="14" spans="1:2" x14ac:dyDescent="0.35">
      <c r="A14" t="s">
        <v>309</v>
      </c>
      <c r="B14" t="s">
        <v>310</v>
      </c>
    </row>
    <row r="15" spans="1:2" x14ac:dyDescent="0.35">
      <c r="A15" t="s">
        <v>311</v>
      </c>
      <c r="B15" t="s">
        <v>312</v>
      </c>
    </row>
    <row r="16" spans="1:2" x14ac:dyDescent="0.35">
      <c r="A16" t="s">
        <v>313</v>
      </c>
      <c r="B16" t="s">
        <v>314</v>
      </c>
    </row>
    <row r="17" spans="1:2" x14ac:dyDescent="0.35">
      <c r="A17" t="s">
        <v>315</v>
      </c>
      <c r="B17" t="s">
        <v>316</v>
      </c>
    </row>
    <row r="18" spans="1:2" x14ac:dyDescent="0.35">
      <c r="A18" t="s">
        <v>317</v>
      </c>
      <c r="B18" t="s">
        <v>318</v>
      </c>
    </row>
    <row r="19" spans="1:2" x14ac:dyDescent="0.35">
      <c r="A19" t="s">
        <v>319</v>
      </c>
      <c r="B19" t="s">
        <v>320</v>
      </c>
    </row>
    <row r="20" spans="1:2" x14ac:dyDescent="0.35">
      <c r="A20" t="s">
        <v>321</v>
      </c>
      <c r="B20" t="s">
        <v>322</v>
      </c>
    </row>
    <row r="21" spans="1:2" x14ac:dyDescent="0.35">
      <c r="A21" t="s">
        <v>323</v>
      </c>
      <c r="B21" t="s">
        <v>324</v>
      </c>
    </row>
    <row r="22" spans="1:2" x14ac:dyDescent="0.35">
      <c r="A22" t="s">
        <v>325</v>
      </c>
      <c r="B22" t="s">
        <v>326</v>
      </c>
    </row>
    <row r="23" spans="1:2" x14ac:dyDescent="0.35">
      <c r="A23" t="s">
        <v>327</v>
      </c>
      <c r="B23" t="s">
        <v>328</v>
      </c>
    </row>
    <row r="24" spans="1:2" x14ac:dyDescent="0.35">
      <c r="A24" t="s">
        <v>329</v>
      </c>
      <c r="B24" t="s">
        <v>330</v>
      </c>
    </row>
    <row r="25" spans="1:2" x14ac:dyDescent="0.35">
      <c r="A25" t="s">
        <v>331</v>
      </c>
      <c r="B25" t="s">
        <v>332</v>
      </c>
    </row>
    <row r="26" spans="1:2" x14ac:dyDescent="0.35">
      <c r="A26" t="s">
        <v>333</v>
      </c>
      <c r="B26" t="s">
        <v>334</v>
      </c>
    </row>
    <row r="27" spans="1:2" x14ac:dyDescent="0.35">
      <c r="A27" t="s">
        <v>335</v>
      </c>
      <c r="B27" t="s">
        <v>336</v>
      </c>
    </row>
    <row r="28" spans="1:2" x14ac:dyDescent="0.35">
      <c r="A28" t="s">
        <v>337</v>
      </c>
      <c r="B28" t="s">
        <v>338</v>
      </c>
    </row>
    <row r="29" spans="1:2" x14ac:dyDescent="0.35">
      <c r="A29" t="s">
        <v>339</v>
      </c>
      <c r="B29" t="s">
        <v>340</v>
      </c>
    </row>
    <row r="30" spans="1:2" x14ac:dyDescent="0.35">
      <c r="A30" t="s">
        <v>341</v>
      </c>
      <c r="B30" t="s">
        <v>342</v>
      </c>
    </row>
    <row r="31" spans="1:2" x14ac:dyDescent="0.35">
      <c r="A31" t="s">
        <v>343</v>
      </c>
      <c r="B31" t="s">
        <v>344</v>
      </c>
    </row>
    <row r="32" spans="1:2" x14ac:dyDescent="0.35">
      <c r="A32" t="s">
        <v>345</v>
      </c>
      <c r="B32" t="s">
        <v>346</v>
      </c>
    </row>
    <row r="33" spans="1:2" x14ac:dyDescent="0.35">
      <c r="A33" t="s">
        <v>347</v>
      </c>
      <c r="B33" t="s">
        <v>348</v>
      </c>
    </row>
    <row r="34" spans="1:2" x14ac:dyDescent="0.35">
      <c r="A34" t="s">
        <v>349</v>
      </c>
      <c r="B34" t="s">
        <v>350</v>
      </c>
    </row>
    <row r="35" spans="1:2" x14ac:dyDescent="0.35">
      <c r="A35" t="s">
        <v>351</v>
      </c>
      <c r="B35" t="s">
        <v>352</v>
      </c>
    </row>
    <row r="36" spans="1:2" x14ac:dyDescent="0.35">
      <c r="A36" t="s">
        <v>353</v>
      </c>
      <c r="B36" t="s">
        <v>354</v>
      </c>
    </row>
    <row r="37" spans="1:2" x14ac:dyDescent="0.35">
      <c r="A37" t="s">
        <v>355</v>
      </c>
      <c r="B37" t="s">
        <v>356</v>
      </c>
    </row>
    <row r="38" spans="1:2" x14ac:dyDescent="0.35">
      <c r="A38" t="s">
        <v>357</v>
      </c>
      <c r="B38" t="s">
        <v>358</v>
      </c>
    </row>
    <row r="39" spans="1:2" x14ac:dyDescent="0.35">
      <c r="A39" t="s">
        <v>359</v>
      </c>
      <c r="B39" t="s">
        <v>360</v>
      </c>
    </row>
    <row r="40" spans="1:2" x14ac:dyDescent="0.35">
      <c r="A40" t="s">
        <v>361</v>
      </c>
      <c r="B40" t="s">
        <v>362</v>
      </c>
    </row>
    <row r="41" spans="1:2" x14ac:dyDescent="0.35">
      <c r="A41" t="s">
        <v>363</v>
      </c>
      <c r="B41" t="s">
        <v>364</v>
      </c>
    </row>
    <row r="42" spans="1:2" x14ac:dyDescent="0.35">
      <c r="A42" t="s">
        <v>365</v>
      </c>
      <c r="B42" t="s">
        <v>366</v>
      </c>
    </row>
    <row r="43" spans="1:2" x14ac:dyDescent="0.35">
      <c r="A43" t="s">
        <v>367</v>
      </c>
      <c r="B43" t="s">
        <v>368</v>
      </c>
    </row>
    <row r="44" spans="1:2" x14ac:dyDescent="0.35">
      <c r="A44" t="s">
        <v>369</v>
      </c>
      <c r="B44" t="s">
        <v>370</v>
      </c>
    </row>
    <row r="45" spans="1:2" x14ac:dyDescent="0.35">
      <c r="A45" t="s">
        <v>371</v>
      </c>
      <c r="B45" t="s">
        <v>372</v>
      </c>
    </row>
    <row r="46" spans="1:2" x14ac:dyDescent="0.35">
      <c r="A46" t="s">
        <v>373</v>
      </c>
      <c r="B46" t="s">
        <v>374</v>
      </c>
    </row>
    <row r="47" spans="1:2" x14ac:dyDescent="0.35">
      <c r="A47" t="s">
        <v>375</v>
      </c>
      <c r="B47" t="s">
        <v>376</v>
      </c>
    </row>
    <row r="48" spans="1:2" x14ac:dyDescent="0.35">
      <c r="A48" t="s">
        <v>377</v>
      </c>
      <c r="B48" t="s">
        <v>378</v>
      </c>
    </row>
    <row r="49" spans="1:2" x14ac:dyDescent="0.35">
      <c r="A49" t="s">
        <v>379</v>
      </c>
      <c r="B49" t="s">
        <v>380</v>
      </c>
    </row>
    <row r="50" spans="1:2" x14ac:dyDescent="0.35">
      <c r="A50" t="s">
        <v>381</v>
      </c>
      <c r="B50" t="s">
        <v>382</v>
      </c>
    </row>
    <row r="51" spans="1:2" x14ac:dyDescent="0.35">
      <c r="A51" t="s">
        <v>383</v>
      </c>
      <c r="B51" t="s">
        <v>384</v>
      </c>
    </row>
    <row r="52" spans="1:2" x14ac:dyDescent="0.35">
      <c r="A52" t="s">
        <v>385</v>
      </c>
      <c r="B52" t="s">
        <v>386</v>
      </c>
    </row>
    <row r="53" spans="1:2" x14ac:dyDescent="0.35">
      <c r="A53" t="s">
        <v>387</v>
      </c>
      <c r="B53" t="s">
        <v>388</v>
      </c>
    </row>
    <row r="54" spans="1:2" x14ac:dyDescent="0.35">
      <c r="A54" t="s">
        <v>389</v>
      </c>
      <c r="B54" t="s">
        <v>390</v>
      </c>
    </row>
    <row r="55" spans="1:2" x14ac:dyDescent="0.35">
      <c r="A55" t="s">
        <v>391</v>
      </c>
      <c r="B55" t="s">
        <v>392</v>
      </c>
    </row>
    <row r="56" spans="1:2" x14ac:dyDescent="0.3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/>
  </sheetViews>
  <sheetFormatPr defaultRowHeight="14.5" x14ac:dyDescent="0.35"/>
  <cols>
    <col min="1" max="1" width="16.81640625" bestFit="1" customWidth="1"/>
  </cols>
  <sheetData>
    <row r="1" spans="1:1" x14ac:dyDescent="0.35">
      <c r="A1" t="s">
        <v>433</v>
      </c>
    </row>
    <row r="2" spans="1:1" x14ac:dyDescent="0.35">
      <c r="A2" t="s">
        <v>396</v>
      </c>
    </row>
    <row r="3" spans="1:1" x14ac:dyDescent="0.35">
      <c r="A3" t="s">
        <v>397</v>
      </c>
    </row>
    <row r="4" spans="1:1" x14ac:dyDescent="0.35">
      <c r="A4" t="s">
        <v>398</v>
      </c>
    </row>
    <row r="5" spans="1:1" x14ac:dyDescent="0.35">
      <c r="A5" t="s">
        <v>399</v>
      </c>
    </row>
    <row r="6" spans="1:1" x14ac:dyDescent="0.35">
      <c r="A6" t="s">
        <v>400</v>
      </c>
    </row>
    <row r="7" spans="1:1" x14ac:dyDescent="0.35">
      <c r="A7" t="s">
        <v>401</v>
      </c>
    </row>
    <row r="8" spans="1:1" x14ac:dyDescent="0.35">
      <c r="A8" t="s">
        <v>402</v>
      </c>
    </row>
    <row r="9" spans="1:1" x14ac:dyDescent="0.35">
      <c r="A9" t="s">
        <v>403</v>
      </c>
    </row>
    <row r="10" spans="1:1" x14ac:dyDescent="0.35">
      <c r="A10" t="s">
        <v>404</v>
      </c>
    </row>
    <row r="11" spans="1:1" x14ac:dyDescent="0.35">
      <c r="A11" t="s">
        <v>405</v>
      </c>
    </row>
    <row r="12" spans="1:1" x14ac:dyDescent="0.35">
      <c r="A12" t="s">
        <v>406</v>
      </c>
    </row>
    <row r="13" spans="1:1" x14ac:dyDescent="0.35">
      <c r="A13" t="s">
        <v>407</v>
      </c>
    </row>
    <row r="14" spans="1:1" x14ac:dyDescent="0.35">
      <c r="A14" t="s">
        <v>408</v>
      </c>
    </row>
    <row r="15" spans="1:1" x14ac:dyDescent="0.35">
      <c r="A15" t="s">
        <v>409</v>
      </c>
    </row>
    <row r="16" spans="1:1" x14ac:dyDescent="0.35">
      <c r="A16" t="s">
        <v>410</v>
      </c>
    </row>
    <row r="17" spans="1:1" x14ac:dyDescent="0.35">
      <c r="A17" t="s">
        <v>411</v>
      </c>
    </row>
    <row r="18" spans="1:1" x14ac:dyDescent="0.35">
      <c r="A18" t="s">
        <v>412</v>
      </c>
    </row>
    <row r="19" spans="1:1" x14ac:dyDescent="0.35">
      <c r="A19" t="s">
        <v>413</v>
      </c>
    </row>
    <row r="20" spans="1:1" x14ac:dyDescent="0.35">
      <c r="A20" t="s">
        <v>414</v>
      </c>
    </row>
    <row r="21" spans="1:1" x14ac:dyDescent="0.35">
      <c r="A21" t="s">
        <v>415</v>
      </c>
    </row>
    <row r="22" spans="1:1" x14ac:dyDescent="0.35">
      <c r="A22" t="s">
        <v>416</v>
      </c>
    </row>
    <row r="23" spans="1:1" x14ac:dyDescent="0.35">
      <c r="A23" t="s">
        <v>417</v>
      </c>
    </row>
    <row r="24" spans="1:1" x14ac:dyDescent="0.35">
      <c r="A24" t="s">
        <v>418</v>
      </c>
    </row>
    <row r="25" spans="1:1" x14ac:dyDescent="0.35">
      <c r="A25" t="s">
        <v>419</v>
      </c>
    </row>
    <row r="26" spans="1:1" x14ac:dyDescent="0.35">
      <c r="A26" t="s">
        <v>420</v>
      </c>
    </row>
    <row r="27" spans="1:1" x14ac:dyDescent="0.35">
      <c r="A27" t="s">
        <v>421</v>
      </c>
    </row>
    <row r="28" spans="1:1" x14ac:dyDescent="0.3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200E-BE45-4483-9FC0-1392A686EB39}">
  <sheetPr>
    <tabColor theme="9" tint="0.59999389629810485"/>
  </sheetPr>
  <dimension ref="A1:F6"/>
  <sheetViews>
    <sheetView showGridLines="0" workbookViewId="0">
      <selection sqref="A1:XFD7"/>
    </sheetView>
  </sheetViews>
  <sheetFormatPr defaultRowHeight="14.5" x14ac:dyDescent="0.35"/>
  <sheetData>
    <row r="1" spans="1:6" ht="20" thickBot="1" x14ac:dyDescent="0.5">
      <c r="A1" s="4" t="s">
        <v>436</v>
      </c>
      <c r="B1" s="5"/>
      <c r="C1" s="5"/>
      <c r="D1" s="5"/>
      <c r="E1" s="5"/>
      <c r="F1" s="5"/>
    </row>
    <row r="3" spans="1:6" x14ac:dyDescent="0.35">
      <c r="A3" t="s">
        <v>430</v>
      </c>
    </row>
    <row r="4" spans="1:6" x14ac:dyDescent="0.35">
      <c r="A4" t="s">
        <v>431</v>
      </c>
    </row>
    <row r="5" spans="1:6" x14ac:dyDescent="0.35">
      <c r="A5" t="s">
        <v>429</v>
      </c>
    </row>
    <row r="6" spans="1:6" x14ac:dyDescent="0.35">
      <c r="A6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T21"/>
  <sheetViews>
    <sheetView showGridLines="0" tabSelected="1" topLeftCell="F1" workbookViewId="0">
      <selection activeCell="I2" sqref="I2"/>
    </sheetView>
  </sheetViews>
  <sheetFormatPr defaultColWidth="22.453125" defaultRowHeight="14.5" x14ac:dyDescent="0.35"/>
  <cols>
    <col min="1" max="1" width="9.453125" bestFit="1" customWidth="1"/>
    <col min="2" max="2" width="16.81640625" bestFit="1" customWidth="1"/>
    <col min="3" max="3" width="19" bestFit="1" customWidth="1"/>
    <col min="4" max="4" width="13.54296875" bestFit="1" customWidth="1"/>
    <col min="5" max="5" width="12.1796875" bestFit="1" customWidth="1"/>
    <col min="6" max="6" width="130.26953125" bestFit="1" customWidth="1"/>
    <col min="7" max="7" width="6.7265625" customWidth="1"/>
    <col min="8" max="8" width="9.7265625" bestFit="1" customWidth="1"/>
    <col min="9" max="9" width="11" bestFit="1" customWidth="1"/>
    <col min="10" max="10" width="15.54296875" bestFit="1" customWidth="1"/>
    <col min="11" max="11" width="16" bestFit="1" customWidth="1"/>
    <col min="12" max="12" width="43" bestFit="1" customWidth="1"/>
    <col min="13" max="13" width="33" bestFit="1" customWidth="1"/>
    <col min="14" max="14" width="30" bestFit="1" customWidth="1"/>
    <col min="15" max="15" width="14.1796875" bestFit="1" customWidth="1"/>
    <col min="16" max="16" width="24.1796875" bestFit="1" customWidth="1"/>
    <col min="17" max="17" width="26.26953125" bestFit="1" customWidth="1"/>
    <col min="18" max="18" width="20.81640625" bestFit="1" customWidth="1"/>
    <col min="19" max="19" width="19.26953125" bestFit="1" customWidth="1"/>
    <col min="20" max="20" width="130.26953125" bestFit="1" customWidth="1"/>
  </cols>
  <sheetData>
    <row r="1" spans="1:20" x14ac:dyDescent="0.35">
      <c r="A1" t="s">
        <v>423</v>
      </c>
      <c r="B1" t="s">
        <v>433</v>
      </c>
      <c r="C1" t="s">
        <v>284</v>
      </c>
      <c r="D1" t="s">
        <v>143</v>
      </c>
      <c r="E1" t="s">
        <v>142</v>
      </c>
      <c r="F1" t="s">
        <v>434</v>
      </c>
      <c r="G1" t="s">
        <v>461</v>
      </c>
      <c r="H1" t="s">
        <v>463</v>
      </c>
      <c r="I1" t="s">
        <v>464</v>
      </c>
      <c r="J1" s="6" t="s">
        <v>395</v>
      </c>
      <c r="K1" s="6" t="s">
        <v>140</v>
      </c>
      <c r="L1" s="6" t="s">
        <v>141</v>
      </c>
      <c r="M1" s="2" t="s">
        <v>424</v>
      </c>
      <c r="N1" s="2" t="s">
        <v>425</v>
      </c>
      <c r="O1" s="2" t="s">
        <v>426</v>
      </c>
      <c r="P1" s="2" t="s">
        <v>437</v>
      </c>
      <c r="Q1" s="2" t="s">
        <v>438</v>
      </c>
      <c r="R1" s="2" t="s">
        <v>427</v>
      </c>
      <c r="S1" s="2" t="s">
        <v>428</v>
      </c>
      <c r="T1" s="2" t="s">
        <v>435</v>
      </c>
    </row>
    <row r="2" spans="1:20" x14ac:dyDescent="0.35">
      <c r="A2">
        <v>2015</v>
      </c>
      <c r="B2" t="s">
        <v>396</v>
      </c>
      <c r="C2" t="s">
        <v>301</v>
      </c>
      <c r="E2" t="s">
        <v>71</v>
      </c>
      <c r="F2" t="s">
        <v>441</v>
      </c>
      <c r="G2" t="s">
        <v>462</v>
      </c>
      <c r="J2" s="1" t="str">
        <f>INDEX(tbl_country[country_label],MATCH(tbl_I_spatial_distribution[[#This Row],[country_iso_code]],tbl_country[country_iso_code],0))</f>
        <v>Flanders</v>
      </c>
      <c r="K2" s="1" t="str">
        <f>INDEX(tbl_GNFR_NFR[GNFR_label],MATCH(tbl_I_spatial_distribution[[#This Row],[NFR_code]],tbl_GNFR_NFR[NFR_code],0))</f>
        <v>F_RoadTransport</v>
      </c>
      <c r="L2" s="1" t="str">
        <f>INDEX(tbl_GNFR_NFR[NFR_label],MATCH(tbl_I_spatial_distribution[[#This Row],[NFR_code]],tbl_GNFR_NFR[NFR_code],0))</f>
        <v>Road transport: Passenger cars</v>
      </c>
      <c r="M2" s="3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" s="3" t="b">
        <f>INDEX(tbl_GNFR_NFR[GNFR_code],MATCH(tbl_I_spatial_distribution[[#This Row],[NFR_code]],tbl_GNFR_NFR[NFR_code],0))=tbl_I_spatial_distribution[[#This Row],[GNFR_code]]</f>
        <v>0</v>
      </c>
      <c r="O2" s="3">
        <f>IF(ISBLANK(tbl_I_spatial_distribution[[#This Row],[Year]]),"",tbl_I_spatial_distribution[[#This Row],[Year]])</f>
        <v>2015</v>
      </c>
      <c r="P2" s="3" t="str">
        <f>IF(ISBLANK(tbl_I_spatial_distribution[[#This Row],[pollutant_code]]),"",tbl_I_spatial_distribution[[#This Row],[pollutant_code]])</f>
        <v>CO</v>
      </c>
      <c r="Q2" s="3" t="str">
        <f>IF(ISBLANK(tbl_I_spatial_distribution[[#This Row],[country_iso_code]]),"",tbl_I_spatial_distribution[[#This Row],[country_iso_code]])</f>
        <v>BEF</v>
      </c>
      <c r="R2" s="3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2" s="3" t="str">
        <f>IF(ISBLANK(tbl_I_spatial_distribution[[#This Row],[NFR_code]]),"*",tbl_I_spatial_distribution[[#This Row],[NFR_code]])</f>
        <v>1A3bi</v>
      </c>
      <c r="T2" s="3" t="str">
        <f>tbl_I_spatial_distribution[[#This Row],[file_path]]</f>
        <v>./wegverkeer/2021/1A3BI_CO_2015.tif</v>
      </c>
    </row>
    <row r="3" spans="1:20" x14ac:dyDescent="0.35">
      <c r="A3">
        <v>2015</v>
      </c>
      <c r="B3" t="s">
        <v>396</v>
      </c>
      <c r="C3" t="s">
        <v>301</v>
      </c>
      <c r="E3" t="s">
        <v>72</v>
      </c>
      <c r="F3" t="s">
        <v>442</v>
      </c>
      <c r="G3" t="s">
        <v>462</v>
      </c>
      <c r="J3" s="1" t="str">
        <f>INDEX(tbl_country[country_label],MATCH(tbl_I_spatial_distribution[[#This Row],[country_iso_code]],tbl_country[country_iso_code],0))</f>
        <v>Flanders</v>
      </c>
      <c r="K3" s="7" t="str">
        <f>INDEX(tbl_GNFR_NFR[GNFR_label],MATCH(tbl_I_spatial_distribution[[#This Row],[NFR_code]],tbl_GNFR_NFR[NFR_code],0))</f>
        <v>F_RoadTransport</v>
      </c>
      <c r="L3" s="1" t="str">
        <f>INDEX(tbl_GNFR_NFR[NFR_label],MATCH(tbl_I_spatial_distribution[[#This Row],[NFR_code]],tbl_GNFR_NFR[NFR_code],0))</f>
        <v>Road transport: Light duty vehicles</v>
      </c>
      <c r="M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3" s="3" t="b">
        <f>INDEX(tbl_GNFR_NFR[GNFR_code],MATCH(tbl_I_spatial_distribution[[#This Row],[NFR_code]],tbl_GNFR_NFR[NFR_code],0))=tbl_I_spatial_distribution[[#This Row],[GNFR_code]]</f>
        <v>0</v>
      </c>
      <c r="O3" s="8">
        <f>IF(ISBLANK(tbl_I_spatial_distribution[[#This Row],[Year]]),"",tbl_I_spatial_distribution[[#This Row],[Year]])</f>
        <v>2015</v>
      </c>
      <c r="P3" s="8" t="str">
        <f>IF(ISBLANK(tbl_I_spatial_distribution[[#This Row],[pollutant_code]]),"",tbl_I_spatial_distribution[[#This Row],[pollutant_code]])</f>
        <v>CO</v>
      </c>
      <c r="Q3" s="8" t="str">
        <f>IF(ISBLANK(tbl_I_spatial_distribution[[#This Row],[country_iso_code]]),"",tbl_I_spatial_distribution[[#This Row],[country_iso_code]])</f>
        <v>BEF</v>
      </c>
      <c r="R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3" s="8" t="str">
        <f>IF(ISBLANK(tbl_I_spatial_distribution[[#This Row],[NFR_code]]),"*",tbl_I_spatial_distribution[[#This Row],[NFR_code]])</f>
        <v>1A3bii</v>
      </c>
      <c r="T3" s="8" t="str">
        <f>tbl_I_spatial_distribution[[#This Row],[file_path]]</f>
        <v>./wegverkeer/2021/1A3BII_CO_2015.tif</v>
      </c>
    </row>
    <row r="4" spans="1:20" x14ac:dyDescent="0.35">
      <c r="A4">
        <v>2015</v>
      </c>
      <c r="B4" t="s">
        <v>396</v>
      </c>
      <c r="C4" t="s">
        <v>301</v>
      </c>
      <c r="E4" t="s">
        <v>73</v>
      </c>
      <c r="F4" t="s">
        <v>443</v>
      </c>
      <c r="G4" t="s">
        <v>462</v>
      </c>
      <c r="J4" s="1" t="str">
        <f>INDEX(tbl_country[country_label],MATCH(tbl_I_spatial_distribution[[#This Row],[country_iso_code]],tbl_country[country_iso_code],0))</f>
        <v>Flanders</v>
      </c>
      <c r="K4" s="7" t="str">
        <f>INDEX(tbl_GNFR_NFR[GNFR_label],MATCH(tbl_I_spatial_distribution[[#This Row],[NFR_code]],tbl_GNFR_NFR[NFR_code],0))</f>
        <v>F_RoadTransport</v>
      </c>
      <c r="L4" s="1" t="str">
        <f>INDEX(tbl_GNFR_NFR[NFR_label],MATCH(tbl_I_spatial_distribution[[#This Row],[NFR_code]],tbl_GNFR_NFR[NFR_code],0))</f>
        <v>Road transport: Heavy duty vehicles and buses</v>
      </c>
      <c r="M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4" s="3" t="b">
        <f>INDEX(tbl_GNFR_NFR[GNFR_code],MATCH(tbl_I_spatial_distribution[[#This Row],[NFR_code]],tbl_GNFR_NFR[NFR_code],0))=tbl_I_spatial_distribution[[#This Row],[GNFR_code]]</f>
        <v>0</v>
      </c>
      <c r="O4" s="8">
        <f>IF(ISBLANK(tbl_I_spatial_distribution[[#This Row],[Year]]),"",tbl_I_spatial_distribution[[#This Row],[Year]])</f>
        <v>2015</v>
      </c>
      <c r="P4" s="8" t="str">
        <f>IF(ISBLANK(tbl_I_spatial_distribution[[#This Row],[pollutant_code]]),"",tbl_I_spatial_distribution[[#This Row],[pollutant_code]])</f>
        <v>CO</v>
      </c>
      <c r="Q4" s="8" t="str">
        <f>IF(ISBLANK(tbl_I_spatial_distribution[[#This Row],[country_iso_code]]),"",tbl_I_spatial_distribution[[#This Row],[country_iso_code]])</f>
        <v>BEF</v>
      </c>
      <c r="R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4" s="8" t="str">
        <f>IF(ISBLANK(tbl_I_spatial_distribution[[#This Row],[NFR_code]]),"*",tbl_I_spatial_distribution[[#This Row],[NFR_code]])</f>
        <v>1A3biii</v>
      </c>
      <c r="T4" s="8" t="str">
        <f>tbl_I_spatial_distribution[[#This Row],[file_path]]</f>
        <v>./wegverkeer/2021/1A3BIII_CO_2015.tif</v>
      </c>
    </row>
    <row r="5" spans="1:20" x14ac:dyDescent="0.35">
      <c r="A5">
        <v>2015</v>
      </c>
      <c r="B5" t="s">
        <v>396</v>
      </c>
      <c r="C5" t="s">
        <v>301</v>
      </c>
      <c r="E5" t="s">
        <v>74</v>
      </c>
      <c r="F5" t="s">
        <v>444</v>
      </c>
      <c r="G5" t="s">
        <v>462</v>
      </c>
      <c r="J5" s="1" t="str">
        <f>INDEX(tbl_country[country_label],MATCH(tbl_I_spatial_distribution[[#This Row],[country_iso_code]],tbl_country[country_iso_code],0))</f>
        <v>Flanders</v>
      </c>
      <c r="K5" s="7" t="str">
        <f>INDEX(tbl_GNFR_NFR[GNFR_label],MATCH(tbl_I_spatial_distribution[[#This Row],[NFR_code]],tbl_GNFR_NFR[NFR_code],0))</f>
        <v>F_RoadTransport</v>
      </c>
      <c r="L5" s="1" t="str">
        <f>INDEX(tbl_GNFR_NFR[NFR_label],MATCH(tbl_I_spatial_distribution[[#This Row],[NFR_code]],tbl_GNFR_NFR[NFR_code],0))</f>
        <v>Road transport: Mopeds &amp; motorcycles</v>
      </c>
      <c r="M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5" s="3" t="b">
        <f>INDEX(tbl_GNFR_NFR[GNFR_code],MATCH(tbl_I_spatial_distribution[[#This Row],[NFR_code]],tbl_GNFR_NFR[NFR_code],0))=tbl_I_spatial_distribution[[#This Row],[GNFR_code]]</f>
        <v>0</v>
      </c>
      <c r="O5" s="8">
        <f>IF(ISBLANK(tbl_I_spatial_distribution[[#This Row],[Year]]),"",tbl_I_spatial_distribution[[#This Row],[Year]])</f>
        <v>2015</v>
      </c>
      <c r="P5" s="8" t="str">
        <f>IF(ISBLANK(tbl_I_spatial_distribution[[#This Row],[pollutant_code]]),"",tbl_I_spatial_distribution[[#This Row],[pollutant_code]])</f>
        <v>CO</v>
      </c>
      <c r="Q5" s="8" t="str">
        <f>IF(ISBLANK(tbl_I_spatial_distribution[[#This Row],[country_iso_code]]),"",tbl_I_spatial_distribution[[#This Row],[country_iso_code]])</f>
        <v>BEF</v>
      </c>
      <c r="R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5" s="8" t="str">
        <f>IF(ISBLANK(tbl_I_spatial_distribution[[#This Row],[NFR_code]]),"*",tbl_I_spatial_distribution[[#This Row],[NFR_code]])</f>
        <v>1A3biv</v>
      </c>
      <c r="T5" s="8" t="str">
        <f>tbl_I_spatial_distribution[[#This Row],[file_path]]</f>
        <v>./wegverkeer/2021/1A3BIV_CO_2015.tif</v>
      </c>
    </row>
    <row r="6" spans="1:20" x14ac:dyDescent="0.35">
      <c r="A6">
        <v>2016</v>
      </c>
      <c r="B6" t="s">
        <v>396</v>
      </c>
      <c r="C6" t="s">
        <v>301</v>
      </c>
      <c r="E6" t="s">
        <v>71</v>
      </c>
      <c r="F6" t="s">
        <v>445</v>
      </c>
      <c r="G6" t="s">
        <v>462</v>
      </c>
      <c r="J6" s="1" t="str">
        <f>INDEX(tbl_country[country_label],MATCH(tbl_I_spatial_distribution[[#This Row],[country_iso_code]],tbl_country[country_iso_code],0))</f>
        <v>Flanders</v>
      </c>
      <c r="K6" s="7" t="str">
        <f>INDEX(tbl_GNFR_NFR[GNFR_label],MATCH(tbl_I_spatial_distribution[[#This Row],[NFR_code]],tbl_GNFR_NFR[NFR_code],0))</f>
        <v>F_RoadTransport</v>
      </c>
      <c r="L6" s="1" t="str">
        <f>INDEX(tbl_GNFR_NFR[NFR_label],MATCH(tbl_I_spatial_distribution[[#This Row],[NFR_code]],tbl_GNFR_NFR[NFR_code],0))</f>
        <v>Road transport: Passenger cars</v>
      </c>
      <c r="M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6" s="3" t="b">
        <f>INDEX(tbl_GNFR_NFR[GNFR_code],MATCH(tbl_I_spatial_distribution[[#This Row],[NFR_code]],tbl_GNFR_NFR[NFR_code],0))=tbl_I_spatial_distribution[[#This Row],[GNFR_code]]</f>
        <v>0</v>
      </c>
      <c r="O6" s="8">
        <f>IF(ISBLANK(tbl_I_spatial_distribution[[#This Row],[Year]]),"",tbl_I_spatial_distribution[[#This Row],[Year]])</f>
        <v>2016</v>
      </c>
      <c r="P6" s="8" t="str">
        <f>IF(ISBLANK(tbl_I_spatial_distribution[[#This Row],[pollutant_code]]),"",tbl_I_spatial_distribution[[#This Row],[pollutant_code]])</f>
        <v>CO</v>
      </c>
      <c r="Q6" s="8" t="str">
        <f>IF(ISBLANK(tbl_I_spatial_distribution[[#This Row],[country_iso_code]]),"",tbl_I_spatial_distribution[[#This Row],[country_iso_code]])</f>
        <v>BEF</v>
      </c>
      <c r="R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6" s="8" t="str">
        <f>IF(ISBLANK(tbl_I_spatial_distribution[[#This Row],[NFR_code]]),"*",tbl_I_spatial_distribution[[#This Row],[NFR_code]])</f>
        <v>1A3bi</v>
      </c>
      <c r="T6" s="8" t="str">
        <f>tbl_I_spatial_distribution[[#This Row],[file_path]]</f>
        <v>./wegverkeer/2021/1A3BI_CO_2016.tif</v>
      </c>
    </row>
    <row r="7" spans="1:20" x14ac:dyDescent="0.35">
      <c r="A7">
        <v>2016</v>
      </c>
      <c r="B7" t="s">
        <v>396</v>
      </c>
      <c r="C7" t="s">
        <v>301</v>
      </c>
      <c r="E7" t="s">
        <v>72</v>
      </c>
      <c r="F7" t="s">
        <v>446</v>
      </c>
      <c r="G7" t="s">
        <v>462</v>
      </c>
      <c r="J7" s="1" t="str">
        <f>INDEX(tbl_country[country_label],MATCH(tbl_I_spatial_distribution[[#This Row],[country_iso_code]],tbl_country[country_iso_code],0))</f>
        <v>Flanders</v>
      </c>
      <c r="K7" s="7" t="str">
        <f>INDEX(tbl_GNFR_NFR[GNFR_label],MATCH(tbl_I_spatial_distribution[[#This Row],[NFR_code]],tbl_GNFR_NFR[NFR_code],0))</f>
        <v>F_RoadTransport</v>
      </c>
      <c r="L7" s="1" t="str">
        <f>INDEX(tbl_GNFR_NFR[NFR_label],MATCH(tbl_I_spatial_distribution[[#This Row],[NFR_code]],tbl_GNFR_NFR[NFR_code],0))</f>
        <v>Road transport: Light duty vehicles</v>
      </c>
      <c r="M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7" s="3" t="b">
        <f>INDEX(tbl_GNFR_NFR[GNFR_code],MATCH(tbl_I_spatial_distribution[[#This Row],[NFR_code]],tbl_GNFR_NFR[NFR_code],0))=tbl_I_spatial_distribution[[#This Row],[GNFR_code]]</f>
        <v>0</v>
      </c>
      <c r="O7" s="8">
        <f>IF(ISBLANK(tbl_I_spatial_distribution[[#This Row],[Year]]),"",tbl_I_spatial_distribution[[#This Row],[Year]])</f>
        <v>2016</v>
      </c>
      <c r="P7" s="8" t="str">
        <f>IF(ISBLANK(tbl_I_spatial_distribution[[#This Row],[pollutant_code]]),"",tbl_I_spatial_distribution[[#This Row],[pollutant_code]])</f>
        <v>CO</v>
      </c>
      <c r="Q7" s="8" t="str">
        <f>IF(ISBLANK(tbl_I_spatial_distribution[[#This Row],[country_iso_code]]),"",tbl_I_spatial_distribution[[#This Row],[country_iso_code]])</f>
        <v>BEF</v>
      </c>
      <c r="R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7" s="8" t="str">
        <f>IF(ISBLANK(tbl_I_spatial_distribution[[#This Row],[NFR_code]]),"*",tbl_I_spatial_distribution[[#This Row],[NFR_code]])</f>
        <v>1A3bii</v>
      </c>
      <c r="T7" s="8" t="str">
        <f>tbl_I_spatial_distribution[[#This Row],[file_path]]</f>
        <v>./wegverkeer/2021/1A3BII_CO_2016.tif</v>
      </c>
    </row>
    <row r="8" spans="1:20" x14ac:dyDescent="0.35">
      <c r="A8">
        <v>2016</v>
      </c>
      <c r="B8" t="s">
        <v>396</v>
      </c>
      <c r="C8" t="s">
        <v>301</v>
      </c>
      <c r="E8" t="s">
        <v>73</v>
      </c>
      <c r="F8" t="s">
        <v>447</v>
      </c>
      <c r="G8" t="s">
        <v>462</v>
      </c>
      <c r="J8" s="1" t="str">
        <f>INDEX(tbl_country[country_label],MATCH(tbl_I_spatial_distribution[[#This Row],[country_iso_code]],tbl_country[country_iso_code],0))</f>
        <v>Flanders</v>
      </c>
      <c r="K8" s="7" t="str">
        <f>INDEX(tbl_GNFR_NFR[GNFR_label],MATCH(tbl_I_spatial_distribution[[#This Row],[NFR_code]],tbl_GNFR_NFR[NFR_code],0))</f>
        <v>F_RoadTransport</v>
      </c>
      <c r="L8" s="1" t="str">
        <f>INDEX(tbl_GNFR_NFR[NFR_label],MATCH(tbl_I_spatial_distribution[[#This Row],[NFR_code]],tbl_GNFR_NFR[NFR_code],0))</f>
        <v>Road transport: Heavy duty vehicles and buses</v>
      </c>
      <c r="M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8" s="3" t="b">
        <f>INDEX(tbl_GNFR_NFR[GNFR_code],MATCH(tbl_I_spatial_distribution[[#This Row],[NFR_code]],tbl_GNFR_NFR[NFR_code],0))=tbl_I_spatial_distribution[[#This Row],[GNFR_code]]</f>
        <v>0</v>
      </c>
      <c r="O8" s="8">
        <f>IF(ISBLANK(tbl_I_spatial_distribution[[#This Row],[Year]]),"",tbl_I_spatial_distribution[[#This Row],[Year]])</f>
        <v>2016</v>
      </c>
      <c r="P8" s="8" t="str">
        <f>IF(ISBLANK(tbl_I_spatial_distribution[[#This Row],[pollutant_code]]),"",tbl_I_spatial_distribution[[#This Row],[pollutant_code]])</f>
        <v>CO</v>
      </c>
      <c r="Q8" s="8" t="str">
        <f>IF(ISBLANK(tbl_I_spatial_distribution[[#This Row],[country_iso_code]]),"",tbl_I_spatial_distribution[[#This Row],[country_iso_code]])</f>
        <v>BEF</v>
      </c>
      <c r="R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8" s="8" t="str">
        <f>IF(ISBLANK(tbl_I_spatial_distribution[[#This Row],[NFR_code]]),"*",tbl_I_spatial_distribution[[#This Row],[NFR_code]])</f>
        <v>1A3biii</v>
      </c>
      <c r="T8" s="8" t="str">
        <f>tbl_I_spatial_distribution[[#This Row],[file_path]]</f>
        <v>./wegverkeer/2021/1A3BIII_CO_2016.tif</v>
      </c>
    </row>
    <row r="9" spans="1:20" x14ac:dyDescent="0.35">
      <c r="A9">
        <v>2016</v>
      </c>
      <c r="B9" t="s">
        <v>396</v>
      </c>
      <c r="C9" t="s">
        <v>301</v>
      </c>
      <c r="E9" t="s">
        <v>74</v>
      </c>
      <c r="F9" t="s">
        <v>448</v>
      </c>
      <c r="G9" t="s">
        <v>462</v>
      </c>
      <c r="J9" s="1" t="str">
        <f>INDEX(tbl_country[country_label],MATCH(tbl_I_spatial_distribution[[#This Row],[country_iso_code]],tbl_country[country_iso_code],0))</f>
        <v>Flanders</v>
      </c>
      <c r="K9" s="7" t="str">
        <f>INDEX(tbl_GNFR_NFR[GNFR_label],MATCH(tbl_I_spatial_distribution[[#This Row],[NFR_code]],tbl_GNFR_NFR[NFR_code],0))</f>
        <v>F_RoadTransport</v>
      </c>
      <c r="L9" s="1" t="str">
        <f>INDEX(tbl_GNFR_NFR[NFR_label],MATCH(tbl_I_spatial_distribution[[#This Row],[NFR_code]],tbl_GNFR_NFR[NFR_code],0))</f>
        <v>Road transport: Mopeds &amp; motorcycles</v>
      </c>
      <c r="M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9" s="3" t="b">
        <f>INDEX(tbl_GNFR_NFR[GNFR_code],MATCH(tbl_I_spatial_distribution[[#This Row],[NFR_code]],tbl_GNFR_NFR[NFR_code],0))=tbl_I_spatial_distribution[[#This Row],[GNFR_code]]</f>
        <v>0</v>
      </c>
      <c r="O9" s="8">
        <f>IF(ISBLANK(tbl_I_spatial_distribution[[#This Row],[Year]]),"",tbl_I_spatial_distribution[[#This Row],[Year]])</f>
        <v>2016</v>
      </c>
      <c r="P9" s="8" t="str">
        <f>IF(ISBLANK(tbl_I_spatial_distribution[[#This Row],[pollutant_code]]),"",tbl_I_spatial_distribution[[#This Row],[pollutant_code]])</f>
        <v>CO</v>
      </c>
      <c r="Q9" s="8" t="str">
        <f>IF(ISBLANK(tbl_I_spatial_distribution[[#This Row],[country_iso_code]]),"",tbl_I_spatial_distribution[[#This Row],[country_iso_code]])</f>
        <v>BEF</v>
      </c>
      <c r="R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9" s="8" t="str">
        <f>IF(ISBLANK(tbl_I_spatial_distribution[[#This Row],[NFR_code]]),"*",tbl_I_spatial_distribution[[#This Row],[NFR_code]])</f>
        <v>1A3biv</v>
      </c>
      <c r="T9" s="8" t="str">
        <f>tbl_I_spatial_distribution[[#This Row],[file_path]]</f>
        <v>./wegverkeer/2021/1A3BIV_CO_2016.tif</v>
      </c>
    </row>
    <row r="10" spans="1:20" x14ac:dyDescent="0.35">
      <c r="A10">
        <v>2017</v>
      </c>
      <c r="B10" t="s">
        <v>396</v>
      </c>
      <c r="C10" t="s">
        <v>301</v>
      </c>
      <c r="E10" t="s">
        <v>71</v>
      </c>
      <c r="F10" t="s">
        <v>449</v>
      </c>
      <c r="G10" t="s">
        <v>462</v>
      </c>
      <c r="J10" s="1" t="str">
        <f>INDEX(tbl_country[country_label],MATCH(tbl_I_spatial_distribution[[#This Row],[country_iso_code]],tbl_country[country_iso_code],0))</f>
        <v>Flanders</v>
      </c>
      <c r="K10" s="7" t="str">
        <f>INDEX(tbl_GNFR_NFR[GNFR_label],MATCH(tbl_I_spatial_distribution[[#This Row],[NFR_code]],tbl_GNFR_NFR[NFR_code],0))</f>
        <v>F_RoadTransport</v>
      </c>
      <c r="L10" s="1" t="str">
        <f>INDEX(tbl_GNFR_NFR[NFR_label],MATCH(tbl_I_spatial_distribution[[#This Row],[NFR_code]],tbl_GNFR_NFR[NFR_code],0))</f>
        <v>Road transport: Passenger cars</v>
      </c>
      <c r="M1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0" s="3" t="b">
        <f>INDEX(tbl_GNFR_NFR[GNFR_code],MATCH(tbl_I_spatial_distribution[[#This Row],[NFR_code]],tbl_GNFR_NFR[NFR_code],0))=tbl_I_spatial_distribution[[#This Row],[GNFR_code]]</f>
        <v>0</v>
      </c>
      <c r="O10" s="8">
        <f>IF(ISBLANK(tbl_I_spatial_distribution[[#This Row],[Year]]),"",tbl_I_spatial_distribution[[#This Row],[Year]])</f>
        <v>2017</v>
      </c>
      <c r="P10" s="8" t="str">
        <f>IF(ISBLANK(tbl_I_spatial_distribution[[#This Row],[pollutant_code]]),"",tbl_I_spatial_distribution[[#This Row],[pollutant_code]])</f>
        <v>CO</v>
      </c>
      <c r="Q10" s="8" t="str">
        <f>IF(ISBLANK(tbl_I_spatial_distribution[[#This Row],[country_iso_code]]),"",tbl_I_spatial_distribution[[#This Row],[country_iso_code]])</f>
        <v>BEF</v>
      </c>
      <c r="R1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0" s="8" t="str">
        <f>IF(ISBLANK(tbl_I_spatial_distribution[[#This Row],[NFR_code]]),"*",tbl_I_spatial_distribution[[#This Row],[NFR_code]])</f>
        <v>1A3bi</v>
      </c>
      <c r="T10" s="8" t="str">
        <f>tbl_I_spatial_distribution[[#This Row],[file_path]]</f>
        <v>./wegverkeer/2021/1A3BI_CO_2017.tif</v>
      </c>
    </row>
    <row r="11" spans="1:20" x14ac:dyDescent="0.35">
      <c r="A11">
        <v>2017</v>
      </c>
      <c r="B11" t="s">
        <v>396</v>
      </c>
      <c r="C11" t="s">
        <v>301</v>
      </c>
      <c r="E11" t="s">
        <v>72</v>
      </c>
      <c r="F11" t="s">
        <v>450</v>
      </c>
      <c r="G11" t="s">
        <v>462</v>
      </c>
      <c r="J11" s="1" t="str">
        <f>INDEX(tbl_country[country_label],MATCH(tbl_I_spatial_distribution[[#This Row],[country_iso_code]],tbl_country[country_iso_code],0))</f>
        <v>Flanders</v>
      </c>
      <c r="K11" s="7" t="str">
        <f>INDEX(tbl_GNFR_NFR[GNFR_label],MATCH(tbl_I_spatial_distribution[[#This Row],[NFR_code]],tbl_GNFR_NFR[NFR_code],0))</f>
        <v>F_RoadTransport</v>
      </c>
      <c r="L11" s="1" t="str">
        <f>INDEX(tbl_GNFR_NFR[NFR_label],MATCH(tbl_I_spatial_distribution[[#This Row],[NFR_code]],tbl_GNFR_NFR[NFR_code],0))</f>
        <v>Road transport: Light duty vehicles</v>
      </c>
      <c r="M1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1" s="3" t="b">
        <f>INDEX(tbl_GNFR_NFR[GNFR_code],MATCH(tbl_I_spatial_distribution[[#This Row],[NFR_code]],tbl_GNFR_NFR[NFR_code],0))=tbl_I_spatial_distribution[[#This Row],[GNFR_code]]</f>
        <v>0</v>
      </c>
      <c r="O11" s="8">
        <f>IF(ISBLANK(tbl_I_spatial_distribution[[#This Row],[Year]]),"",tbl_I_spatial_distribution[[#This Row],[Year]])</f>
        <v>2017</v>
      </c>
      <c r="P11" s="8" t="str">
        <f>IF(ISBLANK(tbl_I_spatial_distribution[[#This Row],[pollutant_code]]),"",tbl_I_spatial_distribution[[#This Row],[pollutant_code]])</f>
        <v>CO</v>
      </c>
      <c r="Q11" s="8" t="str">
        <f>IF(ISBLANK(tbl_I_spatial_distribution[[#This Row],[country_iso_code]]),"",tbl_I_spatial_distribution[[#This Row],[country_iso_code]])</f>
        <v>BEF</v>
      </c>
      <c r="R1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1" s="8" t="str">
        <f>IF(ISBLANK(tbl_I_spatial_distribution[[#This Row],[NFR_code]]),"*",tbl_I_spatial_distribution[[#This Row],[NFR_code]])</f>
        <v>1A3bii</v>
      </c>
      <c r="T11" s="8" t="str">
        <f>tbl_I_spatial_distribution[[#This Row],[file_path]]</f>
        <v>./wegverkeer/2021/1A3BII_CO_2017.tif</v>
      </c>
    </row>
    <row r="12" spans="1:20" x14ac:dyDescent="0.35">
      <c r="A12">
        <v>2017</v>
      </c>
      <c r="B12" t="s">
        <v>396</v>
      </c>
      <c r="C12" t="s">
        <v>301</v>
      </c>
      <c r="E12" t="s">
        <v>73</v>
      </c>
      <c r="F12" t="s">
        <v>451</v>
      </c>
      <c r="G12" t="s">
        <v>462</v>
      </c>
      <c r="J12" s="1" t="str">
        <f>INDEX(tbl_country[country_label],MATCH(tbl_I_spatial_distribution[[#This Row],[country_iso_code]],tbl_country[country_iso_code],0))</f>
        <v>Flanders</v>
      </c>
      <c r="K12" s="7" t="str">
        <f>INDEX(tbl_GNFR_NFR[GNFR_label],MATCH(tbl_I_spatial_distribution[[#This Row],[NFR_code]],tbl_GNFR_NFR[NFR_code],0))</f>
        <v>F_RoadTransport</v>
      </c>
      <c r="L12" s="1" t="str">
        <f>INDEX(tbl_GNFR_NFR[NFR_label],MATCH(tbl_I_spatial_distribution[[#This Row],[NFR_code]],tbl_GNFR_NFR[NFR_code],0))</f>
        <v>Road transport: Heavy duty vehicles and buses</v>
      </c>
      <c r="M12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2" s="3" t="b">
        <f>INDEX(tbl_GNFR_NFR[GNFR_code],MATCH(tbl_I_spatial_distribution[[#This Row],[NFR_code]],tbl_GNFR_NFR[NFR_code],0))=tbl_I_spatial_distribution[[#This Row],[GNFR_code]]</f>
        <v>0</v>
      </c>
      <c r="O12" s="8">
        <f>IF(ISBLANK(tbl_I_spatial_distribution[[#This Row],[Year]]),"",tbl_I_spatial_distribution[[#This Row],[Year]])</f>
        <v>2017</v>
      </c>
      <c r="P12" s="8" t="str">
        <f>IF(ISBLANK(tbl_I_spatial_distribution[[#This Row],[pollutant_code]]),"",tbl_I_spatial_distribution[[#This Row],[pollutant_code]])</f>
        <v>CO</v>
      </c>
      <c r="Q12" s="8" t="str">
        <f>IF(ISBLANK(tbl_I_spatial_distribution[[#This Row],[country_iso_code]]),"",tbl_I_spatial_distribution[[#This Row],[country_iso_code]])</f>
        <v>BEF</v>
      </c>
      <c r="R12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2" s="8" t="str">
        <f>IF(ISBLANK(tbl_I_spatial_distribution[[#This Row],[NFR_code]]),"*",tbl_I_spatial_distribution[[#This Row],[NFR_code]])</f>
        <v>1A3biii</v>
      </c>
      <c r="T12" s="8" t="str">
        <f>tbl_I_spatial_distribution[[#This Row],[file_path]]</f>
        <v>./wegverkeer/2021/1A3BIII_CO_2017.tif</v>
      </c>
    </row>
    <row r="13" spans="1:20" x14ac:dyDescent="0.35">
      <c r="A13">
        <v>2017</v>
      </c>
      <c r="B13" t="s">
        <v>396</v>
      </c>
      <c r="C13" t="s">
        <v>301</v>
      </c>
      <c r="E13" t="s">
        <v>74</v>
      </c>
      <c r="F13" t="s">
        <v>452</v>
      </c>
      <c r="G13" t="s">
        <v>462</v>
      </c>
      <c r="J13" s="1" t="str">
        <f>INDEX(tbl_country[country_label],MATCH(tbl_I_spatial_distribution[[#This Row],[country_iso_code]],tbl_country[country_iso_code],0))</f>
        <v>Flanders</v>
      </c>
      <c r="K13" s="7" t="str">
        <f>INDEX(tbl_GNFR_NFR[GNFR_label],MATCH(tbl_I_spatial_distribution[[#This Row],[NFR_code]],tbl_GNFR_NFR[NFR_code],0))</f>
        <v>F_RoadTransport</v>
      </c>
      <c r="L13" s="1" t="str">
        <f>INDEX(tbl_GNFR_NFR[NFR_label],MATCH(tbl_I_spatial_distribution[[#This Row],[NFR_code]],tbl_GNFR_NFR[NFR_code],0))</f>
        <v>Road transport: Mopeds &amp; motorcycles</v>
      </c>
      <c r="M1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3" s="3" t="b">
        <f>INDEX(tbl_GNFR_NFR[GNFR_code],MATCH(tbl_I_spatial_distribution[[#This Row],[NFR_code]],tbl_GNFR_NFR[NFR_code],0))=tbl_I_spatial_distribution[[#This Row],[GNFR_code]]</f>
        <v>0</v>
      </c>
      <c r="O13" s="8">
        <f>IF(ISBLANK(tbl_I_spatial_distribution[[#This Row],[Year]]),"",tbl_I_spatial_distribution[[#This Row],[Year]])</f>
        <v>2017</v>
      </c>
      <c r="P13" s="8" t="str">
        <f>IF(ISBLANK(tbl_I_spatial_distribution[[#This Row],[pollutant_code]]),"",tbl_I_spatial_distribution[[#This Row],[pollutant_code]])</f>
        <v>CO</v>
      </c>
      <c r="Q13" s="8" t="str">
        <f>IF(ISBLANK(tbl_I_spatial_distribution[[#This Row],[country_iso_code]]),"",tbl_I_spatial_distribution[[#This Row],[country_iso_code]])</f>
        <v>BEF</v>
      </c>
      <c r="R1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3" s="8" t="str">
        <f>IF(ISBLANK(tbl_I_spatial_distribution[[#This Row],[NFR_code]]),"*",tbl_I_spatial_distribution[[#This Row],[NFR_code]])</f>
        <v>1A3biv</v>
      </c>
      <c r="T13" s="8" t="str">
        <f>tbl_I_spatial_distribution[[#This Row],[file_path]]</f>
        <v>./wegverkeer/2021/1A3BIV_CO_2017.tif</v>
      </c>
    </row>
    <row r="14" spans="1:20" x14ac:dyDescent="0.35">
      <c r="A14">
        <v>2018</v>
      </c>
      <c r="B14" t="s">
        <v>396</v>
      </c>
      <c r="C14" t="s">
        <v>301</v>
      </c>
      <c r="E14" t="s">
        <v>71</v>
      </c>
      <c r="F14" t="s">
        <v>453</v>
      </c>
      <c r="G14" t="s">
        <v>462</v>
      </c>
      <c r="J14" s="1" t="str">
        <f>INDEX(tbl_country[country_label],MATCH(tbl_I_spatial_distribution[[#This Row],[country_iso_code]],tbl_country[country_iso_code],0))</f>
        <v>Flanders</v>
      </c>
      <c r="K14" s="7" t="str">
        <f>INDEX(tbl_GNFR_NFR[GNFR_label],MATCH(tbl_I_spatial_distribution[[#This Row],[NFR_code]],tbl_GNFR_NFR[NFR_code],0))</f>
        <v>F_RoadTransport</v>
      </c>
      <c r="L14" s="1" t="str">
        <f>INDEX(tbl_GNFR_NFR[NFR_label],MATCH(tbl_I_spatial_distribution[[#This Row],[NFR_code]],tbl_GNFR_NFR[NFR_code],0))</f>
        <v>Road transport: Passenger cars</v>
      </c>
      <c r="M1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4" s="3" t="b">
        <f>INDEX(tbl_GNFR_NFR[GNFR_code],MATCH(tbl_I_spatial_distribution[[#This Row],[NFR_code]],tbl_GNFR_NFR[NFR_code],0))=tbl_I_spatial_distribution[[#This Row],[GNFR_code]]</f>
        <v>0</v>
      </c>
      <c r="O14" s="8">
        <f>IF(ISBLANK(tbl_I_spatial_distribution[[#This Row],[Year]]),"",tbl_I_spatial_distribution[[#This Row],[Year]])</f>
        <v>2018</v>
      </c>
      <c r="P14" s="8" t="str">
        <f>IF(ISBLANK(tbl_I_spatial_distribution[[#This Row],[pollutant_code]]),"",tbl_I_spatial_distribution[[#This Row],[pollutant_code]])</f>
        <v>CO</v>
      </c>
      <c r="Q14" s="8" t="str">
        <f>IF(ISBLANK(tbl_I_spatial_distribution[[#This Row],[country_iso_code]]),"",tbl_I_spatial_distribution[[#This Row],[country_iso_code]])</f>
        <v>BEF</v>
      </c>
      <c r="R1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4" s="8" t="str">
        <f>IF(ISBLANK(tbl_I_spatial_distribution[[#This Row],[NFR_code]]),"*",tbl_I_spatial_distribution[[#This Row],[NFR_code]])</f>
        <v>1A3bi</v>
      </c>
      <c r="T14" s="8" t="str">
        <f>tbl_I_spatial_distribution[[#This Row],[file_path]]</f>
        <v>./wegverkeer/2021/1A3BI_CO_2018.tif</v>
      </c>
    </row>
    <row r="15" spans="1:20" x14ac:dyDescent="0.35">
      <c r="A15">
        <v>2018</v>
      </c>
      <c r="B15" t="s">
        <v>396</v>
      </c>
      <c r="C15" t="s">
        <v>301</v>
      </c>
      <c r="E15" t="s">
        <v>72</v>
      </c>
      <c r="F15" t="s">
        <v>454</v>
      </c>
      <c r="G15" t="s">
        <v>462</v>
      </c>
      <c r="J15" s="1" t="str">
        <f>INDEX(tbl_country[country_label],MATCH(tbl_I_spatial_distribution[[#This Row],[country_iso_code]],tbl_country[country_iso_code],0))</f>
        <v>Flanders</v>
      </c>
      <c r="K15" s="7" t="str">
        <f>INDEX(tbl_GNFR_NFR[GNFR_label],MATCH(tbl_I_spatial_distribution[[#This Row],[NFR_code]],tbl_GNFR_NFR[NFR_code],0))</f>
        <v>F_RoadTransport</v>
      </c>
      <c r="L15" s="1" t="str">
        <f>INDEX(tbl_GNFR_NFR[NFR_label],MATCH(tbl_I_spatial_distribution[[#This Row],[NFR_code]],tbl_GNFR_NFR[NFR_code],0))</f>
        <v>Road transport: Light duty vehicles</v>
      </c>
      <c r="M1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5" s="3" t="b">
        <f>INDEX(tbl_GNFR_NFR[GNFR_code],MATCH(tbl_I_spatial_distribution[[#This Row],[NFR_code]],tbl_GNFR_NFR[NFR_code],0))=tbl_I_spatial_distribution[[#This Row],[GNFR_code]]</f>
        <v>0</v>
      </c>
      <c r="O15" s="8">
        <f>IF(ISBLANK(tbl_I_spatial_distribution[[#This Row],[Year]]),"",tbl_I_spatial_distribution[[#This Row],[Year]])</f>
        <v>2018</v>
      </c>
      <c r="P15" s="8" t="str">
        <f>IF(ISBLANK(tbl_I_spatial_distribution[[#This Row],[pollutant_code]]),"",tbl_I_spatial_distribution[[#This Row],[pollutant_code]])</f>
        <v>CO</v>
      </c>
      <c r="Q15" s="8" t="str">
        <f>IF(ISBLANK(tbl_I_spatial_distribution[[#This Row],[country_iso_code]]),"",tbl_I_spatial_distribution[[#This Row],[country_iso_code]])</f>
        <v>BEF</v>
      </c>
      <c r="R1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5" s="8" t="str">
        <f>IF(ISBLANK(tbl_I_spatial_distribution[[#This Row],[NFR_code]]),"*",tbl_I_spatial_distribution[[#This Row],[NFR_code]])</f>
        <v>1A3bii</v>
      </c>
      <c r="T15" s="8" t="str">
        <f>tbl_I_spatial_distribution[[#This Row],[file_path]]</f>
        <v>./wegverkeer/2021/1A3BII_CO_2018.tif</v>
      </c>
    </row>
    <row r="16" spans="1:20" x14ac:dyDescent="0.35">
      <c r="A16">
        <v>2018</v>
      </c>
      <c r="B16" t="s">
        <v>396</v>
      </c>
      <c r="C16" t="s">
        <v>301</v>
      </c>
      <c r="E16" t="s">
        <v>73</v>
      </c>
      <c r="F16" t="s">
        <v>455</v>
      </c>
      <c r="G16" t="s">
        <v>462</v>
      </c>
      <c r="J16" s="1" t="str">
        <f>INDEX(tbl_country[country_label],MATCH(tbl_I_spatial_distribution[[#This Row],[country_iso_code]],tbl_country[country_iso_code],0))</f>
        <v>Flanders</v>
      </c>
      <c r="K16" s="7" t="str">
        <f>INDEX(tbl_GNFR_NFR[GNFR_label],MATCH(tbl_I_spatial_distribution[[#This Row],[NFR_code]],tbl_GNFR_NFR[NFR_code],0))</f>
        <v>F_RoadTransport</v>
      </c>
      <c r="L16" s="1" t="str">
        <f>INDEX(tbl_GNFR_NFR[NFR_label],MATCH(tbl_I_spatial_distribution[[#This Row],[NFR_code]],tbl_GNFR_NFR[NFR_code],0))</f>
        <v>Road transport: Heavy duty vehicles and buses</v>
      </c>
      <c r="M1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6" s="3" t="b">
        <f>INDEX(tbl_GNFR_NFR[GNFR_code],MATCH(tbl_I_spatial_distribution[[#This Row],[NFR_code]],tbl_GNFR_NFR[NFR_code],0))=tbl_I_spatial_distribution[[#This Row],[GNFR_code]]</f>
        <v>0</v>
      </c>
      <c r="O16" s="8">
        <f>IF(ISBLANK(tbl_I_spatial_distribution[[#This Row],[Year]]),"",tbl_I_spatial_distribution[[#This Row],[Year]])</f>
        <v>2018</v>
      </c>
      <c r="P16" s="8" t="str">
        <f>IF(ISBLANK(tbl_I_spatial_distribution[[#This Row],[pollutant_code]]),"",tbl_I_spatial_distribution[[#This Row],[pollutant_code]])</f>
        <v>CO</v>
      </c>
      <c r="Q16" s="8" t="str">
        <f>IF(ISBLANK(tbl_I_spatial_distribution[[#This Row],[country_iso_code]]),"",tbl_I_spatial_distribution[[#This Row],[country_iso_code]])</f>
        <v>BEF</v>
      </c>
      <c r="R1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6" s="8" t="str">
        <f>IF(ISBLANK(tbl_I_spatial_distribution[[#This Row],[NFR_code]]),"*",tbl_I_spatial_distribution[[#This Row],[NFR_code]])</f>
        <v>1A3biii</v>
      </c>
      <c r="T16" s="8" t="str">
        <f>tbl_I_spatial_distribution[[#This Row],[file_path]]</f>
        <v>./wegverkeer/2021/1A3BIII_CO_2018.tif</v>
      </c>
    </row>
    <row r="17" spans="1:20" x14ac:dyDescent="0.35">
      <c r="A17">
        <v>2018</v>
      </c>
      <c r="B17" t="s">
        <v>396</v>
      </c>
      <c r="C17" t="s">
        <v>301</v>
      </c>
      <c r="E17" t="s">
        <v>74</v>
      </c>
      <c r="F17" t="s">
        <v>456</v>
      </c>
      <c r="G17" t="s">
        <v>462</v>
      </c>
      <c r="J17" s="1" t="str">
        <f>INDEX(tbl_country[country_label],MATCH(tbl_I_spatial_distribution[[#This Row],[country_iso_code]],tbl_country[country_iso_code],0))</f>
        <v>Flanders</v>
      </c>
      <c r="K17" s="7" t="str">
        <f>INDEX(tbl_GNFR_NFR[GNFR_label],MATCH(tbl_I_spatial_distribution[[#This Row],[NFR_code]],tbl_GNFR_NFR[NFR_code],0))</f>
        <v>F_RoadTransport</v>
      </c>
      <c r="L17" s="1" t="str">
        <f>INDEX(tbl_GNFR_NFR[NFR_label],MATCH(tbl_I_spatial_distribution[[#This Row],[NFR_code]],tbl_GNFR_NFR[NFR_code],0))</f>
        <v>Road transport: Mopeds &amp; motorcycles</v>
      </c>
      <c r="M1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7" s="3" t="b">
        <f>INDEX(tbl_GNFR_NFR[GNFR_code],MATCH(tbl_I_spatial_distribution[[#This Row],[NFR_code]],tbl_GNFR_NFR[NFR_code],0))=tbl_I_spatial_distribution[[#This Row],[GNFR_code]]</f>
        <v>0</v>
      </c>
      <c r="O17" s="8">
        <f>IF(ISBLANK(tbl_I_spatial_distribution[[#This Row],[Year]]),"",tbl_I_spatial_distribution[[#This Row],[Year]])</f>
        <v>2018</v>
      </c>
      <c r="P17" s="8" t="str">
        <f>IF(ISBLANK(tbl_I_spatial_distribution[[#This Row],[pollutant_code]]),"",tbl_I_spatial_distribution[[#This Row],[pollutant_code]])</f>
        <v>CO</v>
      </c>
      <c r="Q17" s="8" t="str">
        <f>IF(ISBLANK(tbl_I_spatial_distribution[[#This Row],[country_iso_code]]),"",tbl_I_spatial_distribution[[#This Row],[country_iso_code]])</f>
        <v>BEF</v>
      </c>
      <c r="R1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7" s="8" t="str">
        <f>IF(ISBLANK(tbl_I_spatial_distribution[[#This Row],[NFR_code]]),"*",tbl_I_spatial_distribution[[#This Row],[NFR_code]])</f>
        <v>1A3biv</v>
      </c>
      <c r="T17" s="8" t="str">
        <f>tbl_I_spatial_distribution[[#This Row],[file_path]]</f>
        <v>./wegverkeer/2021/1A3BIV_CO_2018.tif</v>
      </c>
    </row>
    <row r="18" spans="1:20" x14ac:dyDescent="0.35">
      <c r="A18">
        <v>2019</v>
      </c>
      <c r="B18" t="s">
        <v>396</v>
      </c>
      <c r="C18" t="s">
        <v>301</v>
      </c>
      <c r="E18" t="s">
        <v>71</v>
      </c>
      <c r="F18" t="s">
        <v>457</v>
      </c>
      <c r="G18" t="s">
        <v>462</v>
      </c>
      <c r="J18" s="1" t="str">
        <f>INDEX(tbl_country[country_label],MATCH(tbl_I_spatial_distribution[[#This Row],[country_iso_code]],tbl_country[country_iso_code],0))</f>
        <v>Flanders</v>
      </c>
      <c r="K18" s="7" t="str">
        <f>INDEX(tbl_GNFR_NFR[GNFR_label],MATCH(tbl_I_spatial_distribution[[#This Row],[NFR_code]],tbl_GNFR_NFR[NFR_code],0))</f>
        <v>F_RoadTransport</v>
      </c>
      <c r="L18" s="1" t="str">
        <f>INDEX(tbl_GNFR_NFR[NFR_label],MATCH(tbl_I_spatial_distribution[[#This Row],[NFR_code]],tbl_GNFR_NFR[NFR_code],0))</f>
        <v>Road transport: Passenger cars</v>
      </c>
      <c r="M1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8" s="3" t="b">
        <f>INDEX(tbl_GNFR_NFR[GNFR_code],MATCH(tbl_I_spatial_distribution[[#This Row],[NFR_code]],tbl_GNFR_NFR[NFR_code],0))=tbl_I_spatial_distribution[[#This Row],[GNFR_code]]</f>
        <v>0</v>
      </c>
      <c r="O18" s="8">
        <f>IF(ISBLANK(tbl_I_spatial_distribution[[#This Row],[Year]]),"",tbl_I_spatial_distribution[[#This Row],[Year]])</f>
        <v>2019</v>
      </c>
      <c r="P18" s="8" t="str">
        <f>IF(ISBLANK(tbl_I_spatial_distribution[[#This Row],[pollutant_code]]),"",tbl_I_spatial_distribution[[#This Row],[pollutant_code]])</f>
        <v>CO</v>
      </c>
      <c r="Q18" s="8" t="str">
        <f>IF(ISBLANK(tbl_I_spatial_distribution[[#This Row],[country_iso_code]]),"",tbl_I_spatial_distribution[[#This Row],[country_iso_code]])</f>
        <v>BEF</v>
      </c>
      <c r="R1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8" s="8" t="str">
        <f>IF(ISBLANK(tbl_I_spatial_distribution[[#This Row],[NFR_code]]),"*",tbl_I_spatial_distribution[[#This Row],[NFR_code]])</f>
        <v>1A3bi</v>
      </c>
      <c r="T18" s="8" t="str">
        <f>tbl_I_spatial_distribution[[#This Row],[file_path]]</f>
        <v>./wegverkeer/2021/1A3BI_CO_2019.tif</v>
      </c>
    </row>
    <row r="19" spans="1:20" x14ac:dyDescent="0.35">
      <c r="A19">
        <v>2019</v>
      </c>
      <c r="B19" t="s">
        <v>396</v>
      </c>
      <c r="C19" t="s">
        <v>301</v>
      </c>
      <c r="E19" t="s">
        <v>72</v>
      </c>
      <c r="F19" t="s">
        <v>458</v>
      </c>
      <c r="G19" t="s">
        <v>462</v>
      </c>
      <c r="J19" s="1" t="str">
        <f>INDEX(tbl_country[country_label],MATCH(tbl_I_spatial_distribution[[#This Row],[country_iso_code]],tbl_country[country_iso_code],0))</f>
        <v>Flanders</v>
      </c>
      <c r="K19" s="7" t="str">
        <f>INDEX(tbl_GNFR_NFR[GNFR_label],MATCH(tbl_I_spatial_distribution[[#This Row],[NFR_code]],tbl_GNFR_NFR[NFR_code],0))</f>
        <v>F_RoadTransport</v>
      </c>
      <c r="L19" s="1" t="str">
        <f>INDEX(tbl_GNFR_NFR[NFR_label],MATCH(tbl_I_spatial_distribution[[#This Row],[NFR_code]],tbl_GNFR_NFR[NFR_code],0))</f>
        <v>Road transport: Light duty vehicles</v>
      </c>
      <c r="M1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9" s="3" t="b">
        <f>INDEX(tbl_GNFR_NFR[GNFR_code],MATCH(tbl_I_spatial_distribution[[#This Row],[NFR_code]],tbl_GNFR_NFR[NFR_code],0))=tbl_I_spatial_distribution[[#This Row],[GNFR_code]]</f>
        <v>0</v>
      </c>
      <c r="O19" s="8">
        <f>IF(ISBLANK(tbl_I_spatial_distribution[[#This Row],[Year]]),"",tbl_I_spatial_distribution[[#This Row],[Year]])</f>
        <v>2019</v>
      </c>
      <c r="P19" s="8" t="str">
        <f>IF(ISBLANK(tbl_I_spatial_distribution[[#This Row],[pollutant_code]]),"",tbl_I_spatial_distribution[[#This Row],[pollutant_code]])</f>
        <v>CO</v>
      </c>
      <c r="Q19" s="8" t="str">
        <f>IF(ISBLANK(tbl_I_spatial_distribution[[#This Row],[country_iso_code]]),"",tbl_I_spatial_distribution[[#This Row],[country_iso_code]])</f>
        <v>BEF</v>
      </c>
      <c r="R1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9" s="8" t="str">
        <f>IF(ISBLANK(tbl_I_spatial_distribution[[#This Row],[NFR_code]]),"*",tbl_I_spatial_distribution[[#This Row],[NFR_code]])</f>
        <v>1A3bii</v>
      </c>
      <c r="T19" s="8" t="str">
        <f>tbl_I_spatial_distribution[[#This Row],[file_path]]</f>
        <v>./wegverkeer/2021/1A3BII_CO_2019.tif</v>
      </c>
    </row>
    <row r="20" spans="1:20" x14ac:dyDescent="0.35">
      <c r="A20">
        <v>2019</v>
      </c>
      <c r="B20" t="s">
        <v>396</v>
      </c>
      <c r="C20" t="s">
        <v>301</v>
      </c>
      <c r="E20" t="s">
        <v>73</v>
      </c>
      <c r="F20" t="s">
        <v>459</v>
      </c>
      <c r="G20" t="s">
        <v>462</v>
      </c>
      <c r="J20" s="1" t="str">
        <f>INDEX(tbl_country[country_label],MATCH(tbl_I_spatial_distribution[[#This Row],[country_iso_code]],tbl_country[country_iso_code],0))</f>
        <v>Flanders</v>
      </c>
      <c r="K20" s="7" t="str">
        <f>INDEX(tbl_GNFR_NFR[GNFR_label],MATCH(tbl_I_spatial_distribution[[#This Row],[NFR_code]],tbl_GNFR_NFR[NFR_code],0))</f>
        <v>F_RoadTransport</v>
      </c>
      <c r="L20" s="1" t="str">
        <f>INDEX(tbl_GNFR_NFR[NFR_label],MATCH(tbl_I_spatial_distribution[[#This Row],[NFR_code]],tbl_GNFR_NFR[NFR_code],0))</f>
        <v>Road transport: Heavy duty vehicles and buses</v>
      </c>
      <c r="M2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0" s="3" t="b">
        <f>INDEX(tbl_GNFR_NFR[GNFR_code],MATCH(tbl_I_spatial_distribution[[#This Row],[NFR_code]],tbl_GNFR_NFR[NFR_code],0))=tbl_I_spatial_distribution[[#This Row],[GNFR_code]]</f>
        <v>0</v>
      </c>
      <c r="O20" s="8">
        <f>IF(ISBLANK(tbl_I_spatial_distribution[[#This Row],[Year]]),"",tbl_I_spatial_distribution[[#This Row],[Year]])</f>
        <v>2019</v>
      </c>
      <c r="P20" s="8" t="str">
        <f>IF(ISBLANK(tbl_I_spatial_distribution[[#This Row],[pollutant_code]]),"",tbl_I_spatial_distribution[[#This Row],[pollutant_code]])</f>
        <v>CO</v>
      </c>
      <c r="Q20" s="8" t="str">
        <f>IF(ISBLANK(tbl_I_spatial_distribution[[#This Row],[country_iso_code]]),"",tbl_I_spatial_distribution[[#This Row],[country_iso_code]])</f>
        <v>BEF</v>
      </c>
      <c r="R2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20" s="8" t="str">
        <f>IF(ISBLANK(tbl_I_spatial_distribution[[#This Row],[NFR_code]]),"*",tbl_I_spatial_distribution[[#This Row],[NFR_code]])</f>
        <v>1A3biii</v>
      </c>
      <c r="T20" s="8" t="str">
        <f>tbl_I_spatial_distribution[[#This Row],[file_path]]</f>
        <v>./wegverkeer/2021/1A3BIII_CO_2019.tif</v>
      </c>
    </row>
    <row r="21" spans="1:20" x14ac:dyDescent="0.35">
      <c r="A21">
        <v>2019</v>
      </c>
      <c r="B21" t="s">
        <v>396</v>
      </c>
      <c r="C21" t="s">
        <v>301</v>
      </c>
      <c r="E21" t="s">
        <v>74</v>
      </c>
      <c r="F21" t="s">
        <v>460</v>
      </c>
      <c r="G21" t="s">
        <v>462</v>
      </c>
      <c r="J21" s="1" t="str">
        <f>INDEX(tbl_country[country_label],MATCH(tbl_I_spatial_distribution[[#This Row],[country_iso_code]],tbl_country[country_iso_code],0))</f>
        <v>Flanders</v>
      </c>
      <c r="K21" s="7" t="str">
        <f>INDEX(tbl_GNFR_NFR[GNFR_label],MATCH(tbl_I_spatial_distribution[[#This Row],[NFR_code]],tbl_GNFR_NFR[NFR_code],0))</f>
        <v>F_RoadTransport</v>
      </c>
      <c r="L21" s="1" t="str">
        <f>INDEX(tbl_GNFR_NFR[NFR_label],MATCH(tbl_I_spatial_distribution[[#This Row],[NFR_code]],tbl_GNFR_NFR[NFR_code],0))</f>
        <v>Road transport: Mopeds &amp; motorcycles</v>
      </c>
      <c r="M2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1" s="3" t="b">
        <f>INDEX(tbl_GNFR_NFR[GNFR_code],MATCH(tbl_I_spatial_distribution[[#This Row],[NFR_code]],tbl_GNFR_NFR[NFR_code],0))=tbl_I_spatial_distribution[[#This Row],[GNFR_code]]</f>
        <v>0</v>
      </c>
      <c r="O21" s="8">
        <f>IF(ISBLANK(tbl_I_spatial_distribution[[#This Row],[Year]]),"",tbl_I_spatial_distribution[[#This Row],[Year]])</f>
        <v>2019</v>
      </c>
      <c r="P21" s="8" t="str">
        <f>IF(ISBLANK(tbl_I_spatial_distribution[[#This Row],[pollutant_code]]),"",tbl_I_spatial_distribution[[#This Row],[pollutant_code]])</f>
        <v>CO</v>
      </c>
      <c r="Q21" s="8" t="str">
        <f>IF(ISBLANK(tbl_I_spatial_distribution[[#This Row],[country_iso_code]]),"",tbl_I_spatial_distribution[[#This Row],[country_iso_code]])</f>
        <v>BEF</v>
      </c>
      <c r="R2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21" s="8" t="str">
        <f>IF(ISBLANK(tbl_I_spatial_distribution[[#This Row],[NFR_code]]),"*",tbl_I_spatial_distribution[[#This Row],[NFR_code]])</f>
        <v>1A3biv</v>
      </c>
      <c r="T21" s="8" t="str">
        <f>tbl_I_spatial_distribution[[#This Row],[file_path]]</f>
        <v>./wegverkeer/2021/1A3BIV_CO_2019.tif</v>
      </c>
    </row>
  </sheetData>
  <phoneticPr fontId="4" type="noConversion"/>
  <conditionalFormatting sqref="E2:E21">
    <cfRule type="expression" dxfId="35" priority="883">
      <formula>$N2=FALSE</formula>
    </cfRule>
  </conditionalFormatting>
  <conditionalFormatting sqref="A2:C21 F2:I21">
    <cfRule type="expression" dxfId="34" priority="882">
      <formula>ISBLANK(A2)</formula>
    </cfRule>
  </conditionalFormatting>
  <conditionalFormatting sqref="E3">
    <cfRule type="expression" dxfId="33" priority="881">
      <formula>$N3=FALSE</formula>
    </cfRule>
  </conditionalFormatting>
  <conditionalFormatting sqref="A3:C3 F3:I3">
    <cfRule type="expression" dxfId="32" priority="880">
      <formula>ISBLANK(A3)</formula>
    </cfRule>
  </conditionalFormatting>
  <conditionalFormatting sqref="E4">
    <cfRule type="expression" dxfId="31" priority="879">
      <formula>$N4=FALSE</formula>
    </cfRule>
  </conditionalFormatting>
  <conditionalFormatting sqref="A4:C4 F4:I4">
    <cfRule type="expression" dxfId="30" priority="878">
      <formula>ISBLANK(A4)</formula>
    </cfRule>
  </conditionalFormatting>
  <conditionalFormatting sqref="E5">
    <cfRule type="expression" dxfId="29" priority="877">
      <formula>$N5=FALSE</formula>
    </cfRule>
  </conditionalFormatting>
  <conditionalFormatting sqref="A5:C5 F5:I5">
    <cfRule type="expression" dxfId="28" priority="876">
      <formula>ISBLANK(A5)</formula>
    </cfRule>
  </conditionalFormatting>
  <conditionalFormatting sqref="A6:C9 F6:I9">
    <cfRule type="expression" dxfId="27" priority="875">
      <formula>ISBLANK(A6)</formula>
    </cfRule>
  </conditionalFormatting>
  <conditionalFormatting sqref="E7">
    <cfRule type="expression" dxfId="26" priority="874">
      <formula>$N7=FALSE</formula>
    </cfRule>
  </conditionalFormatting>
  <conditionalFormatting sqref="A7:C7 F7:I7">
    <cfRule type="expression" dxfId="25" priority="873">
      <formula>ISBLANK(A7)</formula>
    </cfRule>
  </conditionalFormatting>
  <conditionalFormatting sqref="E8">
    <cfRule type="expression" dxfId="24" priority="872">
      <formula>$N8=FALSE</formula>
    </cfRule>
  </conditionalFormatting>
  <conditionalFormatting sqref="A8:C8 F8:I8">
    <cfRule type="expression" dxfId="23" priority="871">
      <formula>ISBLANK(A8)</formula>
    </cfRule>
  </conditionalFormatting>
  <conditionalFormatting sqref="E9">
    <cfRule type="expression" dxfId="22" priority="870">
      <formula>$N9=FALSE</formula>
    </cfRule>
  </conditionalFormatting>
  <conditionalFormatting sqref="A9:C9 F9:I9">
    <cfRule type="expression" dxfId="21" priority="869">
      <formula>ISBLANK(A9)</formula>
    </cfRule>
  </conditionalFormatting>
  <conditionalFormatting sqref="A10:C13 F10:I13">
    <cfRule type="expression" dxfId="20" priority="868">
      <formula>ISBLANK(A10)</formula>
    </cfRule>
  </conditionalFormatting>
  <conditionalFormatting sqref="E11">
    <cfRule type="expression" dxfId="19" priority="867">
      <formula>$N11=FALSE</formula>
    </cfRule>
  </conditionalFormatting>
  <conditionalFormatting sqref="A11:C11 F11:I11">
    <cfRule type="expression" dxfId="18" priority="866">
      <formula>ISBLANK(A11)</formula>
    </cfRule>
  </conditionalFormatting>
  <conditionalFormatting sqref="E12">
    <cfRule type="expression" dxfId="17" priority="865">
      <formula>$N12=FALSE</formula>
    </cfRule>
  </conditionalFormatting>
  <conditionalFormatting sqref="A12:C12 F12:I12">
    <cfRule type="expression" dxfId="16" priority="864">
      <formula>ISBLANK(A12)</formula>
    </cfRule>
  </conditionalFormatting>
  <conditionalFormatting sqref="E13">
    <cfRule type="expression" dxfId="15" priority="863">
      <formula>$N13=FALSE</formula>
    </cfRule>
  </conditionalFormatting>
  <conditionalFormatting sqref="A13:C13 F13:I13">
    <cfRule type="expression" dxfId="14" priority="862">
      <formula>ISBLANK(A13)</formula>
    </cfRule>
  </conditionalFormatting>
  <conditionalFormatting sqref="A14:C17 F14:I17">
    <cfRule type="expression" dxfId="13" priority="861">
      <formula>ISBLANK(A14)</formula>
    </cfRule>
  </conditionalFormatting>
  <conditionalFormatting sqref="E15">
    <cfRule type="expression" dxfId="12" priority="860">
      <formula>$N15=FALSE</formula>
    </cfRule>
  </conditionalFormatting>
  <conditionalFormatting sqref="A15:C15 F15:I15">
    <cfRule type="expression" dxfId="11" priority="859">
      <formula>ISBLANK(A15)</formula>
    </cfRule>
  </conditionalFormatting>
  <conditionalFormatting sqref="E16">
    <cfRule type="expression" dxfId="10" priority="858">
      <formula>$N16=FALSE</formula>
    </cfRule>
  </conditionalFormatting>
  <conditionalFormatting sqref="A16:C16 F16:I16">
    <cfRule type="expression" dxfId="9" priority="857">
      <formula>ISBLANK(A16)</formula>
    </cfRule>
  </conditionalFormatting>
  <conditionalFormatting sqref="E17">
    <cfRule type="expression" dxfId="8" priority="856">
      <formula>$N17=FALSE</formula>
    </cfRule>
  </conditionalFormatting>
  <conditionalFormatting sqref="A17:C17 F17:I17">
    <cfRule type="expression" dxfId="7" priority="855">
      <formula>ISBLANK(A17)</formula>
    </cfRule>
  </conditionalFormatting>
  <conditionalFormatting sqref="A18:C21 F18:I21">
    <cfRule type="expression" dxfId="6" priority="854">
      <formula>ISBLANK(A18)</formula>
    </cfRule>
  </conditionalFormatting>
  <conditionalFormatting sqref="E19">
    <cfRule type="expression" dxfId="5" priority="853">
      <formula>$N19=FALSE</formula>
    </cfRule>
  </conditionalFormatting>
  <conditionalFormatting sqref="A19:C19 F19:I19">
    <cfRule type="expression" dxfId="4" priority="852">
      <formula>ISBLANK(A19)</formula>
    </cfRule>
  </conditionalFormatting>
  <conditionalFormatting sqref="E20">
    <cfRule type="expression" dxfId="3" priority="851">
      <formula>$N20=FALSE</formula>
    </cfRule>
  </conditionalFormatting>
  <conditionalFormatting sqref="A20:C20 F20:I20">
    <cfRule type="expression" dxfId="2" priority="850">
      <formula>ISBLANK(A20)</formula>
    </cfRule>
  </conditionalFormatting>
  <conditionalFormatting sqref="E21">
    <cfRule type="expression" dxfId="1" priority="849">
      <formula>$N21=FALSE</formula>
    </cfRule>
  </conditionalFormatting>
  <conditionalFormatting sqref="A21:C21 F21:I21">
    <cfRule type="expression" dxfId="0" priority="848">
      <formula>ISBLANK(A21)</formula>
    </cfRule>
  </conditionalFormatting>
  <dataValidations count="4">
    <dataValidation type="list" allowBlank="1" showInputMessage="1" showErrorMessage="1" sqref="B2:B21" xr:uid="{408D5B29-ED64-41D6-B2C9-87834CC0D1A5}">
      <formula1>pollutant</formula1>
    </dataValidation>
    <dataValidation type="list" allowBlank="1" showInputMessage="1" showErrorMessage="1" sqref="C2:C21" xr:uid="{3F75D6D0-D85E-4B43-9850-03184E40FE92}">
      <formula1>country</formula1>
    </dataValidation>
    <dataValidation type="list" allowBlank="1" showInputMessage="1" showErrorMessage="1" sqref="D2:D21" xr:uid="{535DD205-1625-4419-AFA4-BB88C9609505}">
      <formula1>GNFR</formula1>
    </dataValidation>
    <dataValidation type="list" allowBlank="1" showInputMessage="1" showErrorMessage="1" sqref="E2:E21" xr:uid="{CFB1DFB7-1A2B-4733-8808-6A363CB09CD7}">
      <formula1>INDIRECT(M2)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GNFR</vt:lpstr>
      <vt:lpstr>GNFR-NFR</vt:lpstr>
      <vt:lpstr>Country</vt:lpstr>
      <vt:lpstr>Pollutant</vt:lpstr>
      <vt:lpstr>Info</vt:lpstr>
      <vt:lpstr>Spatial disaggregation</vt:lpstr>
      <vt:lpstr>country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Vanden Boer Dirk</cp:lastModifiedBy>
  <dcterms:created xsi:type="dcterms:W3CDTF">2021-12-21T13:03:23Z</dcterms:created>
  <dcterms:modified xsi:type="dcterms:W3CDTF">2022-04-05T11:07:44Z</dcterms:modified>
</cp:coreProperties>
</file>