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954bebbbacebaeb1/Documents/Amateur Radio/ADX/ADX Orders/"/>
    </mc:Choice>
  </mc:AlternateContent>
  <xr:revisionPtr revIDLastSave="388" documentId="8_{39C883A4-F31F-427A-9C78-06BA399A4CC5}" xr6:coauthVersionLast="47" xr6:coauthVersionMax="47" xr10:uidLastSave="{DE022261-E128-49DE-A266-F37924BC9965}"/>
  <bookViews>
    <workbookView xWindow="-120" yWindow="-120" windowWidth="38640" windowHeight="21240" xr2:uid="{00000000-000D-0000-FFFF-FFFF00000000}"/>
  </bookViews>
  <sheets>
    <sheet name="ADX Orders" sheetId="2" r:id="rId1"/>
    <sheet name="ADX QUAD BOM" sheetId="1" r:id="rId2"/>
    <sheet name="LPF Details" sheetId="3" r:id="rId3"/>
    <sheet name="LPF Build and Kitting List" sheetId="5" r:id="rId4"/>
    <sheet name="KIT BOM &amp; Checklist" sheetId="6" r:id="rId5"/>
  </sheets>
  <definedNames>
    <definedName name="_xlnm.Print_Area" localSheetId="0">'ADX Orders'!$A$4:$Z$39</definedName>
    <definedName name="_xlnm.Print_Area" localSheetId="1">'ADX QUAD BOM'!$A$4:$M$61</definedName>
    <definedName name="_xlnm.Print_Area" localSheetId="3">'LPF Build and Kitting List'!$A$4:$T$41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1" l="1"/>
  <c r="U62" i="1"/>
  <c r="G62" i="1"/>
  <c r="H62" i="1"/>
  <c r="I62" i="1"/>
  <c r="J62" i="1"/>
  <c r="K62" i="1"/>
  <c r="L62" i="1"/>
  <c r="N62" i="1"/>
  <c r="O62" i="1" s="1"/>
  <c r="N51" i="1"/>
  <c r="O57" i="1"/>
  <c r="O55" i="1"/>
  <c r="O33" i="1"/>
  <c r="O32" i="1"/>
  <c r="N6" i="1"/>
  <c r="N56" i="1"/>
  <c r="O56" i="1" s="1"/>
  <c r="N53" i="1"/>
  <c r="O53" i="1" s="1"/>
  <c r="N54" i="1"/>
  <c r="O54" i="1" s="1"/>
  <c r="N55" i="1"/>
  <c r="S6" i="1"/>
  <c r="L38" i="5"/>
  <c r="K38" i="5"/>
  <c r="J38" i="5"/>
  <c r="O38" i="5" s="1"/>
  <c r="I38" i="5"/>
  <c r="H38" i="5"/>
  <c r="G38" i="5"/>
  <c r="F38" i="5"/>
  <c r="E38" i="5"/>
  <c r="D38" i="5"/>
  <c r="C38" i="5"/>
  <c r="B38" i="5"/>
  <c r="L37" i="5"/>
  <c r="K37" i="5"/>
  <c r="J37" i="5"/>
  <c r="O37" i="5" s="1"/>
  <c r="I37" i="5"/>
  <c r="H37" i="5"/>
  <c r="G37" i="5"/>
  <c r="F37" i="5"/>
  <c r="M37" i="5" s="1"/>
  <c r="P37" i="5" s="1"/>
  <c r="E37" i="5"/>
  <c r="D37" i="5"/>
  <c r="C37" i="5"/>
  <c r="B37" i="5"/>
  <c r="L36" i="5"/>
  <c r="K36" i="5"/>
  <c r="J36" i="5"/>
  <c r="I36" i="5"/>
  <c r="H36" i="5"/>
  <c r="G36" i="5"/>
  <c r="F36" i="5"/>
  <c r="E36" i="5"/>
  <c r="D36" i="5"/>
  <c r="C36" i="5"/>
  <c r="B36" i="5"/>
  <c r="L35" i="5"/>
  <c r="K35" i="5"/>
  <c r="J35" i="5"/>
  <c r="O35" i="5" s="1"/>
  <c r="I35" i="5"/>
  <c r="H35" i="5"/>
  <c r="G35" i="5"/>
  <c r="F35" i="5"/>
  <c r="M35" i="5" s="1"/>
  <c r="P35" i="5" s="1"/>
  <c r="E35" i="5"/>
  <c r="D35" i="5"/>
  <c r="C35" i="5"/>
  <c r="B35" i="5"/>
  <c r="L34" i="5"/>
  <c r="K34" i="5"/>
  <c r="J34" i="5"/>
  <c r="I34" i="5"/>
  <c r="H34" i="5"/>
  <c r="G34" i="5"/>
  <c r="F34" i="5"/>
  <c r="E34" i="5"/>
  <c r="D34" i="5"/>
  <c r="C34" i="5"/>
  <c r="B34" i="5"/>
  <c r="L33" i="5"/>
  <c r="K33" i="5"/>
  <c r="J33" i="5"/>
  <c r="O33" i="5" s="1"/>
  <c r="I33" i="5"/>
  <c r="H33" i="5"/>
  <c r="G33" i="5"/>
  <c r="F33" i="5"/>
  <c r="M33" i="5" s="1"/>
  <c r="P33" i="5" s="1"/>
  <c r="E33" i="5"/>
  <c r="D33" i="5"/>
  <c r="C33" i="5"/>
  <c r="B33" i="5"/>
  <c r="L32" i="5"/>
  <c r="K32" i="5"/>
  <c r="J32" i="5"/>
  <c r="I32" i="5"/>
  <c r="H32" i="5"/>
  <c r="G32" i="5"/>
  <c r="F32" i="5"/>
  <c r="E32" i="5"/>
  <c r="D32" i="5"/>
  <c r="C32" i="5"/>
  <c r="B32" i="5"/>
  <c r="L31" i="5"/>
  <c r="K31" i="5"/>
  <c r="J31" i="5"/>
  <c r="O31" i="5" s="1"/>
  <c r="I31" i="5"/>
  <c r="H31" i="5"/>
  <c r="G31" i="5"/>
  <c r="F31" i="5"/>
  <c r="M31" i="5" s="1"/>
  <c r="P31" i="5" s="1"/>
  <c r="E31" i="5"/>
  <c r="D31" i="5"/>
  <c r="C31" i="5"/>
  <c r="B31" i="5"/>
  <c r="L30" i="5"/>
  <c r="K30" i="5"/>
  <c r="J30" i="5"/>
  <c r="I30" i="5"/>
  <c r="H30" i="5"/>
  <c r="G30" i="5"/>
  <c r="F30" i="5"/>
  <c r="E30" i="5"/>
  <c r="D30" i="5"/>
  <c r="C30" i="5"/>
  <c r="B30" i="5"/>
  <c r="L29" i="5"/>
  <c r="K29" i="5"/>
  <c r="J29" i="5"/>
  <c r="O29" i="5" s="1"/>
  <c r="I29" i="5"/>
  <c r="H29" i="5"/>
  <c r="G29" i="5"/>
  <c r="F29" i="5"/>
  <c r="M29" i="5" s="1"/>
  <c r="P29" i="5" s="1"/>
  <c r="E29" i="5"/>
  <c r="D29" i="5"/>
  <c r="C29" i="5"/>
  <c r="B29" i="5"/>
  <c r="L28" i="5"/>
  <c r="K28" i="5"/>
  <c r="J28" i="5"/>
  <c r="I28" i="5"/>
  <c r="H28" i="5"/>
  <c r="G28" i="5"/>
  <c r="F28" i="5"/>
  <c r="E28" i="5"/>
  <c r="D28" i="5"/>
  <c r="C28" i="5"/>
  <c r="B28" i="5"/>
  <c r="L27" i="5"/>
  <c r="K27" i="5"/>
  <c r="J27" i="5"/>
  <c r="O27" i="5" s="1"/>
  <c r="I27" i="5"/>
  <c r="H27" i="5"/>
  <c r="G27" i="5"/>
  <c r="F27" i="5"/>
  <c r="M27" i="5" s="1"/>
  <c r="P27" i="5" s="1"/>
  <c r="E27" i="5"/>
  <c r="D27" i="5"/>
  <c r="C27" i="5"/>
  <c r="B27" i="5"/>
  <c r="L26" i="5"/>
  <c r="K26" i="5"/>
  <c r="J26" i="5"/>
  <c r="O26" i="5" s="1"/>
  <c r="I26" i="5"/>
  <c r="H26" i="5"/>
  <c r="G26" i="5"/>
  <c r="F26" i="5"/>
  <c r="E26" i="5"/>
  <c r="D26" i="5"/>
  <c r="C26" i="5"/>
  <c r="B26" i="5"/>
  <c r="L25" i="5"/>
  <c r="K25" i="5"/>
  <c r="J25" i="5"/>
  <c r="O25" i="5" s="1"/>
  <c r="I25" i="5"/>
  <c r="H25" i="5"/>
  <c r="G25" i="5"/>
  <c r="F25" i="5"/>
  <c r="M25" i="5" s="1"/>
  <c r="P25" i="5" s="1"/>
  <c r="E25" i="5"/>
  <c r="D25" i="5"/>
  <c r="C25" i="5"/>
  <c r="B25" i="5"/>
  <c r="L24" i="5"/>
  <c r="K24" i="5"/>
  <c r="J24" i="5"/>
  <c r="O24" i="5" s="1"/>
  <c r="I24" i="5"/>
  <c r="H24" i="5"/>
  <c r="G24" i="5"/>
  <c r="F24" i="5"/>
  <c r="E24" i="5"/>
  <c r="D24" i="5"/>
  <c r="C24" i="5"/>
  <c r="B24" i="5"/>
  <c r="L23" i="5"/>
  <c r="K23" i="5"/>
  <c r="J23" i="5"/>
  <c r="O23" i="5" s="1"/>
  <c r="I23" i="5"/>
  <c r="H23" i="5"/>
  <c r="G23" i="5"/>
  <c r="F23" i="5"/>
  <c r="E23" i="5"/>
  <c r="D23" i="5"/>
  <c r="C23" i="5"/>
  <c r="B23" i="5"/>
  <c r="L22" i="5"/>
  <c r="K22" i="5"/>
  <c r="J22" i="5"/>
  <c r="O22" i="5" s="1"/>
  <c r="I22" i="5"/>
  <c r="H22" i="5"/>
  <c r="G22" i="5"/>
  <c r="F22" i="5"/>
  <c r="E22" i="5"/>
  <c r="D22" i="5"/>
  <c r="C22" i="5"/>
  <c r="B22" i="5"/>
  <c r="L21" i="5"/>
  <c r="K21" i="5"/>
  <c r="J21" i="5"/>
  <c r="O21" i="5" s="1"/>
  <c r="I21" i="5"/>
  <c r="H21" i="5"/>
  <c r="G21" i="5"/>
  <c r="F21" i="5"/>
  <c r="M21" i="5" s="1"/>
  <c r="P21" i="5" s="1"/>
  <c r="E21" i="5"/>
  <c r="D21" i="5"/>
  <c r="C21" i="5"/>
  <c r="B21" i="5"/>
  <c r="L20" i="5"/>
  <c r="K20" i="5"/>
  <c r="J20" i="5"/>
  <c r="I20" i="5"/>
  <c r="H20" i="5"/>
  <c r="G20" i="5"/>
  <c r="F20" i="5"/>
  <c r="E20" i="5"/>
  <c r="D20" i="5"/>
  <c r="C20" i="5"/>
  <c r="B20" i="5"/>
  <c r="L19" i="5"/>
  <c r="K19" i="5"/>
  <c r="J19" i="5"/>
  <c r="O19" i="5" s="1"/>
  <c r="I19" i="5"/>
  <c r="H19" i="5"/>
  <c r="G19" i="5"/>
  <c r="F19" i="5"/>
  <c r="E19" i="5"/>
  <c r="D19" i="5"/>
  <c r="C19" i="5"/>
  <c r="B19" i="5"/>
  <c r="L18" i="5"/>
  <c r="K18" i="5"/>
  <c r="J18" i="5"/>
  <c r="I18" i="5"/>
  <c r="H18" i="5"/>
  <c r="G18" i="5"/>
  <c r="F18" i="5"/>
  <c r="E18" i="5"/>
  <c r="D18" i="5"/>
  <c r="C18" i="5"/>
  <c r="B18" i="5"/>
  <c r="L17" i="5"/>
  <c r="K17" i="5"/>
  <c r="J17" i="5"/>
  <c r="I17" i="5"/>
  <c r="H17" i="5"/>
  <c r="G17" i="5"/>
  <c r="F17" i="5"/>
  <c r="N17" i="5" s="1"/>
  <c r="E17" i="5"/>
  <c r="D17" i="5"/>
  <c r="C17" i="5"/>
  <c r="B17" i="5"/>
  <c r="L16" i="5"/>
  <c r="K16" i="5"/>
  <c r="J16" i="5"/>
  <c r="I16" i="5"/>
  <c r="H16" i="5"/>
  <c r="G16" i="5"/>
  <c r="F16" i="5"/>
  <c r="E16" i="5"/>
  <c r="D16" i="5"/>
  <c r="C16" i="5"/>
  <c r="B16" i="5"/>
  <c r="L15" i="5"/>
  <c r="K15" i="5"/>
  <c r="J15" i="5"/>
  <c r="I15" i="5"/>
  <c r="H15" i="5"/>
  <c r="G15" i="5"/>
  <c r="F15" i="5"/>
  <c r="N15" i="5" s="1"/>
  <c r="E15" i="5"/>
  <c r="D15" i="5"/>
  <c r="C15" i="5"/>
  <c r="B15" i="5"/>
  <c r="L14" i="5"/>
  <c r="K14" i="5"/>
  <c r="J14" i="5"/>
  <c r="I14" i="5"/>
  <c r="H14" i="5"/>
  <c r="G14" i="5"/>
  <c r="F14" i="5"/>
  <c r="E14" i="5"/>
  <c r="D14" i="5"/>
  <c r="C14" i="5"/>
  <c r="B14" i="5"/>
  <c r="L13" i="5"/>
  <c r="K13" i="5"/>
  <c r="J13" i="5"/>
  <c r="I13" i="5"/>
  <c r="H13" i="5"/>
  <c r="G13" i="5"/>
  <c r="F13" i="5"/>
  <c r="E13" i="5"/>
  <c r="D13" i="5"/>
  <c r="C13" i="5"/>
  <c r="B13" i="5"/>
  <c r="L12" i="5"/>
  <c r="K12" i="5"/>
  <c r="J12" i="5"/>
  <c r="I12" i="5"/>
  <c r="H12" i="5"/>
  <c r="G12" i="5"/>
  <c r="F12" i="5"/>
  <c r="E12" i="5"/>
  <c r="D12" i="5"/>
  <c r="C12" i="5"/>
  <c r="B12" i="5"/>
  <c r="L11" i="5"/>
  <c r="K11" i="5"/>
  <c r="J11" i="5"/>
  <c r="I11" i="5"/>
  <c r="H11" i="5"/>
  <c r="G11" i="5"/>
  <c r="F11" i="5"/>
  <c r="E11" i="5"/>
  <c r="D11" i="5"/>
  <c r="C11" i="5"/>
  <c r="B11" i="5"/>
  <c r="L10" i="5"/>
  <c r="K10" i="5"/>
  <c r="J10" i="5"/>
  <c r="I10" i="5"/>
  <c r="H10" i="5"/>
  <c r="G10" i="5"/>
  <c r="F10" i="5"/>
  <c r="E10" i="5"/>
  <c r="D10" i="5"/>
  <c r="C10" i="5"/>
  <c r="B10" i="5"/>
  <c r="L9" i="5"/>
  <c r="K9" i="5"/>
  <c r="J9" i="5"/>
  <c r="I9" i="5"/>
  <c r="H9" i="5"/>
  <c r="G9" i="5"/>
  <c r="F9" i="5"/>
  <c r="E9" i="5"/>
  <c r="D9" i="5"/>
  <c r="C9" i="5"/>
  <c r="B9" i="5"/>
  <c r="Z38" i="2"/>
  <c r="Z37" i="2"/>
  <c r="Z36" i="2"/>
  <c r="Z35" i="2"/>
  <c r="Z34" i="2"/>
  <c r="Z33" i="2"/>
  <c r="Z32" i="2"/>
  <c r="Z31" i="2"/>
  <c r="Z30" i="2"/>
  <c r="Z29" i="2"/>
  <c r="Z28" i="2"/>
  <c r="Z27" i="2"/>
  <c r="Z26" i="2"/>
  <c r="Z25" i="2"/>
  <c r="Z24" i="2"/>
  <c r="Z23" i="2"/>
  <c r="Z22" i="2"/>
  <c r="Z21" i="2"/>
  <c r="Z20" i="2"/>
  <c r="Z19" i="2"/>
  <c r="Z18" i="2"/>
  <c r="Z17" i="2"/>
  <c r="Z16" i="2"/>
  <c r="Z15" i="2"/>
  <c r="Z14" i="2"/>
  <c r="Z13" i="2"/>
  <c r="AE17" i="5"/>
  <c r="L8" i="5" s="1"/>
  <c r="AE16" i="5"/>
  <c r="K8" i="5" s="1"/>
  <c r="AE15" i="5"/>
  <c r="J8" i="5" s="1"/>
  <c r="AE14" i="5"/>
  <c r="I8" i="5" s="1"/>
  <c r="AE13" i="5"/>
  <c r="H8" i="5" s="1"/>
  <c r="AE12" i="5"/>
  <c r="G8" i="5" s="1"/>
  <c r="AE11" i="5"/>
  <c r="F8" i="5" s="1"/>
  <c r="F6" i="1"/>
  <c r="G6" i="1"/>
  <c r="H6" i="1"/>
  <c r="I6" i="1"/>
  <c r="J6" i="1"/>
  <c r="K6" i="1"/>
  <c r="F7" i="1"/>
  <c r="G7" i="1"/>
  <c r="H7" i="1"/>
  <c r="I7" i="1"/>
  <c r="J7" i="1"/>
  <c r="K7" i="1"/>
  <c r="F8" i="1"/>
  <c r="G8" i="1"/>
  <c r="H8" i="1"/>
  <c r="I8" i="1"/>
  <c r="J8" i="1"/>
  <c r="K8" i="1"/>
  <c r="F9" i="1"/>
  <c r="G9" i="1"/>
  <c r="H9" i="1"/>
  <c r="I9" i="1"/>
  <c r="J9" i="1"/>
  <c r="K9" i="1"/>
  <c r="F10" i="1"/>
  <c r="G10" i="1"/>
  <c r="H10" i="1"/>
  <c r="I10" i="1"/>
  <c r="J10" i="1"/>
  <c r="K10" i="1"/>
  <c r="F11" i="1"/>
  <c r="G11" i="1"/>
  <c r="H11" i="1"/>
  <c r="I11" i="1"/>
  <c r="J11" i="1"/>
  <c r="K11" i="1"/>
  <c r="F12" i="1"/>
  <c r="G12" i="1"/>
  <c r="H12" i="1"/>
  <c r="I12" i="1"/>
  <c r="J12" i="1"/>
  <c r="K12" i="1"/>
  <c r="F13" i="1"/>
  <c r="G13" i="1"/>
  <c r="H13" i="1"/>
  <c r="I13" i="1"/>
  <c r="J13" i="1"/>
  <c r="K13" i="1"/>
  <c r="F14" i="1"/>
  <c r="G14" i="1"/>
  <c r="H14" i="1"/>
  <c r="I14" i="1"/>
  <c r="J14" i="1"/>
  <c r="K14" i="1"/>
  <c r="F15" i="1"/>
  <c r="G15" i="1"/>
  <c r="H15" i="1"/>
  <c r="I15" i="1"/>
  <c r="J15" i="1"/>
  <c r="K15" i="1"/>
  <c r="F16" i="1"/>
  <c r="G16" i="1"/>
  <c r="H16" i="1"/>
  <c r="I16" i="1"/>
  <c r="J16" i="1"/>
  <c r="K16" i="1"/>
  <c r="F17" i="1"/>
  <c r="G17" i="1"/>
  <c r="H17" i="1"/>
  <c r="I17" i="1"/>
  <c r="J17" i="1"/>
  <c r="K17" i="1"/>
  <c r="F18" i="1"/>
  <c r="G18" i="1"/>
  <c r="H18" i="1"/>
  <c r="I18" i="1"/>
  <c r="J18" i="1"/>
  <c r="K18" i="1"/>
  <c r="F19" i="1"/>
  <c r="G19" i="1"/>
  <c r="H19" i="1"/>
  <c r="I19" i="1"/>
  <c r="J19" i="1"/>
  <c r="K19" i="1"/>
  <c r="F20" i="1"/>
  <c r="G20" i="1"/>
  <c r="H20" i="1"/>
  <c r="I20" i="1"/>
  <c r="J20" i="1"/>
  <c r="K20" i="1"/>
  <c r="F21" i="1"/>
  <c r="G21" i="1"/>
  <c r="H21" i="1"/>
  <c r="I21" i="1"/>
  <c r="J21" i="1"/>
  <c r="K21" i="1"/>
  <c r="F22" i="1"/>
  <c r="G22" i="1"/>
  <c r="H22" i="1"/>
  <c r="I22" i="1"/>
  <c r="J22" i="1"/>
  <c r="K22" i="1"/>
  <c r="F23" i="1"/>
  <c r="G23" i="1"/>
  <c r="H23" i="1"/>
  <c r="I23" i="1"/>
  <c r="J23" i="1"/>
  <c r="K23" i="1"/>
  <c r="F24" i="1"/>
  <c r="G24" i="1"/>
  <c r="H24" i="1"/>
  <c r="I24" i="1"/>
  <c r="J24" i="1"/>
  <c r="K24" i="1"/>
  <c r="F25" i="1"/>
  <c r="G25" i="1"/>
  <c r="H25" i="1"/>
  <c r="I25" i="1"/>
  <c r="J25" i="1"/>
  <c r="K25" i="1"/>
  <c r="F26" i="1"/>
  <c r="G26" i="1"/>
  <c r="H26" i="1"/>
  <c r="I26" i="1"/>
  <c r="J26" i="1"/>
  <c r="K26" i="1"/>
  <c r="F27" i="1"/>
  <c r="G27" i="1"/>
  <c r="H27" i="1"/>
  <c r="I27" i="1"/>
  <c r="J27" i="1"/>
  <c r="K27" i="1"/>
  <c r="F28" i="1"/>
  <c r="G28" i="1"/>
  <c r="H28" i="1"/>
  <c r="I28" i="1"/>
  <c r="J28" i="1"/>
  <c r="K28" i="1"/>
  <c r="F29" i="1"/>
  <c r="G29" i="1"/>
  <c r="H29" i="1"/>
  <c r="I29" i="1"/>
  <c r="J29" i="1"/>
  <c r="K29" i="1"/>
  <c r="F30" i="1"/>
  <c r="G30" i="1"/>
  <c r="H30" i="1"/>
  <c r="I30" i="1"/>
  <c r="J30" i="1"/>
  <c r="K30" i="1"/>
  <c r="F31" i="1"/>
  <c r="G31" i="1"/>
  <c r="H31" i="1"/>
  <c r="I31" i="1"/>
  <c r="J31" i="1"/>
  <c r="K31" i="1"/>
  <c r="F32" i="1"/>
  <c r="G32" i="1"/>
  <c r="H32" i="1"/>
  <c r="I32" i="1"/>
  <c r="F33" i="1"/>
  <c r="G33" i="1"/>
  <c r="H33" i="1"/>
  <c r="I33" i="1"/>
  <c r="F34" i="1"/>
  <c r="G34" i="1"/>
  <c r="H34" i="1"/>
  <c r="I34" i="1"/>
  <c r="J34" i="1"/>
  <c r="K34" i="1"/>
  <c r="F35" i="1"/>
  <c r="G35" i="1"/>
  <c r="H35" i="1"/>
  <c r="I35" i="1"/>
  <c r="J35" i="1"/>
  <c r="K35" i="1"/>
  <c r="F36" i="1"/>
  <c r="G36" i="1"/>
  <c r="H36" i="1"/>
  <c r="I36" i="1"/>
  <c r="J36" i="1"/>
  <c r="K36" i="1"/>
  <c r="F37" i="1"/>
  <c r="G37" i="1"/>
  <c r="H37" i="1"/>
  <c r="I37" i="1"/>
  <c r="J37" i="1"/>
  <c r="K37" i="1"/>
  <c r="F38" i="1"/>
  <c r="G38" i="1"/>
  <c r="H38" i="1"/>
  <c r="I38" i="1"/>
  <c r="J38" i="1"/>
  <c r="K38" i="1"/>
  <c r="F39" i="1"/>
  <c r="G39" i="1"/>
  <c r="H39" i="1"/>
  <c r="I39" i="1"/>
  <c r="J39" i="1"/>
  <c r="K39" i="1"/>
  <c r="F40" i="1"/>
  <c r="G40" i="1"/>
  <c r="H40" i="1"/>
  <c r="I40" i="1"/>
  <c r="J40" i="1"/>
  <c r="K40" i="1"/>
  <c r="F41" i="1"/>
  <c r="G41" i="1"/>
  <c r="H41" i="1"/>
  <c r="I41" i="1"/>
  <c r="J41" i="1"/>
  <c r="K41" i="1"/>
  <c r="F42" i="1"/>
  <c r="G42" i="1"/>
  <c r="H42" i="1"/>
  <c r="I42" i="1"/>
  <c r="J42" i="1"/>
  <c r="K42" i="1"/>
  <c r="F43" i="1"/>
  <c r="G43" i="1"/>
  <c r="H43" i="1"/>
  <c r="I43" i="1"/>
  <c r="J43" i="1"/>
  <c r="K43" i="1"/>
  <c r="F44" i="1"/>
  <c r="G44" i="1"/>
  <c r="H44" i="1"/>
  <c r="I44" i="1"/>
  <c r="J44" i="1"/>
  <c r="K44" i="1"/>
  <c r="F45" i="1"/>
  <c r="G45" i="1"/>
  <c r="H45" i="1"/>
  <c r="I45" i="1"/>
  <c r="J45" i="1"/>
  <c r="K45" i="1"/>
  <c r="F46" i="1"/>
  <c r="G46" i="1"/>
  <c r="H46" i="1"/>
  <c r="I46" i="1"/>
  <c r="J46" i="1"/>
  <c r="K46" i="1"/>
  <c r="F47" i="1"/>
  <c r="G47" i="1"/>
  <c r="H47" i="1"/>
  <c r="I47" i="1"/>
  <c r="J47" i="1"/>
  <c r="K47" i="1"/>
  <c r="F48" i="1"/>
  <c r="G48" i="1"/>
  <c r="H48" i="1"/>
  <c r="I48" i="1"/>
  <c r="J48" i="1"/>
  <c r="K48" i="1"/>
  <c r="F49" i="1"/>
  <c r="G49" i="1"/>
  <c r="H49" i="1"/>
  <c r="I49" i="1"/>
  <c r="J49" i="1"/>
  <c r="K49" i="1"/>
  <c r="F50" i="1"/>
  <c r="G50" i="1"/>
  <c r="H50" i="1"/>
  <c r="I50" i="1"/>
  <c r="J50" i="1"/>
  <c r="K50" i="1"/>
  <c r="F51" i="1"/>
  <c r="G51" i="1"/>
  <c r="H51" i="1"/>
  <c r="I51" i="1"/>
  <c r="J51" i="1"/>
  <c r="K51" i="1"/>
  <c r="F52" i="1"/>
  <c r="G52" i="1"/>
  <c r="H52" i="1"/>
  <c r="I52" i="1"/>
  <c r="J52" i="1"/>
  <c r="K52" i="1"/>
  <c r="F53" i="1"/>
  <c r="G53" i="1" s="1"/>
  <c r="H53" i="1" s="1"/>
  <c r="I53" i="1" s="1"/>
  <c r="J53" i="1" s="1"/>
  <c r="K53" i="1" s="1"/>
  <c r="F54" i="1"/>
  <c r="G54" i="1"/>
  <c r="H54" i="1"/>
  <c r="I54" i="1"/>
  <c r="J54" i="1"/>
  <c r="K54" i="1"/>
  <c r="F55" i="1"/>
  <c r="G55" i="1"/>
  <c r="H55" i="1"/>
  <c r="I55" i="1"/>
  <c r="J55" i="1"/>
  <c r="K55" i="1"/>
  <c r="F56" i="1"/>
  <c r="G56" i="1"/>
  <c r="H56" i="1"/>
  <c r="I56" i="1"/>
  <c r="J56" i="1"/>
  <c r="K56" i="1"/>
  <c r="F58" i="1"/>
  <c r="G58" i="1"/>
  <c r="H58" i="1"/>
  <c r="I58" i="1"/>
  <c r="J58" i="1"/>
  <c r="K58" i="1"/>
  <c r="F59" i="1"/>
  <c r="G59" i="1"/>
  <c r="H59" i="1"/>
  <c r="I59" i="1"/>
  <c r="J59" i="1"/>
  <c r="K59" i="1"/>
  <c r="G60" i="1"/>
  <c r="H60" i="1"/>
  <c r="I60" i="1"/>
  <c r="J60" i="1"/>
  <c r="K60" i="1"/>
  <c r="G61" i="1"/>
  <c r="H61" i="1"/>
  <c r="I61" i="1"/>
  <c r="J61" i="1"/>
  <c r="K61" i="1"/>
  <c r="F63" i="1"/>
  <c r="G63" i="1"/>
  <c r="H63" i="1"/>
  <c r="I63" i="1"/>
  <c r="J63" i="1"/>
  <c r="K63" i="1"/>
  <c r="F64" i="1"/>
  <c r="G64" i="1"/>
  <c r="H64" i="1"/>
  <c r="I64" i="1"/>
  <c r="J64" i="1"/>
  <c r="K64" i="1"/>
  <c r="F65" i="1"/>
  <c r="G65" i="1"/>
  <c r="H65" i="1"/>
  <c r="I65" i="1"/>
  <c r="J65" i="1"/>
  <c r="K65" i="1"/>
  <c r="O6" i="1" l="1"/>
  <c r="Q6" i="1" s="1"/>
  <c r="M23" i="5"/>
  <c r="P23" i="5" s="1"/>
  <c r="E40" i="5"/>
  <c r="M16" i="5"/>
  <c r="P16" i="5" s="1"/>
  <c r="R9" i="5"/>
  <c r="M11" i="5"/>
  <c r="P11" i="5" s="1"/>
  <c r="O11" i="5"/>
  <c r="M13" i="5"/>
  <c r="P13" i="5" s="1"/>
  <c r="O13" i="5"/>
  <c r="O15" i="5"/>
  <c r="Q15" i="5" s="1"/>
  <c r="R10" i="5"/>
  <c r="R22" i="5"/>
  <c r="R24" i="5"/>
  <c r="R30" i="5"/>
  <c r="R32" i="5"/>
  <c r="R34" i="5"/>
  <c r="R38" i="5"/>
  <c r="O20" i="5"/>
  <c r="O30" i="5"/>
  <c r="O34" i="5"/>
  <c r="M12" i="5"/>
  <c r="P12" i="5" s="1"/>
  <c r="M14" i="5"/>
  <c r="P14" i="5" s="1"/>
  <c r="R16" i="5"/>
  <c r="M18" i="5"/>
  <c r="P18" i="5" s="1"/>
  <c r="M20" i="5"/>
  <c r="P20" i="5" s="1"/>
  <c r="M22" i="5"/>
  <c r="P22" i="5" s="1"/>
  <c r="M24" i="5"/>
  <c r="P24" i="5" s="1"/>
  <c r="M26" i="5"/>
  <c r="P26" i="5" s="1"/>
  <c r="M28" i="5"/>
  <c r="P28" i="5" s="1"/>
  <c r="M30" i="5"/>
  <c r="P30" i="5" s="1"/>
  <c r="M32" i="5"/>
  <c r="P32" i="5" s="1"/>
  <c r="M34" i="5"/>
  <c r="P34" i="5" s="1"/>
  <c r="M36" i="5"/>
  <c r="P36" i="5" s="1"/>
  <c r="M38" i="5"/>
  <c r="P38" i="5" s="1"/>
  <c r="R18" i="5"/>
  <c r="R20" i="5"/>
  <c r="R26" i="5"/>
  <c r="R28" i="5"/>
  <c r="R36" i="5"/>
  <c r="O10" i="5"/>
  <c r="M15" i="5"/>
  <c r="P15" i="5" s="1"/>
  <c r="O18" i="5"/>
  <c r="O28" i="5"/>
  <c r="O32" i="5"/>
  <c r="O36" i="5"/>
  <c r="M9" i="5"/>
  <c r="P9" i="5" s="1"/>
  <c r="I40" i="5"/>
  <c r="O16" i="5"/>
  <c r="M17" i="5"/>
  <c r="P17" i="5" s="1"/>
  <c r="O17" i="5"/>
  <c r="M19" i="5"/>
  <c r="P19" i="5" s="1"/>
  <c r="N19" i="5"/>
  <c r="Q19" i="5" s="1"/>
  <c r="R19" i="5"/>
  <c r="M10" i="5"/>
  <c r="P10" i="5" s="1"/>
  <c r="H40" i="5"/>
  <c r="R14" i="5"/>
  <c r="R17" i="5"/>
  <c r="R12" i="5"/>
  <c r="N13" i="5"/>
  <c r="O14" i="5"/>
  <c r="R15" i="5"/>
  <c r="R11" i="5"/>
  <c r="N11" i="5"/>
  <c r="Q11" i="5" s="1"/>
  <c r="O12" i="5"/>
  <c r="R13" i="5"/>
  <c r="R21" i="5"/>
  <c r="N23" i="5"/>
  <c r="Q23" i="5" s="1"/>
  <c r="R25" i="5"/>
  <c r="N27" i="5"/>
  <c r="Q27" i="5" s="1"/>
  <c r="R29" i="5"/>
  <c r="R31" i="5"/>
  <c r="N33" i="5"/>
  <c r="Q33" i="5" s="1"/>
  <c r="N35" i="5"/>
  <c r="Q35" i="5" s="1"/>
  <c r="R37" i="5"/>
  <c r="J40" i="5"/>
  <c r="G40" i="5"/>
  <c r="N10" i="5"/>
  <c r="N12" i="5"/>
  <c r="N14" i="5"/>
  <c r="N16" i="5"/>
  <c r="Q16" i="5" s="1"/>
  <c r="N18" i="5"/>
  <c r="N20" i="5"/>
  <c r="N22" i="5"/>
  <c r="Q22" i="5" s="1"/>
  <c r="N24" i="5"/>
  <c r="Q24" i="5" s="1"/>
  <c r="N26" i="5"/>
  <c r="N28" i="5"/>
  <c r="N30" i="5"/>
  <c r="Q30" i="5" s="1"/>
  <c r="N32" i="5"/>
  <c r="Q32" i="5" s="1"/>
  <c r="N34" i="5"/>
  <c r="N36" i="5"/>
  <c r="N38" i="5"/>
  <c r="Q38" i="5" s="1"/>
  <c r="N21" i="5"/>
  <c r="Q21" i="5" s="1"/>
  <c r="R23" i="5"/>
  <c r="N25" i="5"/>
  <c r="Q25" i="5" s="1"/>
  <c r="R27" i="5"/>
  <c r="N29" i="5"/>
  <c r="Q29" i="5" s="1"/>
  <c r="N31" i="5"/>
  <c r="Q31" i="5" s="1"/>
  <c r="R33" i="5"/>
  <c r="R35" i="5"/>
  <c r="N37" i="5"/>
  <c r="Q37" i="5" s="1"/>
  <c r="L40" i="5"/>
  <c r="O9" i="5"/>
  <c r="F40" i="5"/>
  <c r="K40" i="5"/>
  <c r="N9" i="5"/>
  <c r="L61" i="1"/>
  <c r="L60" i="1"/>
  <c r="L59" i="1"/>
  <c r="L58" i="1"/>
  <c r="L57" i="1"/>
  <c r="L55" i="1"/>
  <c r="L54" i="1"/>
  <c r="L52" i="1"/>
  <c r="L51" i="1"/>
  <c r="L50" i="1"/>
  <c r="L49" i="1"/>
  <c r="L48" i="1"/>
  <c r="L47" i="1"/>
  <c r="L46" i="1"/>
  <c r="L45" i="1"/>
  <c r="L44" i="1"/>
  <c r="L43" i="1"/>
  <c r="L42" i="1"/>
  <c r="L41" i="1"/>
  <c r="L40" i="1"/>
  <c r="L39" i="1"/>
  <c r="L38" i="1"/>
  <c r="L37" i="1"/>
  <c r="L36" i="1"/>
  <c r="L35" i="1"/>
  <c r="L34" i="1"/>
  <c r="L31" i="1"/>
  <c r="L30" i="1"/>
  <c r="L29" i="1"/>
  <c r="L28" i="1"/>
  <c r="L27" i="1"/>
  <c r="L26" i="1"/>
  <c r="L25" i="1"/>
  <c r="L24" i="1"/>
  <c r="L23" i="1"/>
  <c r="L22" i="1"/>
  <c r="L21" i="1"/>
  <c r="L20" i="1"/>
  <c r="L19" i="1"/>
  <c r="L18" i="1"/>
  <c r="L17" i="1"/>
  <c r="L16" i="1"/>
  <c r="L15" i="1"/>
  <c r="L14" i="1"/>
  <c r="L13" i="1"/>
  <c r="L12" i="1"/>
  <c r="L11" i="1"/>
  <c r="L10" i="1"/>
  <c r="L9" i="1"/>
  <c r="L8" i="1"/>
  <c r="L7" i="1"/>
  <c r="L6" i="1"/>
  <c r="P40" i="5" l="1"/>
  <c r="Q13" i="5"/>
  <c r="Q36" i="5"/>
  <c r="Q20" i="5"/>
  <c r="Q17" i="5"/>
  <c r="Q28" i="5"/>
  <c r="Q34" i="5"/>
  <c r="Q26" i="5"/>
  <c r="Q18" i="5"/>
  <c r="N40" i="5"/>
  <c r="O40" i="5"/>
  <c r="Q12" i="5"/>
  <c r="Q10" i="5"/>
  <c r="Q14" i="5"/>
  <c r="Q9" i="5"/>
  <c r="R40" i="5"/>
  <c r="R41" i="5" s="1"/>
  <c r="N43" i="1"/>
  <c r="O43" i="1" s="1"/>
  <c r="S40" i="2"/>
  <c r="X40" i="2"/>
  <c r="N61" i="1"/>
  <c r="O61" i="1" s="1"/>
  <c r="U61" i="1" s="1"/>
  <c r="N60" i="1"/>
  <c r="O60" i="1" s="1"/>
  <c r="N59" i="1"/>
  <c r="O59" i="1" s="1"/>
  <c r="U59" i="1" s="1"/>
  <c r="N58" i="1"/>
  <c r="O58" i="1" s="1"/>
  <c r="N52" i="1"/>
  <c r="O52" i="1" s="1"/>
  <c r="U52" i="1" s="1"/>
  <c r="O51" i="1"/>
  <c r="U51" i="1" s="1"/>
  <c r="N50" i="1"/>
  <c r="O50" i="1" s="1"/>
  <c r="U50" i="1" s="1"/>
  <c r="N49" i="1"/>
  <c r="O49" i="1" s="1"/>
  <c r="U49" i="1" s="1"/>
  <c r="N48" i="1"/>
  <c r="O48" i="1" s="1"/>
  <c r="U48" i="1" s="1"/>
  <c r="N47" i="1"/>
  <c r="O47" i="1" s="1"/>
  <c r="N46" i="1"/>
  <c r="O46" i="1" s="1"/>
  <c r="N45" i="1"/>
  <c r="O45" i="1" s="1"/>
  <c r="N44" i="1"/>
  <c r="O44" i="1" s="1"/>
  <c r="N42" i="1"/>
  <c r="O42" i="1" s="1"/>
  <c r="U42" i="1" s="1"/>
  <c r="N40" i="1"/>
  <c r="O40" i="1" s="1"/>
  <c r="N39" i="1"/>
  <c r="O39" i="1" s="1"/>
  <c r="N38" i="1"/>
  <c r="O38" i="1" s="1"/>
  <c r="N37" i="1"/>
  <c r="O37" i="1" s="1"/>
  <c r="N36" i="1"/>
  <c r="O36" i="1" s="1"/>
  <c r="N35" i="1"/>
  <c r="O35" i="1" s="1"/>
  <c r="N34" i="1"/>
  <c r="O34" i="1" s="1"/>
  <c r="N31" i="1"/>
  <c r="O31" i="1" s="1"/>
  <c r="N30" i="1"/>
  <c r="O30" i="1" s="1"/>
  <c r="N29" i="1"/>
  <c r="O29" i="1" s="1"/>
  <c r="N28" i="1"/>
  <c r="O28" i="1" s="1"/>
  <c r="U28" i="1" s="1"/>
  <c r="N27" i="1"/>
  <c r="O27" i="1" s="1"/>
  <c r="U27" i="1" s="1"/>
  <c r="N26" i="1"/>
  <c r="O26" i="1" s="1"/>
  <c r="U26" i="1" s="1"/>
  <c r="N25" i="1"/>
  <c r="O25" i="1" s="1"/>
  <c r="N24" i="1"/>
  <c r="O24" i="1" s="1"/>
  <c r="N23" i="1"/>
  <c r="O23" i="1" s="1"/>
  <c r="U23" i="1" s="1"/>
  <c r="N22" i="1"/>
  <c r="O22" i="1" s="1"/>
  <c r="U22" i="1" s="1"/>
  <c r="N21" i="1"/>
  <c r="O21" i="1" s="1"/>
  <c r="N20" i="1"/>
  <c r="O20" i="1" s="1"/>
  <c r="N19" i="1"/>
  <c r="O19" i="1" s="1"/>
  <c r="N18" i="1"/>
  <c r="O18" i="1" s="1"/>
  <c r="U18" i="1" s="1"/>
  <c r="N17" i="1"/>
  <c r="O17" i="1" s="1"/>
  <c r="U17" i="1" s="1"/>
  <c r="N16" i="1"/>
  <c r="O16" i="1" s="1"/>
  <c r="N15" i="1"/>
  <c r="O15" i="1" s="1"/>
  <c r="U15" i="1" s="1"/>
  <c r="N14" i="1"/>
  <c r="O14" i="1" s="1"/>
  <c r="N13" i="1"/>
  <c r="O13" i="1" s="1"/>
  <c r="N12" i="1"/>
  <c r="O12" i="1" s="1"/>
  <c r="U12" i="1" s="1"/>
  <c r="N11" i="1"/>
  <c r="O11" i="1" s="1"/>
  <c r="N10" i="1"/>
  <c r="O10" i="1" s="1"/>
  <c r="N9" i="1"/>
  <c r="O9" i="1" s="1"/>
  <c r="N8" i="1"/>
  <c r="O8" i="1" s="1"/>
  <c r="U8" i="1" s="1"/>
  <c r="N7" i="1"/>
  <c r="O7" i="1" s="1"/>
  <c r="U7" i="1" s="1"/>
  <c r="U60" i="1"/>
  <c r="U6" i="1"/>
  <c r="O38" i="2"/>
  <c r="R38" i="2" s="1"/>
  <c r="AA38" i="2" s="1"/>
  <c r="G40" i="2"/>
  <c r="N40" i="2" s="1"/>
  <c r="B38" i="3" s="1"/>
  <c r="D38" i="3" s="1"/>
  <c r="H40" i="2"/>
  <c r="B32" i="3" s="1"/>
  <c r="D32" i="3" s="1"/>
  <c r="I40" i="2"/>
  <c r="B33" i="3" s="1"/>
  <c r="D33" i="3" s="1"/>
  <c r="J40" i="2"/>
  <c r="B34" i="3" s="1"/>
  <c r="D34" i="3" s="1"/>
  <c r="K40" i="2"/>
  <c r="B35" i="3" s="1"/>
  <c r="D35" i="3" s="1"/>
  <c r="L40" i="2"/>
  <c r="B36" i="3" s="1"/>
  <c r="D36" i="3" s="1"/>
  <c r="M40" i="2"/>
  <c r="B37" i="3" s="1"/>
  <c r="D37" i="3" s="1"/>
  <c r="O36" i="2"/>
  <c r="R36" i="2" s="1"/>
  <c r="AA36" i="2" s="1"/>
  <c r="O35" i="2"/>
  <c r="R35" i="2" s="1"/>
  <c r="AA35" i="2" s="1"/>
  <c r="D43" i="3"/>
  <c r="D44" i="3"/>
  <c r="D45" i="3"/>
  <c r="D46" i="3"/>
  <c r="D47" i="3"/>
  <c r="D48" i="3"/>
  <c r="D49" i="3"/>
  <c r="C39" i="3"/>
  <c r="W40" i="2"/>
  <c r="V40" i="2"/>
  <c r="O37" i="2"/>
  <c r="R37" i="2" s="1"/>
  <c r="AA37" i="2" s="1"/>
  <c r="O34" i="2"/>
  <c r="O33" i="2"/>
  <c r="R33" i="2" s="1"/>
  <c r="AA33" i="2" s="1"/>
  <c r="O32" i="2"/>
  <c r="R32" i="2" s="1"/>
  <c r="AA32" i="2" s="1"/>
  <c r="O31" i="2"/>
  <c r="O30" i="2"/>
  <c r="R30" i="2" s="1"/>
  <c r="AA30" i="2" s="1"/>
  <c r="O29" i="2"/>
  <c r="R29" i="2" s="1"/>
  <c r="AA29" i="2" s="1"/>
  <c r="O28" i="2"/>
  <c r="R28" i="2" s="1"/>
  <c r="AA28" i="2" s="1"/>
  <c r="O27" i="2"/>
  <c r="R27" i="2" s="1"/>
  <c r="AA27" i="2" s="1"/>
  <c r="O26" i="2"/>
  <c r="R26" i="2" s="1"/>
  <c r="AA26" i="2" s="1"/>
  <c r="O25" i="2"/>
  <c r="R25" i="2" s="1"/>
  <c r="AA25" i="2" s="1"/>
  <c r="O24" i="2"/>
  <c r="R24" i="2" s="1"/>
  <c r="AA24" i="2" s="1"/>
  <c r="O23" i="2"/>
  <c r="O22" i="2"/>
  <c r="R22" i="2" s="1"/>
  <c r="AA22" i="2" s="1"/>
  <c r="O21" i="2"/>
  <c r="O20" i="2"/>
  <c r="R20" i="2" s="1"/>
  <c r="AA20" i="2" s="1"/>
  <c r="O19" i="2"/>
  <c r="R19" i="2" s="1"/>
  <c r="AA19" i="2" s="1"/>
  <c r="O18" i="2"/>
  <c r="R18" i="2" s="1"/>
  <c r="AA18" i="2" s="1"/>
  <c r="O17" i="2"/>
  <c r="R17" i="2" s="1"/>
  <c r="AA17" i="2" s="1"/>
  <c r="O16" i="2"/>
  <c r="R16" i="2" s="1"/>
  <c r="AA16" i="2" s="1"/>
  <c r="O15" i="2"/>
  <c r="R15" i="2" s="1"/>
  <c r="AA15" i="2" s="1"/>
  <c r="O14" i="2"/>
  <c r="R14" i="2" s="1"/>
  <c r="AA14" i="2" s="1"/>
  <c r="O13" i="2"/>
  <c r="R13" i="2" s="1"/>
  <c r="AA13" i="2" s="1"/>
  <c r="Z12" i="2"/>
  <c r="O12" i="2"/>
  <c r="R12" i="2" s="1"/>
  <c r="AA12" i="2" s="1"/>
  <c r="Z11" i="2"/>
  <c r="O11" i="2"/>
  <c r="Z10" i="2"/>
  <c r="O10" i="2"/>
  <c r="R10" i="2" s="1"/>
  <c r="AA10" i="2" s="1"/>
  <c r="Z9" i="2"/>
  <c r="O9" i="2"/>
  <c r="U65" i="1"/>
  <c r="U64" i="1"/>
  <c r="U63" i="1"/>
  <c r="U58" i="1"/>
  <c r="U54" i="1"/>
  <c r="U53" i="1"/>
  <c r="U40" i="1"/>
  <c r="U35" i="1"/>
  <c r="U34" i="1"/>
  <c r="U25" i="1"/>
  <c r="U21" i="1"/>
  <c r="U14" i="1"/>
  <c r="U11" i="1"/>
  <c r="AC25" i="3"/>
  <c r="AB25" i="3"/>
  <c r="AA25" i="3"/>
  <c r="X25" i="3"/>
  <c r="W25" i="3"/>
  <c r="V25" i="3"/>
  <c r="U25" i="3"/>
  <c r="T25" i="3"/>
  <c r="S25" i="3"/>
  <c r="R25" i="3"/>
  <c r="Q25" i="3"/>
  <c r="P25" i="3"/>
  <c r="O25" i="3"/>
  <c r="N25" i="3"/>
  <c r="M25" i="3"/>
  <c r="L25" i="3"/>
  <c r="K25" i="3"/>
  <c r="J25" i="3"/>
  <c r="I25" i="3"/>
  <c r="H25" i="3"/>
  <c r="G25" i="3"/>
  <c r="F25" i="3"/>
  <c r="E25" i="3"/>
  <c r="Z24" i="3"/>
  <c r="I51" i="3" s="1"/>
  <c r="Z23" i="3"/>
  <c r="I50" i="3" s="1"/>
  <c r="Z22" i="3"/>
  <c r="I49" i="3" s="1"/>
  <c r="Z21" i="3"/>
  <c r="I48" i="3" s="1"/>
  <c r="Z20" i="3"/>
  <c r="I47" i="3" s="1"/>
  <c r="Z19" i="3"/>
  <c r="I46" i="3" s="1"/>
  <c r="Z18" i="3"/>
  <c r="Q65" i="1"/>
  <c r="Q64" i="1"/>
  <c r="D66" i="1"/>
  <c r="N41" i="1"/>
  <c r="O41" i="1" s="1"/>
  <c r="Q40" i="5" l="1"/>
  <c r="L36" i="3"/>
  <c r="W32" i="3"/>
  <c r="O37" i="3"/>
  <c r="V34" i="3"/>
  <c r="Z25" i="3"/>
  <c r="R9" i="2"/>
  <c r="R21" i="2"/>
  <c r="AA21" i="2" s="1"/>
  <c r="R23" i="2"/>
  <c r="AA23" i="2" s="1"/>
  <c r="T31" i="2"/>
  <c r="T31" i="5" s="1"/>
  <c r="R31" i="2"/>
  <c r="AA31" i="2" s="1"/>
  <c r="R11" i="2"/>
  <c r="AA11" i="2" s="1"/>
  <c r="R34" i="2"/>
  <c r="AA34" i="2" s="1"/>
  <c r="Z40" i="2"/>
  <c r="T10" i="2"/>
  <c r="T10" i="5" s="1"/>
  <c r="T33" i="2"/>
  <c r="T33" i="5" s="1"/>
  <c r="T36" i="2"/>
  <c r="T36" i="5" s="1"/>
  <c r="T14" i="2"/>
  <c r="T14" i="5" s="1"/>
  <c r="T22" i="2"/>
  <c r="T22" i="5" s="1"/>
  <c r="T12" i="2"/>
  <c r="T12" i="5" s="1"/>
  <c r="T24" i="2"/>
  <c r="T24" i="5" s="1"/>
  <c r="T16" i="2"/>
  <c r="T16" i="5" s="1"/>
  <c r="I45" i="3"/>
  <c r="I52" i="3" s="1"/>
  <c r="T13" i="2"/>
  <c r="T13" i="5" s="1"/>
  <c r="T17" i="2"/>
  <c r="T17" i="5" s="1"/>
  <c r="T15" i="2"/>
  <c r="T15" i="5" s="1"/>
  <c r="T27" i="2"/>
  <c r="T27" i="5" s="1"/>
  <c r="T30" i="2"/>
  <c r="T30" i="5" s="1"/>
  <c r="T37" i="2"/>
  <c r="T37" i="5" s="1"/>
  <c r="T38" i="2"/>
  <c r="T38" i="5" s="1"/>
  <c r="O41" i="2"/>
  <c r="T25" i="2"/>
  <c r="T25" i="5" s="1"/>
  <c r="T26" i="2"/>
  <c r="T26" i="5" s="1"/>
  <c r="X36" i="3"/>
  <c r="J36" i="3"/>
  <c r="Y36" i="3"/>
  <c r="E36" i="3"/>
  <c r="AB36" i="3"/>
  <c r="T18" i="2"/>
  <c r="T18" i="5" s="1"/>
  <c r="T19" i="2"/>
  <c r="T19" i="5" s="1"/>
  <c r="T28" i="2"/>
  <c r="T28" i="5" s="1"/>
  <c r="T20" i="2"/>
  <c r="T20" i="5" s="1"/>
  <c r="T32" i="2"/>
  <c r="T32" i="5" s="1"/>
  <c r="T35" i="2"/>
  <c r="T35" i="5" s="1"/>
  <c r="Y32" i="3"/>
  <c r="O32" i="3"/>
  <c r="R32" i="3"/>
  <c r="S32" i="3"/>
  <c r="Q32" i="3"/>
  <c r="G32" i="3"/>
  <c r="F32" i="3"/>
  <c r="H32" i="3"/>
  <c r="G34" i="3"/>
  <c r="F34" i="3"/>
  <c r="X34" i="3"/>
  <c r="I34" i="3"/>
  <c r="S34" i="3"/>
  <c r="H34" i="3"/>
  <c r="H47" i="3"/>
  <c r="J47" i="3" s="1"/>
  <c r="T34" i="3"/>
  <c r="O40" i="2"/>
  <c r="N36" i="3"/>
  <c r="H36" i="3"/>
  <c r="T36" i="3"/>
  <c r="H49" i="3"/>
  <c r="J49" i="3" s="1"/>
  <c r="T29" i="2"/>
  <c r="T29" i="5" s="1"/>
  <c r="V36" i="3"/>
  <c r="S36" i="3"/>
  <c r="I36" i="3"/>
  <c r="K36" i="3"/>
  <c r="Z36" i="3"/>
  <c r="U36" i="3"/>
  <c r="P36" i="3"/>
  <c r="W36" i="3"/>
  <c r="G36" i="3"/>
  <c r="M36" i="3"/>
  <c r="U43" i="1"/>
  <c r="T37" i="3"/>
  <c r="AB37" i="3"/>
  <c r="E37" i="3"/>
  <c r="J37" i="3"/>
  <c r="P37" i="3"/>
  <c r="Q37" i="3"/>
  <c r="N37" i="3"/>
  <c r="H50" i="3"/>
  <c r="J50" i="3" s="1"/>
  <c r="M37" i="3"/>
  <c r="B39" i="3"/>
  <c r="U10" i="1"/>
  <c r="U16" i="1"/>
  <c r="T9" i="2" l="1"/>
  <c r="T9" i="5" s="1"/>
  <c r="AA9" i="2"/>
  <c r="AA40" i="2" s="1"/>
  <c r="N34" i="3"/>
  <c r="AA34" i="3"/>
  <c r="K32" i="3"/>
  <c r="X32" i="3"/>
  <c r="N32" i="3"/>
  <c r="Z32" i="3"/>
  <c r="E32" i="3"/>
  <c r="K37" i="3"/>
  <c r="L37" i="3"/>
  <c r="X37" i="3"/>
  <c r="AC37" i="3"/>
  <c r="W37" i="3"/>
  <c r="E34" i="3"/>
  <c r="U34" i="3"/>
  <c r="J34" i="3"/>
  <c r="Z34" i="3"/>
  <c r="F37" i="3"/>
  <c r="R37" i="3"/>
  <c r="Z37" i="3"/>
  <c r="V37" i="3"/>
  <c r="I37" i="3"/>
  <c r="O34" i="3"/>
  <c r="L34" i="3"/>
  <c r="M34" i="3"/>
  <c r="K34" i="3"/>
  <c r="AC34" i="3"/>
  <c r="P32" i="3"/>
  <c r="AA32" i="3"/>
  <c r="L32" i="3"/>
  <c r="V32" i="3"/>
  <c r="AC32" i="3"/>
  <c r="O35" i="3"/>
  <c r="E35" i="3"/>
  <c r="AC35" i="3"/>
  <c r="R35" i="3"/>
  <c r="H35" i="3"/>
  <c r="AA35" i="3"/>
  <c r="T35" i="3"/>
  <c r="P35" i="3"/>
  <c r="J35" i="3"/>
  <c r="F35" i="3"/>
  <c r="M35" i="3"/>
  <c r="W35" i="3"/>
  <c r="N35" i="3"/>
  <c r="X35" i="3"/>
  <c r="U35" i="3"/>
  <c r="H48" i="3"/>
  <c r="J48" i="3" s="1"/>
  <c r="Y35" i="3"/>
  <c r="I35" i="3"/>
  <c r="S35" i="3"/>
  <c r="V35" i="3"/>
  <c r="G35" i="3"/>
  <c r="Z35" i="3"/>
  <c r="L35" i="3"/>
  <c r="Q35" i="3"/>
  <c r="K35" i="3"/>
  <c r="W33" i="3"/>
  <c r="J33" i="3"/>
  <c r="R33" i="3"/>
  <c r="AA33" i="3"/>
  <c r="U33" i="3"/>
  <c r="G33" i="3"/>
  <c r="H33" i="3"/>
  <c r="X33" i="3"/>
  <c r="I33" i="3"/>
  <c r="N33" i="3"/>
  <c r="T33" i="3"/>
  <c r="H46" i="3"/>
  <c r="J46" i="3" s="1"/>
  <c r="E33" i="3"/>
  <c r="P33" i="3"/>
  <c r="K33" i="3"/>
  <c r="O33" i="3"/>
  <c r="M33" i="3"/>
  <c r="Y33" i="3"/>
  <c r="V33" i="3"/>
  <c r="AC33" i="3"/>
  <c r="F33" i="3"/>
  <c r="Z33" i="3"/>
  <c r="L33" i="3"/>
  <c r="S33" i="3"/>
  <c r="Q33" i="3"/>
  <c r="U37" i="3"/>
  <c r="Y37" i="3"/>
  <c r="G37" i="3"/>
  <c r="H37" i="3"/>
  <c r="S37" i="3"/>
  <c r="Q36" i="3"/>
  <c r="F36" i="3"/>
  <c r="O36" i="3"/>
  <c r="AC36" i="3"/>
  <c r="Y34" i="3"/>
  <c r="P34" i="3"/>
  <c r="R34" i="3"/>
  <c r="Q34" i="3"/>
  <c r="W34" i="3"/>
  <c r="U32" i="3"/>
  <c r="J32" i="3"/>
  <c r="I32" i="3"/>
  <c r="T32" i="3"/>
  <c r="M32" i="3"/>
  <c r="H45" i="3"/>
  <c r="J45" i="3" s="1"/>
  <c r="R36" i="3"/>
  <c r="AA29" i="3"/>
  <c r="AB29" i="3" s="1"/>
  <c r="T11" i="2"/>
  <c r="T11" i="5" s="1"/>
  <c r="T23" i="2"/>
  <c r="T23" i="5" s="1"/>
  <c r="T21" i="2"/>
  <c r="T21" i="5" s="1"/>
  <c r="T34" i="2"/>
  <c r="T34" i="5" s="1"/>
  <c r="W38" i="3"/>
  <c r="N38" i="3"/>
  <c r="M38" i="3"/>
  <c r="G38" i="3"/>
  <c r="E38" i="3"/>
  <c r="X38" i="3"/>
  <c r="H51" i="3"/>
  <c r="J51" i="3" s="1"/>
  <c r="H38" i="3"/>
  <c r="D39" i="3"/>
  <c r="S38" i="3"/>
  <c r="R38" i="3"/>
  <c r="AC38" i="3"/>
  <c r="V38" i="3"/>
  <c r="Y38" i="3"/>
  <c r="F38" i="3"/>
  <c r="U38" i="3"/>
  <c r="L38" i="3"/>
  <c r="T38" i="3"/>
  <c r="J38" i="3"/>
  <c r="AB38" i="3"/>
  <c r="AB39" i="3" s="1"/>
  <c r="Q38" i="3"/>
  <c r="K38" i="3"/>
  <c r="P38" i="3"/>
  <c r="Z38" i="3"/>
  <c r="I38" i="3"/>
  <c r="O38" i="3"/>
  <c r="R40" i="2"/>
  <c r="O39" i="3" l="1"/>
  <c r="E53" i="3" s="1"/>
  <c r="Y39" i="3"/>
  <c r="N39" i="3"/>
  <c r="E52" i="3" s="1"/>
  <c r="T40" i="2"/>
  <c r="K39" i="3"/>
  <c r="E49" i="3" s="1"/>
  <c r="S39" i="3"/>
  <c r="E57" i="3" s="1"/>
  <c r="T39" i="3"/>
  <c r="E58" i="3" s="1"/>
  <c r="L39" i="3"/>
  <c r="E50" i="3" s="1"/>
  <c r="AA39" i="3"/>
  <c r="V39" i="3"/>
  <c r="E60" i="3" s="1"/>
  <c r="R39" i="3"/>
  <c r="E56" i="3" s="1"/>
  <c r="J39" i="3"/>
  <c r="E48" i="3" s="1"/>
  <c r="M39" i="3"/>
  <c r="E51" i="3" s="1"/>
  <c r="I39" i="3"/>
  <c r="E47" i="3" s="1"/>
  <c r="Q39" i="3"/>
  <c r="E55" i="3" s="1"/>
  <c r="E39" i="3"/>
  <c r="E43" i="3" s="1"/>
  <c r="W39" i="3"/>
  <c r="E61" i="3" s="1"/>
  <c r="U39" i="3"/>
  <c r="E59" i="3" s="1"/>
  <c r="AC39" i="3"/>
  <c r="H39" i="3"/>
  <c r="E46" i="3" s="1"/>
  <c r="G39" i="3"/>
  <c r="E45" i="3" s="1"/>
  <c r="X39" i="3"/>
  <c r="E62" i="3" s="1"/>
  <c r="H52" i="3"/>
  <c r="H54" i="3" s="1"/>
  <c r="R66" i="1"/>
  <c r="Z39" i="3"/>
  <c r="E63" i="3" s="1"/>
  <c r="P39" i="3"/>
  <c r="E54" i="3" s="1"/>
  <c r="J52" i="3"/>
  <c r="F39" i="3"/>
  <c r="E44" i="3" s="1"/>
  <c r="U56" i="1" l="1"/>
  <c r="E64" i="3"/>
</calcChain>
</file>

<file path=xl/sharedStrings.xml><?xml version="1.0" encoding="utf-8"?>
<sst xmlns="http://schemas.openxmlformats.org/spreadsheetml/2006/main" count="634" uniqueCount="376">
  <si>
    <t>Part</t>
  </si>
  <si>
    <t>Designator</t>
  </si>
  <si>
    <t>Footprint</t>
  </si>
  <si>
    <t>QTY</t>
  </si>
  <si>
    <t>Qty Total</t>
  </si>
  <si>
    <t>Ordered or to order</t>
  </si>
  <si>
    <t>AvailableIn Stock</t>
  </si>
  <si>
    <t>Cost inc Shipping and Tax</t>
  </si>
  <si>
    <t>Due Date</t>
  </si>
  <si>
    <t>In stock / Delivered</t>
  </si>
  <si>
    <t>Still to arrive</t>
  </si>
  <si>
    <t>Order From</t>
  </si>
  <si>
    <t>Part No / Reference</t>
  </si>
  <si>
    <t>100uF/16V</t>
  </si>
  <si>
    <t>C1,C16,C24</t>
  </si>
  <si>
    <t>Capacitor_THT:CP_Radial_D5.0mm_P2.50mm</t>
  </si>
  <si>
    <t>Y</t>
  </si>
  <si>
    <t>Ali</t>
  </si>
  <si>
    <t>100pcs 16v100uf 5x7mm Aluminum Electrolytic Capacitors 100uf16v 16v 100uf 100mf 100mfd 16v100mf 100mf16v 16v100mfd - Capacitors - AliExpress</t>
  </si>
  <si>
    <t>10uF/16V</t>
  </si>
  <si>
    <t>C13,C18</t>
  </si>
  <si>
    <t>Amazon</t>
  </si>
  <si>
    <t>620pF (680pF)</t>
  </si>
  <si>
    <t>C11</t>
  </si>
  <si>
    <t>Capacitor_THT:C_Disc_D3.0mm_W1.6mm_P2.50mm (520pF/680pF OK)</t>
  </si>
  <si>
    <t>100pcs Ceramic Capacitor 50v 1pf ~ 100nf 0.1uf 104 4.7pf 10pf 22pf 33pf 47pf 100pf 101 220pf 10nf 330pf 470pf 1nf 103 47nf 473 - Capacitors - AliExpress</t>
  </si>
  <si>
    <t>100nF</t>
  </si>
  <si>
    <t>C2,C3,C6,C8,C9,C10,C14,C15,C19,C20,C21,C22,C23</t>
  </si>
  <si>
    <t>Capacitor_THT:C_Disc_D3.0mm_W1.6mm_P2.50mm</t>
  </si>
  <si>
    <t>10nF</t>
  </si>
  <si>
    <t>C4,C5,C4,C5</t>
  </si>
  <si>
    <t>470nF</t>
  </si>
  <si>
    <t>C7</t>
  </si>
  <si>
    <t>5.1Pf</t>
  </si>
  <si>
    <t>C25</t>
  </si>
  <si>
    <t>SPK. Mic</t>
  </si>
  <si>
    <t>CON1  CON2</t>
  </si>
  <si>
    <t>digikey-footprints:Headphone_Jack_3.5mm_SJ1-3523N</t>
  </si>
  <si>
    <t>10pcs 3 Pin 3.5mm Audio Jack Socket Pcb Panel Mount For Headphone With Nut Pj-324m - Connectors - AliExpress</t>
  </si>
  <si>
    <t>LED TX</t>
  </si>
  <si>
    <t>D1</t>
  </si>
  <si>
    <t>LED_THT:LED_D3.0mm RED</t>
  </si>
  <si>
    <t>5mm Led Red Yellow Green Blue White Orange Light Emitting Diode Free Shipping 100pcs/lot - Diodes - AliExpress</t>
  </si>
  <si>
    <t>LED FT8, FT4,JS8,WSPR</t>
  </si>
  <si>
    <t>D2,D3, D4, D5</t>
  </si>
  <si>
    <t>LED_THT:LED_D3.0mm GREEN</t>
  </si>
  <si>
    <t>1N4148</t>
  </si>
  <si>
    <t>D6 D7 D8</t>
  </si>
  <si>
    <t>Diode_THT:D_A-405_P2.54mm_Vertical_AnodeUp</t>
  </si>
  <si>
    <t>HOT SELL 100 PCS 1N4148 DO 35 IN4148 Switching Diode FREE SHIPPMENT|Integrated Circuits| - AliExpress</t>
  </si>
  <si>
    <t>1N5817</t>
  </si>
  <si>
    <t>D9</t>
  </si>
  <si>
    <t>Diode_THT:D_A-405_P2.54mm_Vertical_KathodeUp</t>
  </si>
  <si>
    <t>50pcs 1n5817 1n5819 1n5399 1n4937 1n4004 Schottky Rectifier Diode 1n4001 1n4007 Uf4007 Her107 Fr207 Fr157 Fr107 Rl207 Do-41 - Diodes - AliExpress</t>
  </si>
  <si>
    <t>1N4756</t>
  </si>
  <si>
    <t>PA Protection Diode</t>
  </si>
  <si>
    <t>50pcs 1n4756 47v Zener Diode 1w (1n4754 39v - Diodes - AliExpress</t>
  </si>
  <si>
    <t>BNC</t>
  </si>
  <si>
    <t>J1A1</t>
  </si>
  <si>
    <t>Connector_Coaxial:BNC_Amphenol_B6252HB-NPP3G-50_Horizontal</t>
  </si>
  <si>
    <t>12/50/100pcs BNC Female Right Angle Panel Mount Plastic Type White PC Board PCB With Nut bulkhead Connector|Connectors| - AliExpress</t>
  </si>
  <si>
    <t>PJ-102A (PJ-102AH Preferred)</t>
  </si>
  <si>
    <t>J2</t>
  </si>
  <si>
    <t>digikey-footprints:Barrel_Jack_5.5mmODx2.1mmID_PJ-102A</t>
  </si>
  <si>
    <t>Mouser</t>
  </si>
  <si>
    <t>50pcs CUI PJ-102AH Power Barrel Connector Jack 2mm ID 5.5mm OD 24VDC 5A R/A T/H | eBay</t>
  </si>
  <si>
    <t>5.5 x 2.1mm DC Plug</t>
  </si>
  <si>
    <t>Extra</t>
  </si>
  <si>
    <t>1uH</t>
  </si>
  <si>
    <t>L1</t>
  </si>
  <si>
    <t>Inductor_THT:L_Toroid_Vertical_L10.0mm_W5.0mm_P5.08mm</t>
  </si>
  <si>
    <t>100uH</t>
  </si>
  <si>
    <t>L2</t>
  </si>
  <si>
    <t>Resistor_THT:R_Axial_DIN0204_L3.6mm_D1.6mm_P2.54mm_Vertical</t>
  </si>
  <si>
    <t>50PCS Color ring inductor 0510 100UH (101K) 1W in line inductor| | - AliExpress</t>
  </si>
  <si>
    <t>BS170</t>
  </si>
  <si>
    <t>Q1,Q2,Q3, Q4</t>
  </si>
  <si>
    <t>Package_TO_SOT_THT:TO-92_HandSolder</t>
  </si>
  <si>
    <t>BS170-D27Z onsemi / Fairchild | Mouser</t>
  </si>
  <si>
    <t>1M</t>
  </si>
  <si>
    <t>R1</t>
  </si>
  <si>
    <t>Resistor_THT:R_Axial_DIN0204_L3.6mm_D1.6mm_P1.90mm_Vertical</t>
  </si>
  <si>
    <t>600pcs 1/4w 1% 20pcs 30values Metal Film Resistor Assortment Kit Set Pack Electronic Diy Kit Resistor - Resistors - AliExpress</t>
  </si>
  <si>
    <t>2.7k</t>
  </si>
  <si>
    <t>R12</t>
  </si>
  <si>
    <t>R14</t>
  </si>
  <si>
    <t>4.7k</t>
  </si>
  <si>
    <t>R2</t>
  </si>
  <si>
    <t>10k</t>
  </si>
  <si>
    <t>R3,R4,R10,R11,R15,R16,R17</t>
  </si>
  <si>
    <t>100pcs/lot 1/4w 0r~20m 1% Metal Film Resistor 100r 220r 1k 1.5k 2.2k 4.7k 10k 22k 47k 100k 100 220 1k5 2k2 4k7 Ohm - Motor Driver - AliExpress</t>
  </si>
  <si>
    <t>1k</t>
  </si>
  <si>
    <t>R5,R6,R7,R8,R9,R13</t>
  </si>
  <si>
    <t>UP(BAND)</t>
  </si>
  <si>
    <t>SW1</t>
  </si>
  <si>
    <t>Button_Switch_THT:SW_PUSH_6mm</t>
  </si>
  <si>
    <t>Taiss/100 Pcs 6 x 6mm x 9mm PCB Momentary Tactile Tact Push Button Switch 4 Pin DIP (Black): Amazon.com: Industrial &amp; Scientific</t>
  </si>
  <si>
    <t>DOWN(CAL)</t>
  </si>
  <si>
    <t>SW2</t>
  </si>
  <si>
    <t>TX</t>
  </si>
  <si>
    <t>SW3</t>
  </si>
  <si>
    <t>CD2003GB_GP</t>
  </si>
  <si>
    <t>U1</t>
  </si>
  <si>
    <t>Package_DIP:DIP-16_W7.62mm_Socket_LongPads</t>
  </si>
  <si>
    <t>10pcs/lot Cd2003gp Dip16 Cd 2003 Gp Fm/am Radio Ic Cd2003g P Cd2003 2003gp - Motor Driver - AliExpress</t>
  </si>
  <si>
    <t>16 Pin DIP Socket</t>
  </si>
  <si>
    <t>U1a</t>
  </si>
  <si>
    <t>66pcs/lot Dip Ic Sockets Adaptor Solder Type Socket Kit 6 8 14 16 18 20 24 28 Pin Dip-8 16-pins Dip8 Dip16 Ic Connector - Integrated Circuits - AliExpress</t>
  </si>
  <si>
    <t>SI5351_Module</t>
  </si>
  <si>
    <t>U2</t>
  </si>
  <si>
    <t>VFO_footprint:SI5351 Module_Vertical</t>
  </si>
  <si>
    <t>DC 3V 5V CJMCU 5351 Si5351A Si5351 I2C Clock Generator Breakout Board Module Signal Generator Clock 8KHz 160MHz For Arduino|Integrated Circuits| - AliExpress</t>
  </si>
  <si>
    <t>SN74ACT244N</t>
  </si>
  <si>
    <t>U3</t>
  </si>
  <si>
    <t>Package_DIP:DIP-20_W7.62mm_LongPads</t>
  </si>
  <si>
    <t>SN74ACT244NE4 Texas Instruments | Mouser</t>
  </si>
  <si>
    <t>20 Pin DIP Socket</t>
  </si>
  <si>
    <t>U3a</t>
  </si>
  <si>
    <t>Arduino Nano</t>
  </si>
  <si>
    <t>U4</t>
  </si>
  <si>
    <t>Arduino Nano with Bootloader</t>
  </si>
  <si>
    <t>Mini / Type C / Micro USB Nano 3.0 With the bootloader compatible Nano controller for arduino CH340 USB driver 16Mhz ATMEGA328P| | - AliExpress</t>
  </si>
  <si>
    <t>PFB455JR Ceramic Filter</t>
  </si>
  <si>
    <t>FL1</t>
  </si>
  <si>
    <t>https://www.aliexpress.us/item/3256804374249112.html?spm=a2g0o.productlist.main.1.39bba429OxFtZD&amp;algo_pvid=261f022c-7822-43b8-ad74-45b804654d4c&amp;algo_exp_id=261f022c-7822-43b8-ad74-45b804654d4c-0&amp;pdp_npi=3%40dis%21USD%2113.88%2113.88%21%21%21%21%21%4021227f0f16814043294758272d087a%2112000029619483633%21sea%21US%210&amp;curPageLogUid=AUicrTSsh4wQ</t>
  </si>
  <si>
    <t>Pin Header Strip 40 pin - Female</t>
  </si>
  <si>
    <t>For LPF Boards = set Male/Fema;le</t>
  </si>
  <si>
    <t>Arduino:Arduino_Nano - Pin Headers 40 pin Strip Female</t>
  </si>
  <si>
    <t>20pcs 10 pairs 40 Pin 1x40 Single Row Male and Female 2.54 Breakable Pin Header PCB JST Connector Strip for Arduino Black|Connectors| - AliExpress</t>
  </si>
  <si>
    <t>Pin Header Male 40 pin</t>
  </si>
  <si>
    <t>For LPF's only 20 pin needed</t>
  </si>
  <si>
    <t>Will balance pins between the two orders</t>
  </si>
  <si>
    <t>Arduino_Nano_Socket - Female</t>
  </si>
  <si>
    <t>U4a Pin Header Strip Female 40 pin</t>
  </si>
  <si>
    <t>Required to house LPF</t>
  </si>
  <si>
    <t>Single Row Female Header | Female Header Connector | Pin Female Connector - 20pcs 40pin - Aliexpress</t>
  </si>
  <si>
    <t>Mounting Spacers</t>
  </si>
  <si>
    <t>6mm</t>
  </si>
  <si>
    <t>https://www.aliexpress.us/item/3256804465136887.html?spm=a2g0o.productlist.main.101.6d3563bbM3tETi&amp;algo_pvid=5a9e1e21-f0f2-413d-abc9-e8d2740b3b7e&amp;aem_p4p_detail=20230413095702565547062608950001218116&amp;algo_exp_id=5a9e1e21-f0f2-413d-abc9-e8d2740b3b7e-50&amp;pdp_npi=3%40dis%21USD%212.39%212.1%21%21%21%21%21%40212248ba16814050221363286d06d3%2112000029982470455%21sea%21US%211819029710&amp;curPageLogUid=hvmFJ1G9Zhkm&amp;ad_pvid=20230413095702565547062608950001218116_51&amp;ad_pvid=20230413095702565547062608950001218116_51</t>
  </si>
  <si>
    <r>
      <t xml:space="preserve">16.5mm </t>
    </r>
    <r>
      <rPr>
        <sz val="11"/>
        <color rgb="FFFF0000"/>
        <rFont val="Calibri"/>
        <family val="2"/>
        <scheme val="minor"/>
      </rPr>
      <t>(Buy 18mm?)</t>
    </r>
  </si>
  <si>
    <t>https://www.aliexpress.us/item/2251832684795919.html?spm=a2g0o.cart.0.0.5b6438daVIzT5d&amp;mp=1&amp;gatewayAdapt=glo2usa&amp;_randl_shipto=US</t>
  </si>
  <si>
    <t>M3 18mm Stainless Machine Screw</t>
  </si>
  <si>
    <t>https://www.aliexpress.us/item/2251832785290389.html?spm=a2g0o.order_list.order_list_main.5.49751802uy6u2T&amp;gatewayAdapt=glo2usa&amp;_randl_shipto=US</t>
  </si>
  <si>
    <t>M3 8mm Stainless Machine Screw</t>
  </si>
  <si>
    <t>Main Board ADX</t>
  </si>
  <si>
    <t>JLCPCB</t>
  </si>
  <si>
    <t>https://jlcpcb.com</t>
  </si>
  <si>
    <t>Upper Cover</t>
  </si>
  <si>
    <t>Lower Cover</t>
  </si>
  <si>
    <t>LPF Board</t>
  </si>
  <si>
    <t>26awg magnet wire</t>
  </si>
  <si>
    <t>approx  4' per LPF set</t>
  </si>
  <si>
    <t>T37-2</t>
  </si>
  <si>
    <t>Select T37-2 for &lt;=20m
Select T37-6 for &gt; 20m (10m with kit)</t>
  </si>
  <si>
    <t>T37-6 Use for 10m LPF</t>
  </si>
  <si>
    <t>FT37-43</t>
  </si>
  <si>
    <t>Caps for LPF</t>
  </si>
  <si>
    <t>Various Values 0805 100v COD</t>
  </si>
  <si>
    <t>Various values - see LPF Sheet</t>
  </si>
  <si>
    <t>Pin Headers - Male 2 x 4 pin</t>
  </si>
  <si>
    <t xml:space="preserve">For each LPF - included in above </t>
  </si>
  <si>
    <t>Required for each LPF (Enough in Main Board)</t>
  </si>
  <si>
    <t>Plastic Bags</t>
  </si>
  <si>
    <t>For assembly of kits</t>
  </si>
  <si>
    <t>Local Supermarket</t>
  </si>
  <si>
    <t>Additional Shipping Cost</t>
  </si>
  <si>
    <t>Total</t>
  </si>
  <si>
    <t>PCB's</t>
  </si>
  <si>
    <t>Band</t>
  </si>
  <si>
    <t>C1</t>
  </si>
  <si>
    <t>C2</t>
  </si>
  <si>
    <t>C3</t>
  </si>
  <si>
    <t>C4</t>
  </si>
  <si>
    <t>C5</t>
  </si>
  <si>
    <t>C6</t>
  </si>
  <si>
    <t>L3</t>
  </si>
  <si>
    <t>660pf</t>
  </si>
  <si>
    <t>1000pf</t>
  </si>
  <si>
    <t>2000 pf</t>
  </si>
  <si>
    <t>620pf</t>
  </si>
  <si>
    <t>2000pf</t>
  </si>
  <si>
    <t>19Turn/T37-2</t>
  </si>
  <si>
    <t>14 Turn/T37-2</t>
  </si>
  <si>
    <t>20Turn/FT37-43</t>
  </si>
  <si>
    <t>130pf</t>
  </si>
  <si>
    <t>470pf</t>
  </si>
  <si>
    <t>300pf</t>
  </si>
  <si>
    <t>15Turn/T37-2</t>
  </si>
  <si>
    <t>10Turn/T37-2</t>
  </si>
  <si>
    <t>100pf</t>
  </si>
  <si>
    <t>330pf</t>
  </si>
  <si>
    <t>220pf</t>
  </si>
  <si>
    <t>12Turn/T37-2</t>
  </si>
  <si>
    <t>8Turn/T37-2</t>
  </si>
  <si>
    <t>68pf</t>
  </si>
  <si>
    <t xml:space="preserve"> </t>
  </si>
  <si>
    <t>150pf</t>
  </si>
  <si>
    <t>7Turn/T37-2</t>
  </si>
  <si>
    <t>91pF</t>
  </si>
  <si>
    <t>180pF</t>
  </si>
  <si>
    <t>360pF</t>
  </si>
  <si>
    <t>120pF</t>
  </si>
  <si>
    <t>11Turn/T37-6</t>
  </si>
  <si>
    <t>7Turn/T37-6</t>
  </si>
  <si>
    <t>68pF</t>
  </si>
  <si>
    <t>300pF</t>
  </si>
  <si>
    <t>15pF</t>
  </si>
  <si>
    <t>100pF</t>
  </si>
  <si>
    <t>39pF</t>
  </si>
  <si>
    <t>240pF</t>
  </si>
  <si>
    <t>75pF</t>
  </si>
  <si>
    <t>9Turn/T37-6</t>
  </si>
  <si>
    <t>6Turn/T37-6</t>
  </si>
  <si>
    <t>Capacitors (pf) 100v</t>
  </si>
  <si>
    <t>Inductors</t>
  </si>
  <si>
    <t>2000 use 2 x 1000</t>
  </si>
  <si>
    <t>T37-6</t>
  </si>
  <si>
    <t>Mouser SMD #</t>
  </si>
  <si>
    <t>08051A150JAT2A</t>
  </si>
  <si>
    <t>08051A390JAT2A</t>
  </si>
  <si>
    <t>CL21C680JC61PNC</t>
  </si>
  <si>
    <t>C0805C750J1GAC7800</t>
  </si>
  <si>
    <t>GQM2195G2E910JB12D</t>
  </si>
  <si>
    <t>C0805C101JAGAC7800</t>
  </si>
  <si>
    <t>CL21C121JDCNNNC</t>
  </si>
  <si>
    <t>08051A131JAT2A</t>
  </si>
  <si>
    <t>08051A151JAT2A</t>
  </si>
  <si>
    <t>C0805C181J2GAC7800</t>
  </si>
  <si>
    <t>08052A221JAT2A</t>
  </si>
  <si>
    <t>VJ0805D241KXPAJ</t>
  </si>
  <si>
    <t>08051A301FAT2A</t>
  </si>
  <si>
    <t>08051A331JAT2A</t>
  </si>
  <si>
    <t>C0805C361J1GAC7800</t>
  </si>
  <si>
    <t>C0805C471K1RAC7800</t>
  </si>
  <si>
    <t>C0805C621J2GAC7800</t>
  </si>
  <si>
    <t>08051A661FAT2A</t>
  </si>
  <si>
    <t>C2012C0G2A102J060AA</t>
  </si>
  <si>
    <t>GRM2165C2A202JA01D</t>
  </si>
  <si>
    <t>-</t>
  </si>
  <si>
    <t>10m Filter</t>
  </si>
  <si>
    <t>Total LPF's</t>
  </si>
  <si>
    <t>Total Project Cost</t>
  </si>
  <si>
    <t>Buildathon Project #2 - ADX Digital Transceiver</t>
  </si>
  <si>
    <t>Order #</t>
  </si>
  <si>
    <t>Name</t>
  </si>
  <si>
    <t>Callsign</t>
  </si>
  <si>
    <t>Email</t>
  </si>
  <si>
    <t>Phone</t>
  </si>
  <si>
    <t>Member</t>
  </si>
  <si>
    <t>ADX Kits</t>
  </si>
  <si>
    <t>Band Pass Filters</t>
  </si>
  <si>
    <t>Method of Payment</t>
  </si>
  <si>
    <t>Paid</t>
  </si>
  <si>
    <t>Owes</t>
  </si>
  <si>
    <t>Order Confirmed</t>
  </si>
  <si>
    <t>Notes</t>
  </si>
  <si>
    <t>N</t>
  </si>
  <si>
    <t>Yes</t>
  </si>
  <si>
    <t>Cash</t>
  </si>
  <si>
    <t>Kit to be supplier early</t>
  </si>
  <si>
    <t>Paid $20 Cash and $30 via PayPal inc. $2 fee.</t>
  </si>
  <si>
    <t>Will bring cash to clubhouse</t>
  </si>
  <si>
    <t>Kit to be supplied early</t>
  </si>
  <si>
    <t>Originally looking for two kits</t>
  </si>
  <si>
    <t>Check</t>
  </si>
  <si>
    <t>Check sent to Club (received)</t>
  </si>
  <si>
    <t>Total Orders</t>
  </si>
  <si>
    <t>Spare</t>
  </si>
  <si>
    <t>Capacitor</t>
  </si>
  <si>
    <t>Number Reqired</t>
  </si>
  <si>
    <t>sense check</t>
  </si>
  <si>
    <t>No of Capacitors Required for each band</t>
  </si>
  <si>
    <t>Total Number of Capacitors</t>
  </si>
  <si>
    <t>Paid $49 inc $8 for EFHW Kit</t>
  </si>
  <si>
    <t>fees 2.36</t>
  </si>
  <si>
    <t>fees 4.33</t>
  </si>
  <si>
    <t>Kits and Parts</t>
  </si>
  <si>
    <t>5943000201 Fair-Rite | Mouser</t>
  </si>
  <si>
    <t>660 (680)</t>
  </si>
  <si>
    <t>Ali &amp; Amazon</t>
  </si>
  <si>
    <t>Anti Static Bags</t>
  </si>
  <si>
    <t>To protect Static Sesitive Components</t>
  </si>
  <si>
    <t>Pill Bags"</t>
  </si>
  <si>
    <t>Buildathon Support</t>
  </si>
  <si>
    <t>Total Cost</t>
  </si>
  <si>
    <t>Net of Project Cost</t>
  </si>
  <si>
    <t>Paid $20 Cash balance with supplied parts netted out on Main Sheet</t>
  </si>
  <si>
    <t>ADX Cash Receipts</t>
  </si>
  <si>
    <t>For each LPF Kit &amp; Kit components</t>
  </si>
  <si>
    <t>Solder Paste for LPF Boards</t>
  </si>
  <si>
    <t>For Mounting Kit Includes 50 x M2.5 /M3</t>
  </si>
  <si>
    <t>For Mounting Kit Includes 50 x M2.5 / M3</t>
  </si>
  <si>
    <t>https://a.co/d/i794pOU</t>
  </si>
  <si>
    <t>Checked</t>
  </si>
  <si>
    <t>Kits Already Supplied</t>
  </si>
  <si>
    <t>Still to Pay</t>
  </si>
  <si>
    <t>Sub Component Bag</t>
  </si>
  <si>
    <t>Diodes &amp; Inductors</t>
  </si>
  <si>
    <t>Static Sensitive Devices</t>
  </si>
  <si>
    <t>Resistors</t>
  </si>
  <si>
    <t>Qty</t>
  </si>
  <si>
    <t>Connectors and Switches</t>
  </si>
  <si>
    <t>Capacitors &amp; Ceramic Filter</t>
  </si>
  <si>
    <t>18mm</t>
  </si>
  <si>
    <t>Hardware</t>
  </si>
  <si>
    <r>
      <rPr>
        <b/>
        <sz val="14"/>
        <color theme="1"/>
        <rFont val="Calibri"/>
        <family val="2"/>
        <scheme val="minor"/>
      </rPr>
      <t>LPF Kits</t>
    </r>
    <r>
      <rPr>
        <sz val="11"/>
        <color theme="1"/>
        <rFont val="Calibri"/>
        <family val="2"/>
        <scheme val="minor"/>
      </rPr>
      <t xml:space="preserve">
See LPF Kitting List
Unique per Order</t>
    </r>
  </si>
  <si>
    <t>Pin Headers - Male &amp; Female 4 Pin</t>
  </si>
  <si>
    <t>2 with each LPF &lt;= 20m</t>
  </si>
  <si>
    <t>2 with each LPF &gt;= 17m</t>
  </si>
  <si>
    <t>Pin Header Male 4 pin</t>
  </si>
  <si>
    <t>PCB LPF Socket</t>
  </si>
  <si>
    <t>Include one Spare LPF Board with each kit</t>
  </si>
  <si>
    <t>1 for each LPF</t>
  </si>
  <si>
    <t>620pF (680pF)     681</t>
  </si>
  <si>
    <t>100nF    104</t>
  </si>
  <si>
    <t>10nF    103</t>
  </si>
  <si>
    <t>470nF     474</t>
  </si>
  <si>
    <t>Magnet Wire</t>
  </si>
  <si>
    <t>Toroids</t>
  </si>
  <si>
    <t>Length</t>
  </si>
  <si>
    <t>Mag Wire"</t>
  </si>
  <si>
    <t>Total Mag Wire</t>
  </si>
  <si>
    <r>
      <t>19Turn/</t>
    </r>
    <r>
      <rPr>
        <sz val="11"/>
        <color rgb="FFFF0000"/>
        <rFont val="Calibri"/>
        <family val="2"/>
        <scheme val="minor"/>
      </rPr>
      <t>T37-2</t>
    </r>
  </si>
  <si>
    <t>Qty varies depending upon chosen bands</t>
  </si>
  <si>
    <t>For use on bottom of completed ADX</t>
  </si>
  <si>
    <t>D1  (Red)</t>
  </si>
  <si>
    <t>D2,D3, D4, D5  (Green)</t>
  </si>
  <si>
    <r>
      <t xml:space="preserve">2.7k </t>
    </r>
    <r>
      <rPr>
        <sz val="9"/>
        <color theme="1"/>
        <rFont val="Calibri"/>
        <family val="2"/>
        <scheme val="minor"/>
      </rPr>
      <t>(2.2K and 510R to be used in series)</t>
    </r>
  </si>
  <si>
    <t>Self Adhesive Silicon Pads</t>
  </si>
  <si>
    <t>One set for each LPF (to be cut from 40pin strips)</t>
  </si>
  <si>
    <t>One 40 pin strip supplied - builder to cut into 2 x 15 pin strips (Nano)  and 1 x 7 pin socket for Si5351.</t>
  </si>
  <si>
    <t xml:space="preserve">Pin Header Female </t>
  </si>
  <si>
    <t>XA1</t>
  </si>
  <si>
    <t>Donation</t>
  </si>
  <si>
    <t>`</t>
  </si>
  <si>
    <t>Order Details: at &lt;enter date&gt;</t>
  </si>
  <si>
    <t>Total LPF's Inc. 10m in Kit</t>
  </si>
  <si>
    <t>Member Yes/No</t>
  </si>
  <si>
    <t># of ADX Kits</t>
  </si>
  <si>
    <t>Bank</t>
  </si>
  <si>
    <t>Paypal</t>
  </si>
  <si>
    <t>Amateur Operator</t>
  </si>
  <si>
    <t>K1ABC</t>
  </si>
  <si>
    <t>email@email address</t>
  </si>
  <si>
    <t>123 456 78900</t>
  </si>
  <si>
    <t>Kit Cost</t>
  </si>
  <si>
    <t>LPF Cost Ea</t>
  </si>
  <si>
    <t>LPF Kitting</t>
  </si>
  <si>
    <t>Red 
T37-2</t>
  </si>
  <si>
    <t>Yellow
T37-6</t>
  </si>
  <si>
    <t>Silver
T37-43</t>
  </si>
  <si>
    <t>Magnet wire" for each band</t>
  </si>
  <si>
    <t xml:space="preserve">Shortfall </t>
  </si>
  <si>
    <t>66PCS/Lot DIP IC Sockets Adaptor Solder Type Socket Kit 6 8 14 16 18 20 24 28 Pin DIP-8 16-Pins DIP8 DIP16 IC Connector - AliExpress</t>
  </si>
  <si>
    <t xml:space="preserve">Ali </t>
  </si>
  <si>
    <t xml:space="preserve">Ali 
</t>
  </si>
  <si>
    <t>Qty varies with orders received, value taken from LPF Details tab</t>
  </si>
  <si>
    <t>https://www.jpmsupply.com/T37-2-Toroid-Core-Powdered-Iron-p/38017.htm 
https://kitsandparts.com/toroids.php</t>
  </si>
  <si>
    <t>BNTECHGO 26 AWG Magnet Wire - Enameled Copper Wire - Enameled Magnet Winding Wire - 4 oz - 0.0157" Diameter 1 Spool Coil Red Temperature Rating 155℃ Widely Used for Transformers Inductors: Amazon.com: Industrial &amp; Scientific</t>
  </si>
  <si>
    <t>Silicon Feet</t>
  </si>
  <si>
    <t xml:space="preserve">For base of ADX </t>
  </si>
  <si>
    <t>Nice to have</t>
  </si>
  <si>
    <t>Amazon.com: 192Pack Clear Cabinet Door Bumpers, 1/2‘’ Diameter Rubber Bumpers Self Adhesive, Widely Used in Drawer Bumpers, Cabinet Stoppers, Glass Tops, Picture Frames, Kitchen Furniture Dampening Noise : Everything Else</t>
  </si>
  <si>
    <t>Included above (row 41)</t>
  </si>
  <si>
    <t>Amazon.com: Ellbest 100pcs Antistatic Bags, Resealable Ziplock ESD Shielding Bags 3.15x5.12 inch Anti Static for HDD SDD Electronic Device : Electronics</t>
  </si>
  <si>
    <t>Amazon.com: CURRAVAX Pill Bags Pack of 500 - BPA Free 3 x 2.75 inch Pill Pouch - Reusable Pill Pouches for Medicine with Write on Label –Clear Ziplock Pill Baggies for Travel Medicine Organizer : Health &amp; Household</t>
  </si>
  <si>
    <t>Component</t>
  </si>
  <si>
    <t>For incomming power lead</t>
  </si>
  <si>
    <t>50pcs 9mm 2.1mm x 5.5mm DC Male Power Plug Jack Connector Laptop - AliExpress</t>
  </si>
  <si>
    <t>Inductor 100 Mh | Inductance 1 Mh | Inductance 470 | Power Inductor | Ring Inductors - 50pcs - Aliexpress</t>
  </si>
  <si>
    <t>This sheet assists with the LPF kitting requirements based on orders detailed on the ADX Orders tab. Including length of magnet wire required to wind the toroids. Can be used as a check sheet when assembling the LPF kits. Make all entries on the ADX Orders tab and calculated details will flow through to here.</t>
  </si>
  <si>
    <t>For use as a checklist when assembling the kits</t>
  </si>
  <si>
    <r>
      <t xml:space="preserve">This sheet calculates the components needed to complete the number of kits required. The number of kits </t>
    </r>
    <r>
      <rPr>
        <b/>
        <sz val="18"/>
        <color theme="7" tint="-0.249977111117893"/>
        <rFont val="Calibri"/>
        <family val="2"/>
        <scheme val="minor"/>
      </rPr>
      <t>(cell N5)</t>
    </r>
    <r>
      <rPr>
        <b/>
        <sz val="18"/>
        <color theme="1"/>
        <rFont val="Calibri"/>
        <family val="2"/>
        <scheme val="minor"/>
      </rPr>
      <t xml:space="preserve"> is taken from the number of kit orders received on the ADX orders page. The Cowtown Club has no affiliation with the sellers of these products, this is just a list of where we found the products to purchase - there are many other sources available but we found that ordering all orders at the same time from Ali Express, often saved on freight or had the freight service upgraded at no extra cost resulting in earlier delivery.  We chose to order the cheaper ceramic capacitors and they worked fine. </t>
    </r>
  </si>
  <si>
    <t>This sheet caclulates the value and number of capacitors along with the number of toroids required to supply the LPF's ordered on the main ADX Orders sheet. It also lists the Mouser part numbers for the SMD capacitors. Other sources are available, but this will get you started. We found it difficult to order THD 100v capacitors that were small enough to fit onto the LPF's and ended up using SMD's and soldering them to the boards before assembling the kits. The soldering was done using a hot flow plate - lots of work, so if you can find THD capacitors much easire on the project organiser :) As a suggestion you may wish to supply the kits with a standard set of LPF's - this would avoid a lot of the logistics and kitting challenges with individuals ordering different LPF's.</t>
  </si>
  <si>
    <t>Much cheaper to buy in bulk</t>
  </si>
  <si>
    <r>
      <t xml:space="preserve">This is the main order page - enter details here for each order - (example shown at order 1. )
Put the price of your ADX kit in cell </t>
    </r>
    <r>
      <rPr>
        <b/>
        <sz val="16"/>
        <color theme="7" tint="-0.249977111117893"/>
        <rFont val="Calibri"/>
        <family val="2"/>
        <scheme val="minor"/>
      </rPr>
      <t>G6</t>
    </r>
    <r>
      <rPr>
        <b/>
        <sz val="16"/>
        <color theme="1"/>
        <rFont val="Calibri"/>
        <family val="2"/>
        <scheme val="minor"/>
      </rPr>
      <t xml:space="preserve"> and the cost of each LPF in Cell </t>
    </r>
    <r>
      <rPr>
        <b/>
        <sz val="16"/>
        <color theme="7" tint="-0.249977111117893"/>
        <rFont val="Calibri"/>
        <family val="2"/>
        <scheme val="minor"/>
      </rPr>
      <t>O6</t>
    </r>
    <r>
      <rPr>
        <b/>
        <sz val="16"/>
        <color theme="1"/>
        <rFont val="Calibri"/>
        <family val="2"/>
        <scheme val="minor"/>
      </rPr>
      <t>. The sheet will calculate the rest. As payments are made - record them in column S.
LPF requirements are trasferred automatically to the LPF details sheet which calculates the number and value of capacitors and toroids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</si>
</sst>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quot;$&quot;* #,##0.00_-;\-&quot;$&quot;* #,##0.00_-;_-&quot;$&quot;* &quot;-&quot;??_-;_-@_-"/>
    <numFmt numFmtId="165" formatCode="&quot;$&quot;#,##0.00;[Red]&quot;$&quot;#,##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name val="Calibri"/>
      <family val="2"/>
      <scheme val="minor"/>
    </font>
    <font>
      <sz val="10"/>
      <color theme="1"/>
      <name val="Calibri"/>
      <family val="2"/>
      <scheme val="minor"/>
    </font>
    <font>
      <u/>
      <sz val="11"/>
      <color theme="10"/>
      <name val="Calibri"/>
      <family val="2"/>
      <scheme val="minor"/>
    </font>
    <font>
      <sz val="8"/>
      <color theme="1"/>
      <name val="Calibri"/>
      <family val="2"/>
      <scheme val="minor"/>
    </font>
    <font>
      <sz val="11"/>
      <color theme="10"/>
      <name val="Calibri"/>
      <family val="2"/>
      <scheme val="minor"/>
    </font>
    <font>
      <sz val="9"/>
      <color theme="1"/>
      <name val="Calibri"/>
      <family val="2"/>
      <scheme val="minor"/>
    </font>
    <font>
      <u/>
      <sz val="11"/>
      <color rgb="FF0070C0"/>
      <name val="Calibri"/>
      <family val="2"/>
      <scheme val="minor"/>
    </font>
    <font>
      <b/>
      <sz val="8"/>
      <color theme="1"/>
      <name val="Calibri"/>
      <family val="2"/>
      <scheme val="minor"/>
    </font>
    <font>
      <b/>
      <sz val="11"/>
      <color rgb="FFFF0000"/>
      <name val="Calibri"/>
      <family val="2"/>
      <scheme val="minor"/>
    </font>
    <font>
      <b/>
      <sz val="14"/>
      <color theme="1"/>
      <name val="Calibri"/>
      <family val="2"/>
      <scheme val="minor"/>
    </font>
    <font>
      <b/>
      <sz val="18"/>
      <color theme="1"/>
      <name val="Calibri"/>
      <family val="2"/>
      <scheme val="minor"/>
    </font>
    <font>
      <b/>
      <sz val="11"/>
      <color theme="1"/>
      <name val="Calibri"/>
      <scheme val="minor"/>
    </font>
    <font>
      <sz val="14"/>
      <color theme="1"/>
      <name val="Calibri"/>
      <family val="2"/>
      <scheme val="minor"/>
    </font>
    <font>
      <b/>
      <sz val="12"/>
      <color theme="1"/>
      <name val="Calibri"/>
      <family val="2"/>
      <scheme val="minor"/>
    </font>
    <font>
      <b/>
      <sz val="16"/>
      <color theme="1"/>
      <name val="Calibri"/>
      <family val="2"/>
      <scheme val="minor"/>
    </font>
    <font>
      <b/>
      <sz val="16"/>
      <color theme="7" tint="-0.249977111117893"/>
      <name val="Calibri"/>
      <family val="2"/>
      <scheme val="minor"/>
    </font>
    <font>
      <b/>
      <sz val="18"/>
      <color theme="7" tint="-0.249977111117893"/>
      <name val="Calibri"/>
      <family val="2"/>
      <scheme val="minor"/>
    </font>
    <font>
      <b/>
      <sz val="20"/>
      <color theme="1"/>
      <name val="Calibri"/>
      <family val="2"/>
      <scheme val="minor"/>
    </font>
    <font>
      <sz val="11"/>
      <color theme="7"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auto="1"/>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style="medium">
        <color auto="1"/>
      </top>
      <bottom style="thick">
        <color auto="1"/>
      </bottom>
      <diagonal/>
    </border>
    <border>
      <left style="thick">
        <color auto="1"/>
      </left>
      <right style="thick">
        <color auto="1"/>
      </right>
      <top style="thick">
        <color auto="1"/>
      </top>
      <bottom style="thick">
        <color auto="1"/>
      </bottom>
      <diagonal/>
    </border>
    <border>
      <left style="thin">
        <color indexed="64"/>
      </left>
      <right/>
      <top/>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01">
    <xf numFmtId="0" fontId="0" fillId="0" borderId="0" xfId="0"/>
    <xf numFmtId="0" fontId="0" fillId="0" borderId="0" xfId="0" applyAlignment="1">
      <alignment horizontal="center"/>
    </xf>
    <xf numFmtId="0" fontId="0" fillId="0" borderId="10" xfId="0" applyBorder="1"/>
    <xf numFmtId="2" fontId="0" fillId="0" borderId="0" xfId="0" applyNumberFormat="1" applyAlignment="1">
      <alignment horizontal="center"/>
    </xf>
    <xf numFmtId="0" fontId="0" fillId="34" borderId="10" xfId="0" applyFill="1" applyBorder="1" applyAlignment="1">
      <alignment horizontal="center" vertical="center"/>
    </xf>
    <xf numFmtId="0" fontId="0" fillId="34" borderId="0" xfId="0" applyFill="1"/>
    <xf numFmtId="0" fontId="0" fillId="0" borderId="0" xfId="0" applyAlignment="1">
      <alignment vertical="center"/>
    </xf>
    <xf numFmtId="0" fontId="0" fillId="0" borderId="0" xfId="0" applyAlignment="1">
      <alignment horizontal="center" vertical="center"/>
    </xf>
    <xf numFmtId="2" fontId="6" fillId="2" borderId="10" xfId="6" applyNumberFormat="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vertical="center"/>
    </xf>
    <xf numFmtId="16" fontId="19" fillId="0" borderId="10" xfId="0" applyNumberFormat="1" applyFont="1" applyBorder="1" applyAlignment="1">
      <alignment horizontal="center" vertical="center" wrapText="1"/>
    </xf>
    <xf numFmtId="16" fontId="21" fillId="0" borderId="10" xfId="0" applyNumberFormat="1" applyFont="1" applyBorder="1" applyAlignment="1">
      <alignment horizontal="center" vertical="center" wrapText="1"/>
    </xf>
    <xf numFmtId="14" fontId="0" fillId="0" borderId="10" xfId="0" quotePrefix="1" applyNumberFormat="1" applyBorder="1" applyAlignment="1">
      <alignment horizontal="center" vertical="center"/>
    </xf>
    <xf numFmtId="0" fontId="0" fillId="0" borderId="0" xfId="0" applyAlignment="1">
      <alignment horizontal="left" wrapText="1"/>
    </xf>
    <xf numFmtId="0" fontId="0" fillId="0" borderId="10" xfId="0" applyBorder="1" applyAlignment="1">
      <alignment vertical="center" wrapText="1"/>
    </xf>
    <xf numFmtId="0" fontId="16" fillId="0" borderId="10" xfId="0" applyFont="1" applyBorder="1" applyAlignment="1">
      <alignment vertical="center"/>
    </xf>
    <xf numFmtId="0" fontId="0" fillId="0" borderId="10" xfId="0"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6" fontId="0" fillId="0" borderId="10" xfId="0" applyNumberFormat="1" applyBorder="1" applyAlignment="1">
      <alignment horizontal="center" vertical="center"/>
    </xf>
    <xf numFmtId="0" fontId="0" fillId="0" borderId="10" xfId="0" applyBorder="1" applyAlignment="1">
      <alignment horizontal="center" vertical="center" wrapText="1"/>
    </xf>
    <xf numFmtId="0" fontId="0" fillId="0" borderId="16" xfId="0" applyBorder="1" applyAlignment="1">
      <alignment horizontal="center" vertical="center"/>
    </xf>
    <xf numFmtId="0" fontId="16" fillId="0" borderId="10" xfId="0" applyFont="1" applyBorder="1" applyAlignment="1">
      <alignment horizontal="center"/>
    </xf>
    <xf numFmtId="0" fontId="20" fillId="0" borderId="10" xfId="42" applyBorder="1" applyAlignment="1">
      <alignment horizontal="left" vertical="center" wrapText="1"/>
    </xf>
    <xf numFmtId="0" fontId="20" fillId="0" borderId="10" xfId="42"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36" borderId="10" xfId="0" applyFill="1" applyBorder="1" applyAlignment="1">
      <alignment vertical="center"/>
    </xf>
    <xf numFmtId="0" fontId="0" fillId="34" borderId="10" xfId="0" applyFill="1" applyBorder="1" applyAlignment="1">
      <alignment vertical="center"/>
    </xf>
    <xf numFmtId="0" fontId="20" fillId="34" borderId="10" xfId="42" applyFill="1" applyBorder="1" applyAlignment="1">
      <alignment vertical="center" wrapText="1"/>
    </xf>
    <xf numFmtId="0" fontId="0" fillId="35" borderId="10" xfId="0" applyFill="1" applyBorder="1" applyAlignment="1">
      <alignment vertical="center"/>
    </xf>
    <xf numFmtId="0" fontId="20" fillId="0" borderId="10" xfId="42" applyFill="1" applyBorder="1" applyAlignment="1">
      <alignment vertical="center" wrapText="1"/>
    </xf>
    <xf numFmtId="0" fontId="18" fillId="33" borderId="10" xfId="0" applyFont="1" applyFill="1" applyBorder="1" applyAlignment="1">
      <alignment horizontal="center" vertical="center"/>
    </xf>
    <xf numFmtId="0" fontId="24" fillId="0" borderId="10" xfId="42" applyFont="1" applyBorder="1" applyAlignment="1">
      <alignment vertical="center" wrapText="1"/>
    </xf>
    <xf numFmtId="0" fontId="0" fillId="0" borderId="13" xfId="0" applyBorder="1" applyAlignment="1">
      <alignment horizontal="center"/>
    </xf>
    <xf numFmtId="0" fontId="25" fillId="0" borderId="10" xfId="0" applyFont="1" applyBorder="1" applyAlignment="1">
      <alignment horizontal="center" vertical="center"/>
    </xf>
    <xf numFmtId="0" fontId="21" fillId="0" borderId="10" xfId="0" applyFont="1" applyBorder="1" applyAlignment="1">
      <alignment horizontal="center"/>
    </xf>
    <xf numFmtId="0" fontId="21" fillId="0" borderId="0" xfId="0" applyFont="1"/>
    <xf numFmtId="0" fontId="0" fillId="0" borderId="22" xfId="0" applyBorder="1" applyAlignment="1">
      <alignment horizontal="center"/>
    </xf>
    <xf numFmtId="0" fontId="16" fillId="0" borderId="23"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7" xfId="0" applyBorder="1"/>
    <xf numFmtId="0" fontId="16" fillId="0" borderId="10" xfId="0" applyFont="1" applyBorder="1" applyAlignment="1">
      <alignment horizontal="center" vertical="center"/>
    </xf>
    <xf numFmtId="16" fontId="0" fillId="0" borderId="10" xfId="0" applyNumberFormat="1" applyBorder="1" applyAlignment="1">
      <alignment horizontal="center" vertical="center" wrapText="1"/>
    </xf>
    <xf numFmtId="0" fontId="0" fillId="0" borderId="10" xfId="0" quotePrefix="1" applyBorder="1" applyAlignment="1">
      <alignment horizontal="center"/>
    </xf>
    <xf numFmtId="0" fontId="20" fillId="0" borderId="0" xfId="42"/>
    <xf numFmtId="0" fontId="23" fillId="0" borderId="10" xfId="0" applyFont="1" applyBorder="1" applyAlignment="1">
      <alignment horizontal="center" vertical="center" wrapText="1"/>
    </xf>
    <xf numFmtId="0" fontId="0" fillId="37" borderId="10" xfId="0" applyFill="1" applyBorder="1" applyAlignment="1">
      <alignment horizontal="center" vertical="center"/>
    </xf>
    <xf numFmtId="0" fontId="0" fillId="38" borderId="10" xfId="0" applyFill="1" applyBorder="1" applyAlignment="1">
      <alignment horizontal="center" vertical="center"/>
    </xf>
    <xf numFmtId="0" fontId="26" fillId="0" borderId="10" xfId="0" applyFont="1" applyBorder="1" applyAlignment="1">
      <alignment horizontal="center"/>
    </xf>
    <xf numFmtId="0" fontId="0" fillId="0" borderId="0" xfId="0" applyAlignment="1">
      <alignment vertical="center" wrapText="1"/>
    </xf>
    <xf numFmtId="2" fontId="18" fillId="39" borderId="10" xfId="0" applyNumberFormat="1" applyFont="1" applyFill="1" applyBorder="1" applyAlignment="1">
      <alignment horizontal="center" vertical="center"/>
    </xf>
    <xf numFmtId="0" fontId="28" fillId="0" borderId="0" xfId="0" applyFont="1"/>
    <xf numFmtId="0" fontId="20" fillId="0" borderId="10" xfId="42" applyBorder="1" applyAlignment="1">
      <alignment horizontal="center"/>
    </xf>
    <xf numFmtId="44" fontId="0" fillId="0" borderId="10" xfId="43" applyFont="1" applyBorder="1" applyAlignment="1">
      <alignment horizontal="center"/>
    </xf>
    <xf numFmtId="0" fontId="20" fillId="0" borderId="10" xfId="42" applyBorder="1" applyAlignment="1">
      <alignment horizontal="center" vertical="center"/>
    </xf>
    <xf numFmtId="0" fontId="21" fillId="0" borderId="10" xfId="0" applyFont="1" applyBorder="1" applyAlignment="1">
      <alignment horizontal="center" vertical="center" wrapText="1"/>
    </xf>
    <xf numFmtId="44" fontId="0" fillId="0" borderId="10" xfId="43" applyFont="1" applyBorder="1" applyAlignment="1">
      <alignment horizontal="center" vertical="center"/>
    </xf>
    <xf numFmtId="0" fontId="0" fillId="35" borderId="10" xfId="0" applyFill="1" applyBorder="1" applyAlignment="1">
      <alignment horizontal="center"/>
    </xf>
    <xf numFmtId="0" fontId="20" fillId="0" borderId="0" xfId="42" applyAlignment="1">
      <alignment horizontal="center" vertical="center"/>
    </xf>
    <xf numFmtId="0" fontId="21" fillId="0" borderId="0" xfId="0" applyFont="1" applyAlignment="1">
      <alignment horizontal="center" vertical="center"/>
    </xf>
    <xf numFmtId="0" fontId="0" fillId="39" borderId="0" xfId="0" applyFill="1"/>
    <xf numFmtId="0" fontId="16" fillId="39" borderId="23" xfId="0" applyFont="1" applyFill="1" applyBorder="1" applyAlignment="1">
      <alignment horizontal="center"/>
    </xf>
    <xf numFmtId="44" fontId="0" fillId="0" borderId="10" xfId="0" applyNumberFormat="1" applyBorder="1" applyAlignment="1">
      <alignment horizontal="center"/>
    </xf>
    <xf numFmtId="0" fontId="0" fillId="0" borderId="10" xfId="0" quotePrefix="1" applyBorder="1" applyAlignment="1">
      <alignment vertical="center"/>
    </xf>
    <xf numFmtId="0" fontId="16" fillId="36" borderId="23" xfId="0" applyFont="1" applyFill="1" applyBorder="1" applyAlignment="1">
      <alignment horizontal="center"/>
    </xf>
    <xf numFmtId="0" fontId="0" fillId="36" borderId="10" xfId="0" applyFill="1" applyBorder="1" applyAlignment="1">
      <alignment horizontal="center" vertical="center"/>
    </xf>
    <xf numFmtId="0" fontId="16" fillId="36" borderId="10" xfId="0" applyFont="1" applyFill="1" applyBorder="1" applyAlignment="1">
      <alignment horizontal="center"/>
    </xf>
    <xf numFmtId="0" fontId="16" fillId="36" borderId="10" xfId="0" applyFont="1" applyFill="1" applyBorder="1" applyAlignment="1">
      <alignment horizontal="center" vertical="center"/>
    </xf>
    <xf numFmtId="0" fontId="0" fillId="36" borderId="0" xfId="0" applyFill="1"/>
    <xf numFmtId="0" fontId="16" fillId="0" borderId="10" xfId="0" applyFont="1" applyBorder="1"/>
    <xf numFmtId="0" fontId="0" fillId="40" borderId="10" xfId="0" applyFill="1" applyBorder="1" applyAlignment="1">
      <alignment horizontal="center"/>
    </xf>
    <xf numFmtId="0" fontId="16" fillId="40" borderId="0" xfId="0" applyFont="1" applyFill="1" applyAlignment="1">
      <alignment horizontal="center"/>
    </xf>
    <xf numFmtId="0" fontId="0" fillId="0" borderId="0" xfId="0" applyAlignment="1">
      <alignment horizontal="left" vertical="center"/>
    </xf>
    <xf numFmtId="0" fontId="1" fillId="10" borderId="10" xfId="19" applyBorder="1" applyAlignment="1">
      <alignment vertical="center"/>
    </xf>
    <xf numFmtId="0" fontId="29" fillId="0" borderId="0" xfId="0" applyFont="1"/>
    <xf numFmtId="0" fontId="29" fillId="0" borderId="0" xfId="0" applyFont="1" applyAlignment="1">
      <alignment horizontal="center"/>
    </xf>
    <xf numFmtId="0" fontId="0" fillId="0" borderId="0" xfId="0" quotePrefix="1"/>
    <xf numFmtId="8" fontId="0" fillId="0" borderId="0" xfId="0" quotePrefix="1" applyNumberFormat="1"/>
    <xf numFmtId="8" fontId="0" fillId="0" borderId="0" xfId="0" applyNumberFormat="1"/>
    <xf numFmtId="44" fontId="0" fillId="38" borderId="10" xfId="43" applyFont="1" applyFill="1" applyBorder="1"/>
    <xf numFmtId="165" fontId="0" fillId="0" borderId="0" xfId="0" applyNumberFormat="1"/>
    <xf numFmtId="164" fontId="0" fillId="0" borderId="0" xfId="0" applyNumberFormat="1" applyAlignment="1">
      <alignment horizontal="center"/>
    </xf>
    <xf numFmtId="16" fontId="23" fillId="0" borderId="10" xfId="0" quotePrefix="1" applyNumberFormat="1" applyFont="1" applyBorder="1" applyAlignment="1">
      <alignment horizontal="center" vertical="center" wrapText="1"/>
    </xf>
    <xf numFmtId="44" fontId="0" fillId="0" borderId="10" xfId="0" applyNumberFormat="1" applyBorder="1"/>
    <xf numFmtId="0" fontId="20" fillId="0" borderId="10" xfId="42" applyBorder="1"/>
    <xf numFmtId="44" fontId="0" fillId="41" borderId="10" xfId="0" applyNumberFormat="1" applyFill="1" applyBorder="1" applyAlignment="1">
      <alignment horizontal="center"/>
    </xf>
    <xf numFmtId="0" fontId="0" fillId="34" borderId="10" xfId="0" applyFill="1" applyBorder="1" applyAlignment="1">
      <alignment horizontal="center"/>
    </xf>
    <xf numFmtId="0" fontId="27" fillId="0" borderId="0" xfId="0" applyFont="1" applyAlignment="1">
      <alignment horizontal="left"/>
    </xf>
    <xf numFmtId="0" fontId="30" fillId="0" borderId="0" xfId="0" applyFont="1"/>
    <xf numFmtId="0" fontId="30" fillId="0" borderId="0" xfId="0" applyFont="1" applyAlignment="1">
      <alignment horizont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14" xfId="0" applyFont="1" applyBorder="1" applyAlignment="1">
      <alignment horizontal="center" vertical="center"/>
    </xf>
    <xf numFmtId="0" fontId="27" fillId="0" borderId="10" xfId="0" applyFont="1" applyBorder="1" applyAlignment="1">
      <alignment horizontal="center" vertical="center"/>
    </xf>
    <xf numFmtId="1" fontId="30" fillId="0" borderId="10" xfId="0" applyNumberFormat="1" applyFont="1" applyBorder="1" applyAlignment="1">
      <alignment horizontal="center" vertical="center"/>
    </xf>
    <xf numFmtId="44" fontId="30" fillId="0" borderId="10" xfId="43" applyFon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0" fillId="0" borderId="0" xfId="0" applyFont="1" applyAlignment="1">
      <alignment horizontal="center" vertical="center"/>
    </xf>
    <xf numFmtId="0" fontId="30" fillId="0" borderId="0" xfId="0" applyFont="1" applyAlignment="1">
      <alignment vertical="center"/>
    </xf>
    <xf numFmtId="1" fontId="30" fillId="0" borderId="0" xfId="0" applyNumberFormat="1" applyFont="1" applyAlignment="1">
      <alignment horizontal="center" vertical="center"/>
    </xf>
    <xf numFmtId="0" fontId="19" fillId="0" borderId="11" xfId="0" applyFont="1" applyBorder="1" applyAlignment="1">
      <alignment vertical="center" wrapText="1"/>
    </xf>
    <xf numFmtId="0" fontId="0" fillId="0" borderId="14" xfId="0" applyBorder="1" applyAlignment="1">
      <alignment horizontal="center" vertical="center"/>
    </xf>
    <xf numFmtId="0" fontId="0" fillId="34" borderId="10" xfId="0" applyFill="1" applyBorder="1" applyAlignment="1">
      <alignment vertical="center" wrapText="1"/>
    </xf>
    <xf numFmtId="0" fontId="0" fillId="0" borderId="10" xfId="0" applyBorder="1" applyAlignment="1">
      <alignment horizontal="left" vertical="center" wrapText="1"/>
    </xf>
    <xf numFmtId="0" fontId="0" fillId="34" borderId="14" xfId="0" applyFill="1" applyBorder="1" applyAlignment="1">
      <alignment horizontal="center" vertical="center"/>
    </xf>
    <xf numFmtId="0" fontId="0" fillId="0" borderId="14" xfId="0" applyBorder="1" applyAlignment="1">
      <alignment horizontal="center" vertical="center" wrapText="1"/>
    </xf>
    <xf numFmtId="2" fontId="0" fillId="0" borderId="14" xfId="0" applyNumberFormat="1" applyBorder="1" applyAlignment="1">
      <alignment horizontal="center" vertical="center" wrapText="1"/>
    </xf>
    <xf numFmtId="0" fontId="20" fillId="0" borderId="10" xfId="42" applyBorder="1" applyAlignment="1">
      <alignment wrapText="1"/>
    </xf>
    <xf numFmtId="0" fontId="22" fillId="8" borderId="10" xfId="15" applyFont="1" applyBorder="1" applyAlignment="1">
      <alignment vertical="center" wrapText="1"/>
    </xf>
    <xf numFmtId="0" fontId="16" fillId="0" borderId="10" xfId="0" applyFont="1" applyBorder="1" applyAlignment="1">
      <alignment horizontal="center" vertical="center" wrapText="1"/>
    </xf>
    <xf numFmtId="0" fontId="16" fillId="0" borderId="18" xfId="0" applyFont="1" applyBorder="1" applyAlignment="1">
      <alignment horizontal="right" vertical="center"/>
    </xf>
    <xf numFmtId="0" fontId="16" fillId="0" borderId="0" xfId="0" applyFont="1" applyAlignment="1">
      <alignment horizontal="right"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0" fillId="0" borderId="10" xfId="42" applyBorder="1" applyAlignment="1">
      <alignment horizontal="left" vertical="center" wrapText="1"/>
    </xf>
    <xf numFmtId="16" fontId="0" fillId="0" borderId="10" xfId="0" applyNumberFormat="1" applyBorder="1" applyAlignment="1">
      <alignment horizontal="center" vertical="center" wrapText="1"/>
    </xf>
    <xf numFmtId="2" fontId="6" fillId="2" borderId="10" xfId="6" applyNumberFormat="1" applyBorder="1" applyAlignment="1">
      <alignment horizontal="center" vertical="center"/>
    </xf>
    <xf numFmtId="16" fontId="0" fillId="34" borderId="10" xfId="0" applyNumberFormat="1" applyFill="1" applyBorder="1" applyAlignment="1">
      <alignment horizontal="center" vertical="center"/>
    </xf>
    <xf numFmtId="0" fontId="0" fillId="0" borderId="19" xfId="0" applyBorder="1" applyAlignment="1">
      <alignment horizontal="center" vertical="center"/>
    </xf>
    <xf numFmtId="0" fontId="0" fillId="0" borderId="28"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0" xfId="0" applyBorder="1" applyAlignment="1">
      <alignment horizontal="center" vertical="center"/>
    </xf>
    <xf numFmtId="16" fontId="0" fillId="0" borderId="11" xfId="0" applyNumberFormat="1" applyBorder="1" applyAlignment="1">
      <alignment horizontal="center" vertical="center"/>
    </xf>
    <xf numFmtId="0" fontId="0" fillId="38" borderId="11" xfId="0" applyFill="1" applyBorder="1" applyAlignment="1">
      <alignment horizontal="center" vertical="center"/>
    </xf>
    <xf numFmtId="0" fontId="0" fillId="38" borderId="13" xfId="0" applyFill="1" applyBorder="1" applyAlignment="1">
      <alignment horizontal="center" vertical="center"/>
    </xf>
    <xf numFmtId="0" fontId="0" fillId="38" borderId="12" xfId="0" applyFill="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11" xfId="0" applyFont="1" applyBorder="1" applyAlignment="1">
      <alignment horizontal="left" vertical="center"/>
    </xf>
    <xf numFmtId="0" fontId="16" fillId="0" borderId="12" xfId="0" applyFont="1" applyBorder="1" applyAlignment="1">
      <alignment horizontal="left" vertical="center"/>
    </xf>
    <xf numFmtId="0" fontId="16" fillId="0" borderId="10" xfId="0" applyFont="1" applyBorder="1" applyAlignment="1">
      <alignment horizontal="center" vertical="center"/>
    </xf>
    <xf numFmtId="0" fontId="16" fillId="0" borderId="10" xfId="0" applyFont="1" applyBorder="1" applyAlignment="1">
      <alignment horizontal="center"/>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23" fillId="0" borderId="10" xfId="0" applyFont="1" applyBorder="1" applyAlignment="1">
      <alignment horizontal="center" vertical="center" wrapText="1"/>
    </xf>
    <xf numFmtId="0" fontId="0" fillId="38" borderId="10" xfId="0" applyFill="1" applyBorder="1" applyAlignment="1">
      <alignment horizontal="center" vertical="center" wrapText="1"/>
    </xf>
    <xf numFmtId="0" fontId="23" fillId="0" borderId="14" xfId="0" applyFont="1" applyBorder="1" applyAlignment="1">
      <alignment horizontal="center" vertical="center" wrapText="1"/>
    </xf>
    <xf numFmtId="0" fontId="23" fillId="0" borderId="16" xfId="0" applyFont="1" applyBorder="1" applyAlignment="1">
      <alignment horizontal="center" vertical="center" wrapText="1"/>
    </xf>
    <xf numFmtId="0" fontId="16" fillId="39" borderId="10" xfId="0" applyFont="1" applyFill="1" applyBorder="1" applyAlignment="1">
      <alignment horizontal="center" vertical="center"/>
    </xf>
    <xf numFmtId="0" fontId="0" fillId="39" borderId="16" xfId="0" applyFill="1" applyBorder="1" applyAlignment="1">
      <alignment horizontal="center" vertical="center"/>
    </xf>
    <xf numFmtId="0" fontId="27" fillId="0" borderId="10" xfId="0" applyFont="1"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7" fillId="0" borderId="14" xfId="0" applyFont="1" applyBorder="1" applyAlignment="1">
      <alignment horizontal="center" vertical="center"/>
    </xf>
    <xf numFmtId="0" fontId="27" fillId="0" borderId="16" xfId="0" applyFont="1" applyBorder="1" applyAlignment="1">
      <alignment horizontal="center" vertical="center"/>
    </xf>
    <xf numFmtId="0" fontId="16" fillId="0" borderId="14" xfId="0" applyFont="1" applyBorder="1" applyAlignment="1">
      <alignment horizontal="center" vertical="center"/>
    </xf>
    <xf numFmtId="0" fontId="27" fillId="0" borderId="10" xfId="0" applyFont="1" applyBorder="1" applyAlignment="1">
      <alignment vertical="center"/>
    </xf>
    <xf numFmtId="0" fontId="31" fillId="0" borderId="10" xfId="0" applyFont="1" applyBorder="1" applyAlignment="1">
      <alignment horizontal="center" vertical="center" wrapText="1"/>
    </xf>
    <xf numFmtId="0" fontId="27" fillId="0" borderId="15" xfId="0" applyFont="1" applyBorder="1" applyAlignment="1">
      <alignment horizontal="center" vertical="center"/>
    </xf>
    <xf numFmtId="0" fontId="27" fillId="0" borderId="10" xfId="0" applyFont="1" applyBorder="1" applyAlignment="1">
      <alignment horizontal="center" vertical="center" wrapText="1"/>
    </xf>
    <xf numFmtId="0" fontId="0" fillId="36" borderId="0" xfId="0" applyFill="1" applyAlignment="1">
      <alignment horizontal="center" wrapText="1"/>
    </xf>
    <xf numFmtId="0" fontId="0" fillId="40" borderId="10" xfId="0" applyFill="1" applyBorder="1" applyAlignment="1">
      <alignment horizontal="center" vertical="center"/>
    </xf>
    <xf numFmtId="0" fontId="8" fillId="4" borderId="10" xfId="8" applyBorder="1" applyAlignment="1">
      <alignment horizontal="center" vertical="center"/>
    </xf>
    <xf numFmtId="0" fontId="0" fillId="34" borderId="0" xfId="0" applyFill="1" applyAlignment="1">
      <alignment horizontal="center" vertical="center"/>
    </xf>
    <xf numFmtId="0" fontId="16" fillId="34" borderId="10"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wrapText="1"/>
    </xf>
    <xf numFmtId="0" fontId="0" fillId="0" borderId="0" xfId="0" applyBorder="1" applyAlignment="1">
      <alignment horizontal="center"/>
    </xf>
    <xf numFmtId="0" fontId="0" fillId="34" borderId="10" xfId="0" applyFont="1" applyFill="1" applyBorder="1" applyAlignment="1">
      <alignment horizontal="center" vertical="center"/>
    </xf>
    <xf numFmtId="0" fontId="6" fillId="42" borderId="10" xfId="6" applyFill="1" applyBorder="1" applyAlignment="1">
      <alignment horizontal="center" vertical="center"/>
    </xf>
    <xf numFmtId="1" fontId="0" fillId="0" borderId="10" xfId="0" applyNumberFormat="1" applyBorder="1" applyAlignment="1">
      <alignment horizontal="center" vertical="center"/>
    </xf>
    <xf numFmtId="0" fontId="20" fillId="0" borderId="0" xfId="42" applyAlignment="1">
      <alignment wrapText="1"/>
    </xf>
    <xf numFmtId="0" fontId="20" fillId="0" borderId="11" xfId="42" applyBorder="1" applyAlignment="1">
      <alignment horizontal="center" vertical="center" wrapText="1"/>
    </xf>
    <xf numFmtId="0" fontId="20" fillId="0" borderId="12" xfId="42" applyBorder="1" applyAlignment="1">
      <alignment horizontal="center" vertical="center" wrapText="1"/>
    </xf>
    <xf numFmtId="0" fontId="20" fillId="0" borderId="11" xfId="42" applyBorder="1" applyAlignment="1">
      <alignment horizontal="left" vertical="center" wrapText="1"/>
    </xf>
    <xf numFmtId="0" fontId="20" fillId="0" borderId="13" xfId="42" applyBorder="1" applyAlignment="1">
      <alignment horizontal="left" vertical="center" wrapText="1"/>
    </xf>
    <xf numFmtId="0" fontId="20" fillId="0" borderId="12" xfId="42" applyBorder="1" applyAlignment="1">
      <alignment horizontal="left" vertical="center" wrapText="1"/>
    </xf>
    <xf numFmtId="0" fontId="0" fillId="0" borderId="10" xfId="0" quotePrefix="1" applyBorder="1" applyAlignment="1">
      <alignment horizontal="center" vertical="center"/>
    </xf>
    <xf numFmtId="0" fontId="16" fillId="0" borderId="11" xfId="0" applyFont="1" applyBorder="1" applyAlignment="1">
      <alignment horizontal="left" vertical="center" wrapText="1"/>
    </xf>
    <xf numFmtId="0" fontId="16" fillId="0" borderId="12" xfId="0" applyFont="1" applyBorder="1" applyAlignment="1">
      <alignment horizontal="left" vertical="center" wrapText="1"/>
    </xf>
    <xf numFmtId="0" fontId="32" fillId="36" borderId="0" xfId="0" applyFont="1" applyFill="1" applyAlignment="1">
      <alignment horizontal="center" vertical="center" wrapText="1"/>
    </xf>
    <xf numFmtId="0" fontId="28" fillId="36" borderId="0" xfId="0" applyFont="1" applyFill="1" applyAlignment="1">
      <alignment horizontal="center" vertical="center" wrapText="1"/>
    </xf>
    <xf numFmtId="0" fontId="28" fillId="36" borderId="29" xfId="0" applyFont="1" applyFill="1" applyBorder="1" applyAlignment="1">
      <alignment horizontal="center" vertical="center" wrapText="1"/>
    </xf>
    <xf numFmtId="0" fontId="28" fillId="36" borderId="17" xfId="0" applyFont="1" applyFill="1" applyBorder="1" applyAlignment="1">
      <alignment horizontal="center" vertical="center" wrapText="1"/>
    </xf>
    <xf numFmtId="0" fontId="28" fillId="36" borderId="21" xfId="0" applyFont="1" applyFill="1" applyBorder="1" applyAlignment="1">
      <alignment horizontal="center" vertical="center" wrapText="1"/>
    </xf>
    <xf numFmtId="0" fontId="35" fillId="36" borderId="0" xfId="0" applyFont="1" applyFill="1" applyAlignment="1">
      <alignment horizontal="center" vertical="center" wrapText="1"/>
    </xf>
    <xf numFmtId="0" fontId="0" fillId="0" borderId="0" xfId="0" applyBorder="1" applyAlignment="1">
      <alignment horizontal="center" vertical="center"/>
    </xf>
    <xf numFmtId="2" fontId="36" fillId="39" borderId="10" xfId="0" applyNumberFormat="1" applyFont="1"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CD9FF"/>
      <color rgb="FFCC99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122465</xdr:colOff>
      <xdr:row>8</xdr:row>
      <xdr:rowOff>13608</xdr:rowOff>
    </xdr:from>
    <xdr:to>
      <xdr:col>17</xdr:col>
      <xdr:colOff>879194</xdr:colOff>
      <xdr:row>12</xdr:row>
      <xdr:rowOff>93369</xdr:rowOff>
    </xdr:to>
    <xdr:pic>
      <xdr:nvPicPr>
        <xdr:cNvPr id="2" name="Picture 1">
          <a:extLst>
            <a:ext uri="{FF2B5EF4-FFF2-40B4-BE49-F238E27FC236}">
              <a16:creationId xmlns:a16="http://schemas.microsoft.com/office/drawing/2014/main" id="{36D6A430-0D83-ED6C-ED9F-695036FDC967}"/>
            </a:ext>
          </a:extLst>
        </xdr:cNvPr>
        <xdr:cNvPicPr>
          <a:picLocks noChangeAspect="1"/>
        </xdr:cNvPicPr>
      </xdr:nvPicPr>
      <xdr:blipFill>
        <a:blip xmlns:r="http://schemas.openxmlformats.org/officeDocument/2006/relationships" r:embed="rId1"/>
        <a:stretch>
          <a:fillRect/>
        </a:stretch>
      </xdr:blipFill>
      <xdr:spPr>
        <a:xfrm>
          <a:off x="17879786" y="1578429"/>
          <a:ext cx="1981372" cy="89619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mail@email%20addres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ebay.com/itm/204204054469" TargetMode="External"/><Relationship Id="rId18" Type="http://schemas.openxmlformats.org/officeDocument/2006/relationships/hyperlink" Target="https://www.aliexpress.us/item/2251832538163556.html?spm=a2g0o.productlist.main.3.17362888lFRP0q&amp;algo_pvid=f7a9aab8-f91a-43e4-800f-cc81aeacdc5e&amp;algo_exp_id=f7a9aab8-f91a-43e4-800f-cc81aeacdc5e-1&amp;pdp_npi=3%40dis%21USD%212.5%212.5%21%21%21%21%21%40211bc2a016807505940472146d06f3%2161272184014%21sea%21US%211819029710&amp;curPageLogUid=YJny2n8w01yP" TargetMode="External"/><Relationship Id="rId26" Type="http://schemas.openxmlformats.org/officeDocument/2006/relationships/hyperlink" Target="https://www.aliexpress.us/item/2251832647707462.html?spm=a2g0o.order_list.order_list_main.179.18321802nLaJE8&amp;gatewayAdapt=glo2usa&amp;_randl_shipto=US" TargetMode="External"/><Relationship Id="rId39" Type="http://schemas.openxmlformats.org/officeDocument/2006/relationships/hyperlink" Target="https://www.aliexpress.us/item/3256804648661440.html?spm=a2g0o.detail.1000014.15.43405600A3xnnn&amp;gps-id=pcDetailBottomMoreOtherSeller&amp;scm=1007.40000.326746.0&amp;scm_id=1007.40000.326746.0&amp;scm-url=1007.40000.326746.0&amp;pvid=6384e513-6294-4709-a7de-0c423ee9c30e&amp;_t=gps-id:pcDetailBottomMoreOtherSeller,scm-url:1007.40000.326746.0,pvid:6384e513-6294-4709-a7de-0c423ee9c30e,tpp_buckets:668%232846%238112%23592&amp;pdp_npi=4%40dis%21USD%211.03%210.82%21%21%211.03%21%21%402101c5c316911171511043708e5419%2112000030670050384%21rec%21US%211819029710%21" TargetMode="External"/><Relationship Id="rId21" Type="http://schemas.openxmlformats.org/officeDocument/2006/relationships/hyperlink" Target="https://www.aliexpress.us/item/3256802302936362.html?spm=a2g0o.productlist.main.1.f3a5410eURFkMM&amp;algo_pvid=59eb8427-1f9f-495c-a82e-0e434c2d0fab&amp;algo_exp_id=59eb8427-1f9f-495c-a82e-0e434c2d0fab-0&amp;pdp_npi=3%40dis%21USD%211.57%211.57%21%21%21%21%21%40212244c416807531612998661d0728%2112000030058313904%21sea%21US%211819029710&amp;curPageLogUid=3u8Q4GoTaQCj" TargetMode="External"/><Relationship Id="rId34" Type="http://schemas.openxmlformats.org/officeDocument/2006/relationships/hyperlink" Target="https://www.amazon.com/dp/B07DYHHMYH?ref=ppx_yo2ov_dt_b_product_details&amp;th=1" TargetMode="External"/><Relationship Id="rId7" Type="http://schemas.openxmlformats.org/officeDocument/2006/relationships/hyperlink" Target="https://www.aliexpress.us/item/2251800878318489.html?spm=a2g0o.productlist.main.1.6fce58fbtVNd0H&amp;algo_pvid=1050bf1e-4ec3-47d3-8219-eb1d0fe8884b&amp;algo_exp_id=1050bf1e-4ec3-47d3-8219-eb1d0fe8884b-0&amp;pdp_ext_f=%7B%22sku_id%22%3A%2264815401086%22%7D&amp;pdp_npi=3%40dis%21USD%211.28%211.25%21%21%21%21%21%40211be59e16805730902023318d06c2%2164815401086%21sea%21US%211819029710&amp;curPageLogUid=pMztoMp8o0pL" TargetMode="External"/><Relationship Id="rId12" Type="http://schemas.openxmlformats.org/officeDocument/2006/relationships/hyperlink" Target="https://www.aliexpress.us/item/3256801649549581.html?spm=a2g0o.cart.0.0.71aa38daMnOeV9&amp;mp=1&amp;gatewayAdapt=glo2usa&amp;_randl_shipto=US" TargetMode="External"/><Relationship Id="rId17" Type="http://schemas.openxmlformats.org/officeDocument/2006/relationships/hyperlink" Target="https://www.aliexpress.us/item/2255800393877179.html?spm=a2g0o.cart.0.0.3ba638da3dWjTu&amp;mp=1&amp;gatewayAdapt=glo2usa&amp;_randl_shipto=US" TargetMode="External"/><Relationship Id="rId25" Type="http://schemas.openxmlformats.org/officeDocument/2006/relationships/hyperlink" Target="https://jlcpcb.com/" TargetMode="External"/><Relationship Id="rId33" Type="http://schemas.openxmlformats.org/officeDocument/2006/relationships/hyperlink" Target="https://www.aliexpress.us/item/2251832647707462.html?spm=a2g0o.order_list.order_list_main.59.61c71802tw79kF&amp;gatewayAdapt=glo2usa" TargetMode="External"/><Relationship Id="rId38" Type="http://schemas.openxmlformats.org/officeDocument/2006/relationships/hyperlink" Target="https://www.aliexpress.us/item/2251832530777400.html?spm=a2g0o.order_list.order_list_main.130.61c71802tw79kF&amp;gatewayAdapt=glo2usa" TargetMode="External"/><Relationship Id="rId2" Type="http://schemas.openxmlformats.org/officeDocument/2006/relationships/hyperlink" Target="https://www.aliexpress.us/item/2251801020227199.html?spm=a2g0o.cart.0.0.507b38dalpOfOO&amp;mp=1&amp;gatewayAdapt=glo2usa&amp;_randl_shipto=US" TargetMode="External"/><Relationship Id="rId16" Type="http://schemas.openxmlformats.org/officeDocument/2006/relationships/hyperlink" Target="https://www.aliexpress.us/item/2255800393877179.html?spm=a2g0o.cart.0.0.3ba638da3dWjTu&amp;mp=1&amp;gatewayAdapt=glo2usa&amp;_randl_shipto=US" TargetMode="External"/><Relationship Id="rId20" Type="http://schemas.openxmlformats.org/officeDocument/2006/relationships/hyperlink" Target="https://www.aliexpress.us/item/2255799881061297.html?spm=a2g0o.cart.0.0.29b238dassV4VK&amp;mp=1&amp;gatewayAdapt=glo2usa&amp;_randl_shipto=US" TargetMode="External"/><Relationship Id="rId29" Type="http://schemas.openxmlformats.org/officeDocument/2006/relationships/hyperlink" Target="https://www.amazon.com/dp/B0796P9RQC?psc=1&amp;smid=A2VILSBUHD1UD8&amp;ref_=chk_typ_imgToDp" TargetMode="External"/><Relationship Id="rId1" Type="http://schemas.openxmlformats.org/officeDocument/2006/relationships/hyperlink" Target="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TargetMode="External"/><Relationship Id="rId6" Type="http://schemas.openxmlformats.org/officeDocument/2006/relationships/hyperlink" Target="https://www.aliexpress.us/item/3256801365779334.html?spm=a2g0o.productlist.main.1.20f04fd2kwe4ok&amp;algo_pvid=5ac15331-39e6-4f30-9fbe-fd993fcf77c3&amp;algo_exp_id=5ac15331-39e6-4f30-9fbe-fd993fcf77c3-0&amp;pdp_ext_f=%7B%22sku_id%22%3A%2212000016564939116%22%7D&amp;pdp_npi=3%40dis%21USD%210.62%210.59%21%21%21%21%21%40211bc2a016805729093886310d06f3%2112000016564939116%21sea%21US%211819029710&amp;curPageLogUid=63h3NCkzxPtI" TargetMode="External"/><Relationship Id="rId11" Type="http://schemas.openxmlformats.org/officeDocument/2006/relationships/hyperlink" Target="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TargetMode="External"/><Relationship Id="rId24" Type="http://schemas.openxmlformats.org/officeDocument/2006/relationships/hyperlink" Target="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TargetMode="External"/><Relationship Id="rId32" Type="http://schemas.openxmlformats.org/officeDocument/2006/relationships/hyperlink" Target="https://a.co/d/i794pOU" TargetMode="External"/><Relationship Id="rId37" Type="http://schemas.openxmlformats.org/officeDocument/2006/relationships/hyperlink" Target="https://www.amazon.com/gp/product/B09SBL4TP2/ref=ppx_yo_dt_b_asin_title_o04_s00?ie=UTF8&amp;th=1" TargetMode="External"/><Relationship Id="rId40" Type="http://schemas.openxmlformats.org/officeDocument/2006/relationships/printerSettings" Target="../printerSettings/printerSettings2.bin"/><Relationship Id="rId5" Type="http://schemas.openxmlformats.org/officeDocument/2006/relationships/hyperlink" Target="https://www.aliexpress.us/item/2251832473773777.html?spm=a2g0o.productlist.main.1.23f07952jINABE&amp;algo_pvid=e2c9bef6-f6d9-4a31-9947-456d7aad5c9b&amp;algo_exp_id=e2c9bef6-f6d9-4a31-9947-456d7aad5c9b-0&amp;pdp_ext_f=%7B%22sku_id%22%3A%2259829495926%22%7D&amp;pdp_npi=3%40dis%21USD%212.22%212.11%21%21%21%21%21%40211bf31716805726692236137d06ce%2159829495926%21sea%21US%211819029710&amp;curPageLogUid=Vr4pppSMe3ji" TargetMode="External"/><Relationship Id="rId15" Type="http://schemas.openxmlformats.org/officeDocument/2006/relationships/hyperlink" Target="https://www.aliexpress.us/item/2255801088812240.html?spm=a2g0o.detail.1000060.2.221e1d4cVEBdZN&amp;gps-id=pcDetailBottomMoreThisSeller&amp;scm=1007.13339.291025.0&amp;scm_id=1007.13339.291025.0&amp;scm-url=1007.13339.291025.0&amp;pvid=a6b3d771-5890-46ad-9943-be87314257d3&amp;_t=gps-id%3ApcDetailBottomMoreThisSeller%2Cscm-url%3A1007.13339.291025.0%2Cpvid%3Aa6b3d771-5890-46ad-9943-be87314257d3%2Ctpp_buckets%3A668%232846%238112%231997&amp;pdp_npi=3%40dis%21USD%212.19%211.97%21%21%21%21%21%402101eab016807483836684926e9bc8%2110000015565227711%21rec%21US%211819029710&amp;gatewayAdapt=glo2usa&amp;_randl_shipto=US" TargetMode="External"/><Relationship Id="rId23" Type="http://schemas.openxmlformats.org/officeDocument/2006/relationships/hyperlink" Target="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TargetMode="External"/><Relationship Id="rId28" Type="http://schemas.openxmlformats.org/officeDocument/2006/relationships/hyperlink" Target="https://www.aliexpress.us/item/2251832685563184.html?spm=a2g0o.cart.0.0.6d8538da6Vdi66&amp;mp=1&amp;gatewayAdapt=glo2usa&amp;_randl_shipto=US" TargetMode="External"/><Relationship Id="rId36" Type="http://schemas.openxmlformats.org/officeDocument/2006/relationships/hyperlink" Target="https://www.amazon.com/gp/product/B07QK2NSDQ/ref=ppx_yo_dt_b_asin_title_o04_s00?ie=UTF8&amp;th=1" TargetMode="External"/><Relationship Id="rId10" Type="http://schemas.openxmlformats.org/officeDocument/2006/relationships/hyperlink" Target="https://www.aliexpress.us/item/3256802245743374.html?spm=a2g0o.order_list.order_list_main.23.21ef1802czpDGH&amp;gatewayAdapt=glo2usa&amp;_randl_shipto=US" TargetMode="External"/><Relationship Id="rId19" Type="http://schemas.openxmlformats.org/officeDocument/2006/relationships/hyperlink" Target="https://www.aliexpress.us/item/2251832416528370.html?spm=a2g0o.productlist.main.103.17362888lFRP0q&amp;algo_pvid=f7a9aab8-f91a-43e4-800f-cc81aeacdc5e&amp;algo_exp_id=f7a9aab8-f91a-43e4-800f-cc81aeacdc5e-51&amp;pdp_npi=3%40dis%21USD%212.98%212.8%21%21%21%21%21%40211bc2a016807505940472146d06f3%2159167669038%21sea%21US%211819029710&amp;curPageLogUid=kArDyA7HB4sT&amp;gatewayAdapt=glo2usa&amp;_randl_shipto=US" TargetMode="External"/><Relationship Id="rId31" Type="http://schemas.openxmlformats.org/officeDocument/2006/relationships/hyperlink" Target="https://www.aliexpress.us/item/2251832684795919.html?spm=a2g0o.cart.0.0.5b6438daVIzT5d&amp;mp=1&amp;gatewayAdapt=glo2usa&amp;_randl_shipto=US" TargetMode="External"/><Relationship Id="rId4" Type="http://schemas.openxmlformats.org/officeDocument/2006/relationships/hyperlink" Target="https://www.aliexpress.us/item/3256805181470394.html?spm=a2g0o.cart.0.0.507b38dalpOfOO&amp;mp=1&amp;gatewayAdapt=glo2usa&amp;_randl_shipto=US" TargetMode="External"/><Relationship Id="rId9" Type="http://schemas.openxmlformats.org/officeDocument/2006/relationships/hyperlink" Target="https://www.aliexpress.us/item/3256804268602096.html?spm=a2g0o.productlist.main.99.236e3f9cMqUAEV&amp;algo_pvid=a11a981d-fcc3-4719-bef3-66183f383b7c&amp;aem_p4p_detail=202304031918565205845163242640024082810&amp;algo_exp_id=a11a981d-fcc3-4719-bef3-66183f383b7c-49&amp;pdp_ext_f=%7B%22sku_id%22%3A%2212000029232042940%22%7D&amp;pdp_npi=3%40dis%21USD%210.99%210.99%21%21%21%21%21%40210218bf16805747366406299d070e%2112000029232042940%21sea%21US%211819029710&amp;curPageLogUid=ow41Wd5ic4YT&amp;ad_pvid=202304031918565205845163242640024082810_10&amp;ad_pvid=202304031918565205845163242640024082810_10" TargetMode="External"/><Relationship Id="rId14" Type="http://schemas.openxmlformats.org/officeDocument/2006/relationships/hyperlink" Target="https://www.mouser.com/ProductDetail/onsemi-Fairchild/BS170-D27Z?qs=0lQeLiL1qybtYouixLcZzA%3D%3D" TargetMode="External"/><Relationship Id="rId22" Type="http://schemas.openxmlformats.org/officeDocument/2006/relationships/hyperlink" Target="https://www.aliexpress.us/item/3256802302936362.html?spm=a2g0o.productlist.main.1.f3a5410eURFkMM&amp;algo_pvid=59eb8427-1f9f-495c-a82e-0e434c2d0fab&amp;algo_exp_id=59eb8427-1f9f-495c-a82e-0e434c2d0fab-0&amp;pdp_npi=3%40dis%21USD%211.57%211.57%21%21%21%21%21%40212244c416807531612998661d0728%2112000030058313904%21sea%21US%211819029710&amp;curPageLogUid=3u8Q4GoTaQCj" TargetMode="External"/><Relationship Id="rId27" Type="http://schemas.openxmlformats.org/officeDocument/2006/relationships/hyperlink" Target="https://www.mouser.com/ProductDetail/Texas-Instruments/SN74ACT244NE4?qs=pdM4geFiyZRQL1nKqTZ0%252BA%3D%3D" TargetMode="External"/><Relationship Id="rId30" Type="http://schemas.openxmlformats.org/officeDocument/2006/relationships/hyperlink" Target="https://www.mouser.com/ProductDetail/623-5943000201" TargetMode="External"/><Relationship Id="rId35" Type="http://schemas.openxmlformats.org/officeDocument/2006/relationships/hyperlink" Target="https://www.amazon.com/gp/product/B0BFHTGKNM/ref=ppx_od_dt_b_asin_title_s00?ie=UTF8&amp;th=1" TargetMode="External"/><Relationship Id="rId8" Type="http://schemas.openxmlformats.org/officeDocument/2006/relationships/hyperlink" Target="https://www.aliexpress.us/item/2251832816537976.html?spm=a2g0o.order_list.order_list_main.125.2dab1802xTP4Lk&amp;gatewayAdapt=glo2usa&amp;_randl_shipto=US" TargetMode="External"/><Relationship Id="rId3" Type="http://schemas.openxmlformats.org/officeDocument/2006/relationships/hyperlink" Target="https://www.aliexpress.us/item/2251801020227199.html?spm=a2g0o.cart.0.0.507b38dalpOfOO&amp;mp=1&amp;gatewayAdapt=glo2usa&amp;_randl_shipto=U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51A8C-8B8C-42BB-B273-26391C62A791}">
  <sheetPr>
    <pageSetUpPr fitToPage="1"/>
  </sheetPr>
  <dimension ref="A1:AA41"/>
  <sheetViews>
    <sheetView tabSelected="1" zoomScale="80" zoomScaleNormal="80" workbookViewId="0">
      <selection activeCell="AF42" sqref="AF42"/>
    </sheetView>
  </sheetViews>
  <sheetFormatPr defaultRowHeight="15" x14ac:dyDescent="0.25"/>
  <cols>
    <col min="2" max="2" width="26.5703125" customWidth="1"/>
    <col min="3" max="3" width="9.140625" customWidth="1"/>
    <col min="4" max="4" width="30" customWidth="1"/>
    <col min="5" max="5" width="13" customWidth="1"/>
    <col min="6" max="6" width="9.140625" customWidth="1"/>
    <col min="7" max="7" width="9.140625" bestFit="1" customWidth="1"/>
    <col min="8" max="13" width="5.7109375" customWidth="1"/>
    <col min="14" max="14" width="4.5703125" bestFit="1" customWidth="1"/>
    <col min="15" max="16" width="6.28515625" customWidth="1"/>
    <col min="17" max="17" width="9.140625" customWidth="1"/>
    <col min="18" max="18" width="12.42578125" customWidth="1"/>
    <col min="19" max="19" width="11" customWidth="1"/>
    <col min="20" max="20" width="9.5703125" customWidth="1"/>
    <col min="21" max="21" width="11.140625" hidden="1" customWidth="1"/>
    <col min="22" max="24" width="9.140625" hidden="1" customWidth="1"/>
    <col min="25" max="25" width="74.140625" hidden="1" customWidth="1"/>
    <col min="26" max="26" width="11.7109375" customWidth="1"/>
    <col min="27" max="27" width="11.28515625" customWidth="1"/>
  </cols>
  <sheetData>
    <row r="1" spans="1:27" ht="24.75" customHeight="1" x14ac:dyDescent="0.25">
      <c r="A1" s="193" t="s">
        <v>375</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row>
    <row r="2" spans="1:27" ht="67.5" customHeight="1" x14ac:dyDescent="0.25">
      <c r="A2" s="193"/>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row>
    <row r="4" spans="1:27" ht="23.25" x14ac:dyDescent="0.35">
      <c r="A4" s="59" t="s">
        <v>242</v>
      </c>
    </row>
    <row r="5" spans="1:27" ht="23.25" x14ac:dyDescent="0.35">
      <c r="A5" s="59"/>
    </row>
    <row r="6" spans="1:27" ht="18.75" x14ac:dyDescent="0.3">
      <c r="A6" s="162" t="s">
        <v>335</v>
      </c>
      <c r="B6" s="2"/>
      <c r="C6" s="2"/>
      <c r="D6" s="2"/>
      <c r="E6" s="2"/>
      <c r="F6" s="77" t="s">
        <v>345</v>
      </c>
      <c r="G6" s="200">
        <v>27</v>
      </c>
      <c r="H6" s="153" t="s">
        <v>346</v>
      </c>
      <c r="I6" s="153"/>
      <c r="J6" s="153"/>
      <c r="K6" s="153"/>
      <c r="L6" s="153"/>
      <c r="M6" s="153"/>
      <c r="N6" s="153"/>
      <c r="O6" s="200">
        <v>3</v>
      </c>
      <c r="P6" s="163"/>
      <c r="Q6" s="164"/>
      <c r="R6" s="164"/>
      <c r="S6" s="164"/>
      <c r="T6" s="164"/>
      <c r="U6" s="164"/>
      <c r="V6" s="164"/>
      <c r="W6" s="164"/>
      <c r="X6" s="164"/>
      <c r="Y6" s="164"/>
      <c r="Z6" s="164"/>
      <c r="AA6" s="165"/>
    </row>
    <row r="7" spans="1:27" ht="34.5" customHeight="1" x14ac:dyDescent="0.25">
      <c r="A7" s="131" t="s">
        <v>243</v>
      </c>
      <c r="B7" s="131" t="s">
        <v>244</v>
      </c>
      <c r="C7" s="131" t="s">
        <v>245</v>
      </c>
      <c r="D7" s="131" t="s">
        <v>246</v>
      </c>
      <c r="E7" s="131" t="s">
        <v>247</v>
      </c>
      <c r="F7" s="125" t="s">
        <v>337</v>
      </c>
      <c r="G7" s="125" t="s">
        <v>338</v>
      </c>
      <c r="H7" s="131" t="s">
        <v>250</v>
      </c>
      <c r="I7" s="131"/>
      <c r="J7" s="131"/>
      <c r="K7" s="131"/>
      <c r="L7" s="131"/>
      <c r="M7" s="131"/>
      <c r="N7" s="131"/>
      <c r="O7" s="131"/>
      <c r="P7" s="9"/>
      <c r="Q7" s="156" t="s">
        <v>251</v>
      </c>
      <c r="R7" s="125" t="s">
        <v>284</v>
      </c>
      <c r="S7" s="174" t="s">
        <v>252</v>
      </c>
      <c r="T7" s="131" t="s">
        <v>253</v>
      </c>
      <c r="U7" s="154" t="s">
        <v>254</v>
      </c>
      <c r="V7" s="158" t="s">
        <v>283</v>
      </c>
      <c r="W7" s="159"/>
      <c r="X7" s="154" t="s">
        <v>294</v>
      </c>
      <c r="Y7" s="131" t="s">
        <v>255</v>
      </c>
      <c r="Z7" s="157" t="s">
        <v>287</v>
      </c>
      <c r="AA7" s="131" t="s">
        <v>333</v>
      </c>
    </row>
    <row r="8" spans="1:27" x14ac:dyDescent="0.25">
      <c r="A8" s="131"/>
      <c r="B8" s="131"/>
      <c r="C8" s="131"/>
      <c r="D8" s="131"/>
      <c r="E8" s="131"/>
      <c r="F8" s="125"/>
      <c r="G8" s="125"/>
      <c r="H8" s="25">
        <v>80</v>
      </c>
      <c r="I8" s="25">
        <v>40</v>
      </c>
      <c r="J8" s="25">
        <v>30</v>
      </c>
      <c r="K8" s="25">
        <v>20</v>
      </c>
      <c r="L8" s="25">
        <v>17</v>
      </c>
      <c r="M8" s="25">
        <v>15</v>
      </c>
      <c r="N8" s="25">
        <v>10</v>
      </c>
      <c r="O8" s="9" t="s">
        <v>166</v>
      </c>
      <c r="P8" s="9"/>
      <c r="Q8" s="156"/>
      <c r="R8" s="131"/>
      <c r="S8" s="174"/>
      <c r="T8" s="131"/>
      <c r="U8" s="155"/>
      <c r="V8" s="23" t="s">
        <v>16</v>
      </c>
      <c r="W8" s="23" t="s">
        <v>256</v>
      </c>
      <c r="X8" s="155"/>
      <c r="Y8" s="131"/>
      <c r="Z8" s="157"/>
      <c r="AA8" s="131"/>
    </row>
    <row r="9" spans="1:27" ht="15" customHeight="1" x14ac:dyDescent="0.25">
      <c r="A9" s="9">
        <v>1</v>
      </c>
      <c r="B9" s="9" t="s">
        <v>341</v>
      </c>
      <c r="C9" s="9" t="s">
        <v>342</v>
      </c>
      <c r="D9" s="60" t="s">
        <v>343</v>
      </c>
      <c r="E9" s="9" t="s">
        <v>344</v>
      </c>
      <c r="F9" s="9" t="s">
        <v>257</v>
      </c>
      <c r="G9" s="9">
        <v>1</v>
      </c>
      <c r="H9" s="9"/>
      <c r="I9" s="9">
        <v>1</v>
      </c>
      <c r="J9" s="9"/>
      <c r="K9" s="9">
        <v>1</v>
      </c>
      <c r="L9" s="9"/>
      <c r="M9" s="9">
        <v>1</v>
      </c>
      <c r="N9" s="10">
        <v>1</v>
      </c>
      <c r="O9" s="9">
        <f>SUM(H9:N9)</f>
        <v>4</v>
      </c>
      <c r="P9" s="9"/>
      <c r="Q9" s="9" t="s">
        <v>258</v>
      </c>
      <c r="R9" s="61">
        <f>G9*$G$6+O9*$O$6</f>
        <v>39</v>
      </c>
      <c r="S9" s="61">
        <v>40</v>
      </c>
      <c r="T9" s="61">
        <f>-IF(S9&gt;R9,0,S9-R9)</f>
        <v>0</v>
      </c>
      <c r="U9" s="9" t="s">
        <v>257</v>
      </c>
      <c r="V9" s="9"/>
      <c r="W9" s="9">
        <v>1</v>
      </c>
      <c r="X9" s="9">
        <v>1</v>
      </c>
      <c r="Y9" s="2" t="s">
        <v>259</v>
      </c>
      <c r="Z9" s="87">
        <f>IF(Q9="Cash",S9,0)</f>
        <v>40</v>
      </c>
      <c r="AA9" s="61">
        <f>IF(S9&gt;R9,S9-R9,0)</f>
        <v>1</v>
      </c>
    </row>
    <row r="10" spans="1:27" ht="15" customHeight="1" x14ac:dyDescent="0.25">
      <c r="A10" s="9">
        <v>2</v>
      </c>
      <c r="B10" s="9"/>
      <c r="C10" s="9"/>
      <c r="D10" s="60"/>
      <c r="E10" s="9"/>
      <c r="F10" s="9"/>
      <c r="G10" s="9"/>
      <c r="H10" s="9"/>
      <c r="I10" s="9"/>
      <c r="J10" s="9"/>
      <c r="K10" s="9"/>
      <c r="L10" s="9"/>
      <c r="M10" s="9"/>
      <c r="N10" s="10"/>
      <c r="O10" s="9">
        <f t="shared" ref="O10:O36" si="0">SUM(H10:N10)</f>
        <v>0</v>
      </c>
      <c r="P10" s="9"/>
      <c r="Q10" s="9" t="s">
        <v>264</v>
      </c>
      <c r="R10" s="61">
        <f>G10*$G$6+O10*$O$6</f>
        <v>0</v>
      </c>
      <c r="S10" s="61"/>
      <c r="T10" s="61">
        <f t="shared" ref="T10:T36" si="1">-IF(S10&gt;R10,0,S10-R10)</f>
        <v>0</v>
      </c>
      <c r="U10" s="9" t="s">
        <v>257</v>
      </c>
      <c r="V10" s="9">
        <v>1</v>
      </c>
      <c r="W10" s="9"/>
      <c r="X10" s="9"/>
      <c r="Y10" s="2"/>
      <c r="Z10" s="87">
        <f>IF(Q10="Cash",S10,0)</f>
        <v>0</v>
      </c>
      <c r="AA10" s="61">
        <f t="shared" ref="AA10:AA38" si="2">IF(S10&gt;R10,S10-R10,0)</f>
        <v>0</v>
      </c>
    </row>
    <row r="11" spans="1:27" ht="15" customHeight="1" x14ac:dyDescent="0.25">
      <c r="A11" s="9">
        <v>3</v>
      </c>
      <c r="B11" s="9"/>
      <c r="C11" s="9"/>
      <c r="D11" s="60"/>
      <c r="E11" s="9"/>
      <c r="F11" s="9"/>
      <c r="G11" s="9"/>
      <c r="H11" s="9"/>
      <c r="I11" s="9"/>
      <c r="J11" s="9"/>
      <c r="K11" s="9"/>
      <c r="L11" s="9"/>
      <c r="M11" s="9"/>
      <c r="N11" s="10"/>
      <c r="O11" s="9">
        <f t="shared" si="0"/>
        <v>0</v>
      </c>
      <c r="P11" s="9"/>
      <c r="Q11" s="9" t="s">
        <v>339</v>
      </c>
      <c r="R11" s="61">
        <f t="shared" ref="R10:R38" si="3">G11*$G$6+O11*$O$6</f>
        <v>0</v>
      </c>
      <c r="S11" s="61"/>
      <c r="T11" s="61">
        <f t="shared" si="1"/>
        <v>0</v>
      </c>
      <c r="U11" s="9" t="s">
        <v>257</v>
      </c>
      <c r="V11" s="9"/>
      <c r="W11" s="9">
        <v>1</v>
      </c>
      <c r="X11" s="9"/>
      <c r="Y11" s="2"/>
      <c r="Z11" s="87">
        <f>IF(Q11="Cash",S11,0)</f>
        <v>0</v>
      </c>
      <c r="AA11" s="61">
        <f t="shared" si="2"/>
        <v>0</v>
      </c>
    </row>
    <row r="12" spans="1:27" ht="15" customHeight="1" x14ac:dyDescent="0.25">
      <c r="A12" s="9">
        <v>4</v>
      </c>
      <c r="B12" s="9"/>
      <c r="C12" s="9"/>
      <c r="D12" s="60"/>
      <c r="E12" s="9"/>
      <c r="F12" s="9"/>
      <c r="G12" s="9"/>
      <c r="H12" s="9"/>
      <c r="I12" s="9"/>
      <c r="J12" s="9"/>
      <c r="K12" s="9"/>
      <c r="L12" s="9"/>
      <c r="M12" s="9"/>
      <c r="N12" s="10"/>
      <c r="O12" s="9">
        <f t="shared" si="0"/>
        <v>0</v>
      </c>
      <c r="P12" s="9"/>
      <c r="Q12" s="9" t="s">
        <v>340</v>
      </c>
      <c r="R12" s="61">
        <f t="shared" si="3"/>
        <v>0</v>
      </c>
      <c r="S12" s="61"/>
      <c r="T12" s="61">
        <f t="shared" si="1"/>
        <v>0</v>
      </c>
      <c r="U12" s="9" t="s">
        <v>257</v>
      </c>
      <c r="V12" s="9">
        <v>1</v>
      </c>
      <c r="W12" s="9"/>
      <c r="X12" s="9"/>
      <c r="Y12" s="2"/>
      <c r="Z12" s="87">
        <f>IF(Q12="Cash",S12,0)</f>
        <v>0</v>
      </c>
      <c r="AA12" s="61">
        <f t="shared" si="2"/>
        <v>0</v>
      </c>
    </row>
    <row r="13" spans="1:27" ht="15" customHeight="1" x14ac:dyDescent="0.25">
      <c r="A13" s="10">
        <v>5</v>
      </c>
      <c r="B13" s="10"/>
      <c r="C13" s="10"/>
      <c r="D13" s="62"/>
      <c r="E13" s="10"/>
      <c r="F13" s="10"/>
      <c r="G13" s="10"/>
      <c r="H13" s="10"/>
      <c r="I13" s="10"/>
      <c r="J13" s="10"/>
      <c r="K13" s="10"/>
      <c r="L13" s="10"/>
      <c r="M13" s="10"/>
      <c r="N13" s="10"/>
      <c r="O13" s="10">
        <f t="shared" si="0"/>
        <v>0</v>
      </c>
      <c r="P13" s="10"/>
      <c r="Q13" s="63"/>
      <c r="R13" s="61">
        <f t="shared" si="3"/>
        <v>0</v>
      </c>
      <c r="S13" s="64"/>
      <c r="T13" s="64">
        <f t="shared" si="1"/>
        <v>0</v>
      </c>
      <c r="U13" s="10" t="s">
        <v>257</v>
      </c>
      <c r="V13" s="10"/>
      <c r="W13" s="10">
        <v>1</v>
      </c>
      <c r="X13" s="10"/>
      <c r="Y13" s="16" t="s">
        <v>260</v>
      </c>
      <c r="Z13" s="87">
        <f t="shared" ref="Z13:Z38" si="4">IF(Q13="Cash",S13,0)</f>
        <v>0</v>
      </c>
      <c r="AA13" s="61">
        <f t="shared" si="2"/>
        <v>0</v>
      </c>
    </row>
    <row r="14" spans="1:27" ht="15" customHeight="1" x14ac:dyDescent="0.25">
      <c r="A14" s="9">
        <v>6</v>
      </c>
      <c r="B14" s="9"/>
      <c r="C14" s="9"/>
      <c r="D14" s="60"/>
      <c r="E14" s="9"/>
      <c r="F14" s="9"/>
      <c r="G14" s="9"/>
      <c r="H14" s="9"/>
      <c r="I14" s="9"/>
      <c r="J14" s="9"/>
      <c r="K14" s="9"/>
      <c r="L14" s="9"/>
      <c r="M14" s="9"/>
      <c r="N14" s="10"/>
      <c r="O14" s="9">
        <f t="shared" si="0"/>
        <v>0</v>
      </c>
      <c r="P14" s="9"/>
      <c r="Q14" s="9"/>
      <c r="R14" s="61">
        <f t="shared" si="3"/>
        <v>0</v>
      </c>
      <c r="S14" s="61"/>
      <c r="T14" s="61">
        <f t="shared" si="1"/>
        <v>0</v>
      </c>
      <c r="U14" s="9" t="s">
        <v>257</v>
      </c>
      <c r="V14" s="9">
        <v>1</v>
      </c>
      <c r="W14" s="9"/>
      <c r="X14" s="9"/>
      <c r="Y14" s="2"/>
      <c r="Z14" s="87">
        <f t="shared" si="4"/>
        <v>0</v>
      </c>
      <c r="AA14" s="61">
        <f t="shared" si="2"/>
        <v>0</v>
      </c>
    </row>
    <row r="15" spans="1:27" ht="15" customHeight="1" x14ac:dyDescent="0.25">
      <c r="A15" s="9">
        <v>7</v>
      </c>
      <c r="B15" s="9"/>
      <c r="C15" s="9"/>
      <c r="D15" s="60"/>
      <c r="E15" s="9"/>
      <c r="F15" s="9"/>
      <c r="G15" s="9"/>
      <c r="H15" s="9"/>
      <c r="I15" s="9"/>
      <c r="J15" s="9"/>
      <c r="K15" s="9"/>
      <c r="L15" s="9"/>
      <c r="M15" s="9"/>
      <c r="N15" s="10"/>
      <c r="O15" s="9">
        <f t="shared" si="0"/>
        <v>0</v>
      </c>
      <c r="P15" s="9"/>
      <c r="Q15" s="9"/>
      <c r="R15" s="61">
        <f t="shared" si="3"/>
        <v>0</v>
      </c>
      <c r="S15" s="61"/>
      <c r="T15" s="61">
        <f t="shared" si="1"/>
        <v>0</v>
      </c>
      <c r="U15" s="9" t="s">
        <v>257</v>
      </c>
      <c r="V15" s="9">
        <v>1</v>
      </c>
      <c r="W15" s="9"/>
      <c r="X15" s="9"/>
      <c r="Y15" s="2"/>
      <c r="Z15" s="87">
        <f t="shared" si="4"/>
        <v>0</v>
      </c>
      <c r="AA15" s="61">
        <f t="shared" si="2"/>
        <v>0</v>
      </c>
    </row>
    <row r="16" spans="1:27" ht="15" customHeight="1" x14ac:dyDescent="0.25">
      <c r="A16" s="9">
        <v>8</v>
      </c>
      <c r="B16" s="9"/>
      <c r="C16" s="9"/>
      <c r="D16" s="60"/>
      <c r="E16" s="9"/>
      <c r="F16" s="9"/>
      <c r="G16" s="9"/>
      <c r="H16" s="9"/>
      <c r="I16" s="9"/>
      <c r="J16" s="9"/>
      <c r="K16" s="9"/>
      <c r="L16" s="9"/>
      <c r="M16" s="9"/>
      <c r="N16" s="9"/>
      <c r="O16" s="9">
        <f t="shared" si="0"/>
        <v>0</v>
      </c>
      <c r="P16" s="9"/>
      <c r="Q16" s="9"/>
      <c r="R16" s="61">
        <f t="shared" si="3"/>
        <v>0</v>
      </c>
      <c r="S16" s="61"/>
      <c r="T16" s="61">
        <f t="shared" si="1"/>
        <v>0</v>
      </c>
      <c r="U16" s="9" t="s">
        <v>257</v>
      </c>
      <c r="V16" s="9">
        <v>1</v>
      </c>
      <c r="W16" s="9"/>
      <c r="X16" s="9"/>
      <c r="Y16" s="2"/>
      <c r="Z16" s="87">
        <f t="shared" si="4"/>
        <v>0</v>
      </c>
      <c r="AA16" s="61">
        <f t="shared" si="2"/>
        <v>0</v>
      </c>
    </row>
    <row r="17" spans="1:27" ht="15" customHeight="1" x14ac:dyDescent="0.25">
      <c r="A17" s="9">
        <v>9</v>
      </c>
      <c r="B17" s="9"/>
      <c r="C17" s="9"/>
      <c r="D17" s="60"/>
      <c r="E17" s="9"/>
      <c r="F17" s="9"/>
      <c r="G17" s="9"/>
      <c r="H17" s="9"/>
      <c r="I17" s="9"/>
      <c r="J17" s="9"/>
      <c r="K17" s="9"/>
      <c r="L17" s="9"/>
      <c r="M17" s="9"/>
      <c r="N17" s="9"/>
      <c r="O17" s="9">
        <f t="shared" si="0"/>
        <v>0</v>
      </c>
      <c r="P17" s="9"/>
      <c r="Q17" s="9"/>
      <c r="R17" s="61">
        <f t="shared" si="3"/>
        <v>0</v>
      </c>
      <c r="S17" s="61"/>
      <c r="T17" s="61">
        <f t="shared" si="1"/>
        <v>0</v>
      </c>
      <c r="U17" s="9" t="s">
        <v>257</v>
      </c>
      <c r="V17" s="9">
        <v>1</v>
      </c>
      <c r="W17" s="9"/>
      <c r="X17" s="9"/>
      <c r="Y17" s="2"/>
      <c r="Z17" s="87">
        <f t="shared" si="4"/>
        <v>0</v>
      </c>
      <c r="AA17" s="61">
        <f t="shared" si="2"/>
        <v>0</v>
      </c>
    </row>
    <row r="18" spans="1:27" ht="15" customHeight="1" x14ac:dyDescent="0.25">
      <c r="A18" s="9">
        <v>10</v>
      </c>
      <c r="B18" s="9"/>
      <c r="C18" s="9"/>
      <c r="D18" s="60"/>
      <c r="E18" s="9"/>
      <c r="F18" s="9"/>
      <c r="G18" s="9"/>
      <c r="H18" s="9"/>
      <c r="I18" s="9"/>
      <c r="J18" s="9"/>
      <c r="K18" s="9"/>
      <c r="L18" s="9"/>
      <c r="M18" s="9"/>
      <c r="N18" s="9"/>
      <c r="O18" s="9">
        <f t="shared" si="0"/>
        <v>0</v>
      </c>
      <c r="P18" s="9"/>
      <c r="Q18" s="9"/>
      <c r="R18" s="61">
        <f t="shared" si="3"/>
        <v>0</v>
      </c>
      <c r="S18" s="61"/>
      <c r="T18" s="61">
        <f t="shared" si="1"/>
        <v>0</v>
      </c>
      <c r="U18" s="9" t="s">
        <v>257</v>
      </c>
      <c r="V18" s="9">
        <v>1</v>
      </c>
      <c r="W18" s="9"/>
      <c r="X18" s="9"/>
      <c r="Y18" s="2"/>
      <c r="Z18" s="87">
        <f t="shared" si="4"/>
        <v>0</v>
      </c>
      <c r="AA18" s="61">
        <f t="shared" si="2"/>
        <v>0</v>
      </c>
    </row>
    <row r="19" spans="1:27" s="6" customFormat="1" ht="15" customHeight="1" x14ac:dyDescent="0.25">
      <c r="A19" s="10">
        <v>11</v>
      </c>
      <c r="B19" s="10"/>
      <c r="C19" s="10"/>
      <c r="D19" s="62"/>
      <c r="E19" s="10"/>
      <c r="F19" s="10"/>
      <c r="G19" s="10"/>
      <c r="H19" s="9"/>
      <c r="I19" s="9"/>
      <c r="J19" s="9"/>
      <c r="K19" s="9"/>
      <c r="L19" s="9"/>
      <c r="M19" s="9"/>
      <c r="N19" s="10"/>
      <c r="O19" s="10">
        <f t="shared" si="0"/>
        <v>0</v>
      </c>
      <c r="P19" s="10"/>
      <c r="Q19" s="10"/>
      <c r="R19" s="61">
        <f t="shared" si="3"/>
        <v>0</v>
      </c>
      <c r="S19" s="64"/>
      <c r="T19" s="64">
        <f t="shared" si="1"/>
        <v>0</v>
      </c>
      <c r="U19" s="10" t="s">
        <v>257</v>
      </c>
      <c r="V19" s="10"/>
      <c r="W19" s="10">
        <v>1</v>
      </c>
      <c r="X19" s="10">
        <v>1</v>
      </c>
      <c r="Y19" s="16" t="s">
        <v>286</v>
      </c>
      <c r="Z19" s="87">
        <f t="shared" si="4"/>
        <v>0</v>
      </c>
      <c r="AA19" s="61">
        <f t="shared" si="2"/>
        <v>0</v>
      </c>
    </row>
    <row r="20" spans="1:27" ht="15" customHeight="1" x14ac:dyDescent="0.25">
      <c r="A20" s="9">
        <v>12</v>
      </c>
      <c r="B20" s="9"/>
      <c r="C20" s="9"/>
      <c r="D20" s="60"/>
      <c r="E20" s="9"/>
      <c r="F20" s="9"/>
      <c r="G20" s="9"/>
      <c r="H20" s="9"/>
      <c r="I20" s="9"/>
      <c r="J20" s="9"/>
      <c r="K20" s="9"/>
      <c r="L20" s="9"/>
      <c r="M20" s="9"/>
      <c r="N20" s="9"/>
      <c r="O20" s="9">
        <f t="shared" si="0"/>
        <v>0</v>
      </c>
      <c r="P20" s="9"/>
      <c r="Q20" s="9"/>
      <c r="R20" s="61">
        <f t="shared" si="3"/>
        <v>0</v>
      </c>
      <c r="S20" s="61"/>
      <c r="T20" s="61">
        <f t="shared" si="1"/>
        <v>0</v>
      </c>
      <c r="U20" s="9" t="s">
        <v>257</v>
      </c>
      <c r="V20" s="9">
        <v>1</v>
      </c>
      <c r="W20" s="9"/>
      <c r="X20" s="9"/>
      <c r="Y20" s="2" t="s">
        <v>261</v>
      </c>
      <c r="Z20" s="87">
        <f t="shared" si="4"/>
        <v>0</v>
      </c>
      <c r="AA20" s="61">
        <f t="shared" si="2"/>
        <v>0</v>
      </c>
    </row>
    <row r="21" spans="1:27" ht="15" customHeight="1" x14ac:dyDescent="0.25">
      <c r="A21" s="9">
        <v>13</v>
      </c>
      <c r="B21" s="9"/>
      <c r="C21" s="9"/>
      <c r="D21" s="60"/>
      <c r="E21" s="9"/>
      <c r="F21" s="9"/>
      <c r="G21" s="9"/>
      <c r="H21" s="9"/>
      <c r="I21" s="9"/>
      <c r="J21" s="9"/>
      <c r="K21" s="9"/>
      <c r="L21" s="9"/>
      <c r="M21" s="9"/>
      <c r="N21" s="9"/>
      <c r="O21" s="9">
        <f t="shared" si="0"/>
        <v>0</v>
      </c>
      <c r="P21" s="9"/>
      <c r="Q21" s="9"/>
      <c r="R21" s="61">
        <f t="shared" si="3"/>
        <v>0</v>
      </c>
      <c r="S21" s="61"/>
      <c r="T21" s="61">
        <f t="shared" si="1"/>
        <v>0</v>
      </c>
      <c r="U21" s="65" t="s">
        <v>257</v>
      </c>
      <c r="V21" s="9">
        <v>1</v>
      </c>
      <c r="W21" s="9"/>
      <c r="X21" s="9"/>
      <c r="Y21" s="2"/>
      <c r="Z21" s="87">
        <f t="shared" si="4"/>
        <v>0</v>
      </c>
      <c r="AA21" s="61">
        <f t="shared" si="2"/>
        <v>0</v>
      </c>
    </row>
    <row r="22" spans="1:27" ht="15" customHeight="1" x14ac:dyDescent="0.25">
      <c r="A22" s="9">
        <v>14</v>
      </c>
      <c r="B22" s="9"/>
      <c r="C22" s="9"/>
      <c r="D22" s="60"/>
      <c r="E22" s="9"/>
      <c r="F22" s="9"/>
      <c r="G22" s="9"/>
      <c r="H22" s="9"/>
      <c r="I22" s="9"/>
      <c r="J22" s="9"/>
      <c r="K22" s="9"/>
      <c r="L22" s="9"/>
      <c r="M22" s="9"/>
      <c r="N22" s="9"/>
      <c r="O22" s="9">
        <f t="shared" si="0"/>
        <v>0</v>
      </c>
      <c r="P22" s="9"/>
      <c r="Q22" s="9"/>
      <c r="R22" s="61">
        <f t="shared" si="3"/>
        <v>0</v>
      </c>
      <c r="S22" s="61"/>
      <c r="T22" s="61">
        <f t="shared" si="1"/>
        <v>0</v>
      </c>
      <c r="U22" s="9" t="s">
        <v>257</v>
      </c>
      <c r="V22" s="9"/>
      <c r="W22" s="9">
        <v>1</v>
      </c>
      <c r="X22" s="9">
        <v>1</v>
      </c>
      <c r="Y22" s="2" t="s">
        <v>262</v>
      </c>
      <c r="Z22" s="87">
        <f t="shared" si="4"/>
        <v>0</v>
      </c>
      <c r="AA22" s="61">
        <f t="shared" si="2"/>
        <v>0</v>
      </c>
    </row>
    <row r="23" spans="1:27" ht="15" customHeight="1" x14ac:dyDescent="0.25">
      <c r="A23" s="9">
        <v>15</v>
      </c>
      <c r="B23" s="9"/>
      <c r="C23" s="9"/>
      <c r="D23" s="60"/>
      <c r="E23" s="9"/>
      <c r="F23" s="9"/>
      <c r="G23" s="9"/>
      <c r="H23" s="9"/>
      <c r="I23" s="9"/>
      <c r="J23" s="9"/>
      <c r="K23" s="9"/>
      <c r="L23" s="9"/>
      <c r="M23" s="9"/>
      <c r="N23" s="9"/>
      <c r="O23" s="9">
        <f t="shared" si="0"/>
        <v>0</v>
      </c>
      <c r="P23" s="9"/>
      <c r="Q23" s="9"/>
      <c r="R23" s="61">
        <f t="shared" si="3"/>
        <v>0</v>
      </c>
      <c r="S23" s="61"/>
      <c r="T23" s="61">
        <f t="shared" si="1"/>
        <v>0</v>
      </c>
      <c r="U23" s="9" t="s">
        <v>257</v>
      </c>
      <c r="V23" s="9"/>
      <c r="W23" s="9">
        <v>1</v>
      </c>
      <c r="X23" s="9"/>
      <c r="Y23" s="2" t="s">
        <v>263</v>
      </c>
      <c r="Z23" s="87">
        <f t="shared" si="4"/>
        <v>0</v>
      </c>
      <c r="AA23" s="61">
        <f t="shared" si="2"/>
        <v>0</v>
      </c>
    </row>
    <row r="24" spans="1:27" ht="15" customHeight="1" x14ac:dyDescent="0.25">
      <c r="A24" s="9">
        <v>16</v>
      </c>
      <c r="B24" s="9"/>
      <c r="C24" s="9"/>
      <c r="D24" s="60"/>
      <c r="E24" s="9"/>
      <c r="F24" s="9"/>
      <c r="G24" s="9"/>
      <c r="H24" s="9"/>
      <c r="I24" s="9"/>
      <c r="J24" s="9"/>
      <c r="K24" s="9"/>
      <c r="L24" s="9"/>
      <c r="M24" s="9"/>
      <c r="N24" s="9"/>
      <c r="O24" s="9">
        <f t="shared" si="0"/>
        <v>0</v>
      </c>
      <c r="P24" s="9"/>
      <c r="Q24" s="9"/>
      <c r="R24" s="61">
        <f t="shared" si="3"/>
        <v>0</v>
      </c>
      <c r="S24" s="61"/>
      <c r="T24" s="61">
        <f t="shared" si="1"/>
        <v>0</v>
      </c>
      <c r="U24" s="9" t="s">
        <v>257</v>
      </c>
      <c r="V24" s="9">
        <v>1</v>
      </c>
      <c r="W24" s="9"/>
      <c r="X24" s="9"/>
      <c r="Y24" s="2"/>
      <c r="Z24" s="87">
        <f t="shared" si="4"/>
        <v>0</v>
      </c>
      <c r="AA24" s="61">
        <f t="shared" si="2"/>
        <v>0</v>
      </c>
    </row>
    <row r="25" spans="1:27" ht="15" customHeight="1" x14ac:dyDescent="0.25">
      <c r="A25" s="9">
        <v>17</v>
      </c>
      <c r="B25" s="9"/>
      <c r="C25" s="9"/>
      <c r="D25" s="52"/>
      <c r="E25" s="9"/>
      <c r="F25" s="9"/>
      <c r="G25" s="9"/>
      <c r="H25" s="9"/>
      <c r="I25" s="9"/>
      <c r="J25" s="9"/>
      <c r="K25" s="9"/>
      <c r="L25" s="9"/>
      <c r="M25" s="9"/>
      <c r="N25" s="9"/>
      <c r="O25" s="9">
        <f t="shared" si="0"/>
        <v>0</v>
      </c>
      <c r="P25" s="9"/>
      <c r="Q25" s="9"/>
      <c r="R25" s="61">
        <f t="shared" si="3"/>
        <v>0</v>
      </c>
      <c r="S25" s="61"/>
      <c r="T25" s="61">
        <f t="shared" si="1"/>
        <v>0</v>
      </c>
      <c r="U25" s="51" t="s">
        <v>257</v>
      </c>
      <c r="V25" s="9">
        <v>1</v>
      </c>
      <c r="W25" s="9"/>
      <c r="X25" s="9"/>
      <c r="Y25" s="2" t="s">
        <v>265</v>
      </c>
      <c r="Z25" s="87">
        <f t="shared" si="4"/>
        <v>0</v>
      </c>
      <c r="AA25" s="61">
        <f t="shared" si="2"/>
        <v>0</v>
      </c>
    </row>
    <row r="26" spans="1:27" ht="15" customHeight="1" x14ac:dyDescent="0.25">
      <c r="A26" s="9">
        <v>18</v>
      </c>
      <c r="B26" s="9"/>
      <c r="C26" s="9"/>
      <c r="D26" s="60"/>
      <c r="E26" s="9"/>
      <c r="F26" s="9"/>
      <c r="G26" s="9"/>
      <c r="H26" s="9"/>
      <c r="I26" s="9"/>
      <c r="J26" s="9"/>
      <c r="K26" s="9"/>
      <c r="L26" s="9"/>
      <c r="M26" s="9"/>
      <c r="N26" s="9"/>
      <c r="O26" s="9">
        <f t="shared" si="0"/>
        <v>0</v>
      </c>
      <c r="P26" s="9"/>
      <c r="Q26" s="9"/>
      <c r="R26" s="61">
        <f t="shared" si="3"/>
        <v>0</v>
      </c>
      <c r="S26" s="61"/>
      <c r="T26" s="61">
        <f t="shared" si="1"/>
        <v>0</v>
      </c>
      <c r="U26" s="9" t="s">
        <v>257</v>
      </c>
      <c r="V26" s="9">
        <v>1</v>
      </c>
      <c r="W26" s="9"/>
      <c r="X26" s="9"/>
      <c r="Y26" s="2" t="s">
        <v>273</v>
      </c>
      <c r="Z26" s="87">
        <f t="shared" si="4"/>
        <v>0</v>
      </c>
      <c r="AA26" s="61">
        <f t="shared" si="2"/>
        <v>0</v>
      </c>
    </row>
    <row r="27" spans="1:27" ht="15" customHeight="1" x14ac:dyDescent="0.25">
      <c r="A27" s="9">
        <v>19</v>
      </c>
      <c r="B27" s="9"/>
      <c r="C27" s="9"/>
      <c r="D27" s="60"/>
      <c r="E27" s="9"/>
      <c r="F27" s="9"/>
      <c r="G27" s="9"/>
      <c r="H27" s="9"/>
      <c r="I27" s="9"/>
      <c r="J27" s="9"/>
      <c r="K27" s="9"/>
      <c r="L27" s="9"/>
      <c r="M27" s="9"/>
      <c r="N27" s="9"/>
      <c r="O27" s="9">
        <f t="shared" si="0"/>
        <v>0</v>
      </c>
      <c r="P27" s="9"/>
      <c r="Q27" s="9"/>
      <c r="R27" s="61">
        <f t="shared" si="3"/>
        <v>0</v>
      </c>
      <c r="S27" s="61"/>
      <c r="T27" s="61">
        <f t="shared" si="1"/>
        <v>0</v>
      </c>
      <c r="U27" s="9" t="s">
        <v>257</v>
      </c>
      <c r="V27" s="9">
        <v>1</v>
      </c>
      <c r="W27" s="9"/>
      <c r="X27" s="9"/>
      <c r="Y27" s="2"/>
      <c r="Z27" s="87">
        <f t="shared" si="4"/>
        <v>0</v>
      </c>
      <c r="AA27" s="61">
        <f t="shared" si="2"/>
        <v>0</v>
      </c>
    </row>
    <row r="28" spans="1:27" ht="15" customHeight="1" x14ac:dyDescent="0.25">
      <c r="A28" s="9">
        <v>20</v>
      </c>
      <c r="B28" s="9"/>
      <c r="C28" s="9"/>
      <c r="D28" s="60"/>
      <c r="E28" s="9"/>
      <c r="F28" s="9"/>
      <c r="G28" s="9"/>
      <c r="H28" s="9"/>
      <c r="I28" s="9"/>
      <c r="J28" s="9"/>
      <c r="K28" s="9"/>
      <c r="L28" s="9"/>
      <c r="M28" s="9"/>
      <c r="N28" s="9"/>
      <c r="O28" s="9">
        <f t="shared" si="0"/>
        <v>0</v>
      </c>
      <c r="P28" s="9"/>
      <c r="Q28" s="9"/>
      <c r="R28" s="61">
        <f t="shared" si="3"/>
        <v>0</v>
      </c>
      <c r="S28" s="61"/>
      <c r="T28" s="61">
        <f t="shared" si="1"/>
        <v>0</v>
      </c>
      <c r="U28" s="9" t="s">
        <v>257</v>
      </c>
      <c r="V28" s="9">
        <v>1</v>
      </c>
      <c r="W28" s="9"/>
      <c r="X28" s="9"/>
      <c r="Y28" s="2"/>
      <c r="Z28" s="87">
        <f t="shared" si="4"/>
        <v>0</v>
      </c>
      <c r="AA28" s="61">
        <f t="shared" si="2"/>
        <v>0</v>
      </c>
    </row>
    <row r="29" spans="1:27" ht="15" customHeight="1" x14ac:dyDescent="0.25">
      <c r="A29" s="9">
        <v>21</v>
      </c>
      <c r="B29" s="9"/>
      <c r="C29" s="9"/>
      <c r="D29" s="60"/>
      <c r="E29" s="9"/>
      <c r="F29" s="9"/>
      <c r="G29" s="9"/>
      <c r="H29" s="9"/>
      <c r="I29" s="9"/>
      <c r="J29" s="9"/>
      <c r="K29" s="9"/>
      <c r="L29" s="9"/>
      <c r="M29" s="9"/>
      <c r="N29" s="9"/>
      <c r="O29" s="9">
        <f t="shared" si="0"/>
        <v>0</v>
      </c>
      <c r="P29" s="9"/>
      <c r="Q29" s="9"/>
      <c r="R29" s="61">
        <f t="shared" si="3"/>
        <v>0</v>
      </c>
      <c r="S29" s="61"/>
      <c r="T29" s="61">
        <f t="shared" si="1"/>
        <v>0</v>
      </c>
      <c r="U29" s="9" t="s">
        <v>257</v>
      </c>
      <c r="V29" s="9">
        <v>2</v>
      </c>
      <c r="W29" s="9"/>
      <c r="X29" s="9"/>
      <c r="Y29" s="2" t="s">
        <v>275</v>
      </c>
      <c r="Z29" s="87">
        <f t="shared" si="4"/>
        <v>0</v>
      </c>
      <c r="AA29" s="61">
        <f t="shared" si="2"/>
        <v>0</v>
      </c>
    </row>
    <row r="30" spans="1:27" ht="15" customHeight="1" x14ac:dyDescent="0.25">
      <c r="A30" s="9">
        <v>22</v>
      </c>
      <c r="B30" s="9"/>
      <c r="C30" s="9"/>
      <c r="D30" s="60"/>
      <c r="E30" s="9"/>
      <c r="F30" s="9"/>
      <c r="G30" s="9"/>
      <c r="H30" s="9"/>
      <c r="I30" s="9"/>
      <c r="J30" s="9"/>
      <c r="K30" s="9"/>
      <c r="L30" s="9"/>
      <c r="M30" s="9"/>
      <c r="N30" s="9"/>
      <c r="O30" s="9">
        <f t="shared" si="0"/>
        <v>0</v>
      </c>
      <c r="P30" s="9"/>
      <c r="Q30" s="9"/>
      <c r="R30" s="61">
        <f t="shared" si="3"/>
        <v>0</v>
      </c>
      <c r="S30" s="61"/>
      <c r="T30" s="61">
        <f t="shared" si="1"/>
        <v>0</v>
      </c>
      <c r="U30" s="9" t="s">
        <v>257</v>
      </c>
      <c r="V30" s="9">
        <v>1</v>
      </c>
      <c r="W30" s="9"/>
      <c r="X30" s="9"/>
      <c r="Y30" s="2"/>
      <c r="Z30" s="87">
        <f t="shared" si="4"/>
        <v>0</v>
      </c>
      <c r="AA30" s="61">
        <f t="shared" si="2"/>
        <v>0</v>
      </c>
    </row>
    <row r="31" spans="1:27" ht="15" customHeight="1" x14ac:dyDescent="0.25">
      <c r="A31" s="10">
        <v>23</v>
      </c>
      <c r="B31" s="10"/>
      <c r="C31" s="10"/>
      <c r="D31" s="66"/>
      <c r="E31" s="10"/>
      <c r="F31" s="9"/>
      <c r="G31" s="10"/>
      <c r="H31" s="9"/>
      <c r="I31" s="9"/>
      <c r="J31" s="9"/>
      <c r="K31" s="9"/>
      <c r="L31" s="9"/>
      <c r="M31" s="9"/>
      <c r="N31" s="10"/>
      <c r="O31" s="10">
        <f t="shared" si="0"/>
        <v>0</v>
      </c>
      <c r="P31" s="10"/>
      <c r="Q31" s="10"/>
      <c r="R31" s="61">
        <f t="shared" si="3"/>
        <v>0</v>
      </c>
      <c r="S31" s="64"/>
      <c r="T31" s="64">
        <f t="shared" si="1"/>
        <v>0</v>
      </c>
      <c r="U31" s="9" t="s">
        <v>257</v>
      </c>
      <c r="V31" s="10"/>
      <c r="W31" s="10">
        <v>1</v>
      </c>
      <c r="X31" s="10"/>
      <c r="Y31" s="11" t="s">
        <v>274</v>
      </c>
      <c r="Z31" s="87">
        <f t="shared" si="4"/>
        <v>0</v>
      </c>
      <c r="AA31" s="61">
        <f t="shared" si="2"/>
        <v>0</v>
      </c>
    </row>
    <row r="32" spans="1:27" ht="15" customHeight="1" x14ac:dyDescent="0.25">
      <c r="A32" s="10">
        <v>24</v>
      </c>
      <c r="B32" s="23"/>
      <c r="C32" s="10"/>
      <c r="D32" s="62"/>
      <c r="E32" s="10"/>
      <c r="F32" s="9"/>
      <c r="G32" s="10"/>
      <c r="H32" s="9"/>
      <c r="I32" s="9"/>
      <c r="J32" s="9"/>
      <c r="K32" s="9"/>
      <c r="L32" s="9"/>
      <c r="M32" s="9"/>
      <c r="N32" s="10"/>
      <c r="O32" s="10">
        <f t="shared" si="0"/>
        <v>0</v>
      </c>
      <c r="P32" s="10"/>
      <c r="Q32" s="10"/>
      <c r="R32" s="61">
        <f t="shared" si="3"/>
        <v>0</v>
      </c>
      <c r="S32" s="64"/>
      <c r="T32" s="64">
        <f t="shared" si="1"/>
        <v>0</v>
      </c>
      <c r="U32" s="9" t="s">
        <v>257</v>
      </c>
      <c r="V32" s="10"/>
      <c r="W32" s="10">
        <v>1</v>
      </c>
      <c r="X32" s="10"/>
      <c r="Y32" s="11"/>
      <c r="Z32" s="87">
        <f t="shared" si="4"/>
        <v>0</v>
      </c>
      <c r="AA32" s="61">
        <f t="shared" si="2"/>
        <v>0</v>
      </c>
    </row>
    <row r="33" spans="1:27" ht="15" customHeight="1" x14ac:dyDescent="0.25">
      <c r="A33" s="9">
        <v>25</v>
      </c>
      <c r="B33" s="37"/>
      <c r="C33" s="9"/>
      <c r="D33" s="60"/>
      <c r="E33" s="9"/>
      <c r="F33" s="9"/>
      <c r="G33" s="9"/>
      <c r="H33" s="9"/>
      <c r="I33" s="9"/>
      <c r="J33" s="9"/>
      <c r="K33" s="9"/>
      <c r="L33" s="9"/>
      <c r="M33" s="9"/>
      <c r="N33" s="9"/>
      <c r="O33" s="9">
        <f t="shared" si="0"/>
        <v>0</v>
      </c>
      <c r="P33" s="9"/>
      <c r="Q33" s="9"/>
      <c r="R33" s="61">
        <f t="shared" si="3"/>
        <v>0</v>
      </c>
      <c r="S33" s="61"/>
      <c r="T33" s="61">
        <f t="shared" si="1"/>
        <v>0</v>
      </c>
      <c r="U33" s="9" t="s">
        <v>257</v>
      </c>
      <c r="V33" s="9">
        <v>1</v>
      </c>
      <c r="W33" s="9"/>
      <c r="X33" s="9"/>
      <c r="Y33" s="2"/>
      <c r="Z33" s="87">
        <f t="shared" si="4"/>
        <v>0</v>
      </c>
      <c r="AA33" s="61">
        <f t="shared" si="2"/>
        <v>0</v>
      </c>
    </row>
    <row r="34" spans="1:27" ht="15" customHeight="1" x14ac:dyDescent="0.25">
      <c r="A34" s="9">
        <v>26</v>
      </c>
      <c r="B34" s="9"/>
      <c r="C34" s="9"/>
      <c r="D34" s="60"/>
      <c r="E34" s="9"/>
      <c r="F34" s="9"/>
      <c r="G34" s="9"/>
      <c r="H34" s="9"/>
      <c r="I34" s="9"/>
      <c r="J34" s="9"/>
      <c r="K34" s="9"/>
      <c r="L34" s="9"/>
      <c r="M34" s="9"/>
      <c r="N34" s="9"/>
      <c r="O34" s="9">
        <f t="shared" si="0"/>
        <v>0</v>
      </c>
      <c r="P34" s="9"/>
      <c r="Q34" s="9"/>
      <c r="R34" s="61">
        <f t="shared" si="3"/>
        <v>0</v>
      </c>
      <c r="S34" s="61"/>
      <c r="T34" s="61">
        <f t="shared" si="1"/>
        <v>0</v>
      </c>
      <c r="U34" s="9" t="s">
        <v>257</v>
      </c>
      <c r="V34" s="9">
        <v>1</v>
      </c>
      <c r="W34" s="9"/>
      <c r="X34" s="9"/>
      <c r="Y34" s="2"/>
      <c r="Z34" s="87">
        <f t="shared" si="4"/>
        <v>0</v>
      </c>
      <c r="AA34" s="61">
        <f t="shared" si="2"/>
        <v>0</v>
      </c>
    </row>
    <row r="35" spans="1:27" ht="15" customHeight="1" x14ac:dyDescent="0.25">
      <c r="A35" s="9">
        <v>27</v>
      </c>
      <c r="B35" s="9"/>
      <c r="C35" s="9"/>
      <c r="D35" s="60"/>
      <c r="E35" s="9"/>
      <c r="F35" s="9"/>
      <c r="G35" s="9"/>
      <c r="H35" s="9"/>
      <c r="I35" s="9"/>
      <c r="J35" s="9"/>
      <c r="K35" s="9"/>
      <c r="L35" s="9"/>
      <c r="M35" s="9"/>
      <c r="N35" s="9"/>
      <c r="O35" s="9">
        <f t="shared" si="0"/>
        <v>0</v>
      </c>
      <c r="P35" s="9"/>
      <c r="Q35" s="9"/>
      <c r="R35" s="61">
        <f t="shared" si="3"/>
        <v>0</v>
      </c>
      <c r="S35" s="61"/>
      <c r="T35" s="61">
        <f t="shared" si="1"/>
        <v>0</v>
      </c>
      <c r="U35" s="9" t="s">
        <v>257</v>
      </c>
      <c r="V35" s="9">
        <v>1</v>
      </c>
      <c r="W35" s="9"/>
      <c r="X35" s="9"/>
      <c r="Y35" s="2"/>
      <c r="Z35" s="87">
        <f t="shared" si="4"/>
        <v>0</v>
      </c>
      <c r="AA35" s="61">
        <f t="shared" si="2"/>
        <v>0</v>
      </c>
    </row>
    <row r="36" spans="1:27" ht="15" customHeight="1" x14ac:dyDescent="0.25">
      <c r="A36" s="9">
        <v>28</v>
      </c>
      <c r="B36" s="9"/>
      <c r="C36" s="9"/>
      <c r="D36" s="60"/>
      <c r="F36" s="9"/>
      <c r="G36" s="9"/>
      <c r="H36" s="9"/>
      <c r="I36" s="9"/>
      <c r="J36" s="9"/>
      <c r="K36" s="9"/>
      <c r="L36" s="9"/>
      <c r="M36" s="9"/>
      <c r="N36" s="9"/>
      <c r="O36" s="9">
        <f t="shared" si="0"/>
        <v>0</v>
      </c>
      <c r="P36" s="9"/>
      <c r="Q36" s="9"/>
      <c r="R36" s="61">
        <f t="shared" si="3"/>
        <v>0</v>
      </c>
      <c r="S36" s="61"/>
      <c r="T36" s="61">
        <f t="shared" si="1"/>
        <v>0</v>
      </c>
      <c r="U36" s="9" t="s">
        <v>257</v>
      </c>
      <c r="V36" s="9"/>
      <c r="W36" s="1">
        <v>1</v>
      </c>
      <c r="X36" s="9"/>
      <c r="Y36" s="2"/>
      <c r="Z36" s="87">
        <f t="shared" si="4"/>
        <v>0</v>
      </c>
      <c r="AA36" s="61">
        <f t="shared" si="2"/>
        <v>0</v>
      </c>
    </row>
    <row r="37" spans="1:27" ht="15" customHeight="1" x14ac:dyDescent="0.25">
      <c r="A37" s="9">
        <v>29</v>
      </c>
      <c r="B37" s="9"/>
      <c r="C37" s="9"/>
      <c r="D37" s="60"/>
      <c r="E37" s="9"/>
      <c r="F37" s="9"/>
      <c r="G37" s="9"/>
      <c r="H37" s="9"/>
      <c r="I37" s="9"/>
      <c r="J37" s="9"/>
      <c r="K37" s="9"/>
      <c r="L37" s="9"/>
      <c r="M37" s="9"/>
      <c r="N37" s="9"/>
      <c r="O37" s="9">
        <f>SUM(H37:N37)</f>
        <v>0</v>
      </c>
      <c r="P37" s="9"/>
      <c r="Q37" s="9"/>
      <c r="R37" s="61">
        <f t="shared" si="3"/>
        <v>0</v>
      </c>
      <c r="S37" s="61"/>
      <c r="T37" s="61">
        <f>-IF(S37&gt;R37,0,S37-R37)</f>
        <v>0</v>
      </c>
      <c r="U37" s="9" t="s">
        <v>257</v>
      </c>
      <c r="V37" s="9"/>
      <c r="W37" s="9">
        <v>1</v>
      </c>
      <c r="X37" s="9">
        <v>1</v>
      </c>
      <c r="Y37" s="2"/>
      <c r="Z37" s="87">
        <f t="shared" si="4"/>
        <v>0</v>
      </c>
      <c r="AA37" s="61">
        <f t="shared" si="2"/>
        <v>0</v>
      </c>
    </row>
    <row r="38" spans="1:27" ht="15" customHeight="1" x14ac:dyDescent="0.25">
      <c r="A38" s="9">
        <v>30</v>
      </c>
      <c r="B38" s="9"/>
      <c r="C38" s="9"/>
      <c r="D38" s="60"/>
      <c r="E38" s="9"/>
      <c r="F38" s="94"/>
      <c r="G38" s="9"/>
      <c r="H38" s="9"/>
      <c r="I38" s="9"/>
      <c r="J38" s="9"/>
      <c r="K38" s="9"/>
      <c r="L38" s="9"/>
      <c r="M38" s="9"/>
      <c r="N38" s="9"/>
      <c r="O38" s="9">
        <f t="shared" ref="O38" si="5">SUM(H38:N38)</f>
        <v>0</v>
      </c>
      <c r="P38" s="9"/>
      <c r="Q38" s="9"/>
      <c r="R38" s="61">
        <f t="shared" si="3"/>
        <v>0</v>
      </c>
      <c r="S38" s="61"/>
      <c r="T38" s="61">
        <f t="shared" ref="T38" si="6">-IF(S38&gt;R38,0,S38-R38)</f>
        <v>0</v>
      </c>
      <c r="U38" s="9"/>
      <c r="V38" s="9"/>
      <c r="W38" s="9">
        <v>1</v>
      </c>
      <c r="X38" s="9"/>
      <c r="Y38" s="2"/>
      <c r="Z38" s="87">
        <f t="shared" si="4"/>
        <v>0</v>
      </c>
      <c r="AA38" s="61">
        <f t="shared" si="2"/>
        <v>0</v>
      </c>
    </row>
    <row r="39" spans="1:27" ht="15" customHeight="1" x14ac:dyDescent="0.25">
      <c r="A39" s="9"/>
      <c r="B39" s="9"/>
      <c r="C39" s="9"/>
      <c r="D39" s="60"/>
      <c r="E39" s="9"/>
      <c r="F39" s="94"/>
      <c r="G39" s="9"/>
      <c r="H39" s="9"/>
      <c r="I39" s="9"/>
      <c r="J39" s="9"/>
      <c r="K39" s="9"/>
      <c r="L39" s="9"/>
      <c r="M39" s="9"/>
      <c r="N39" s="9"/>
      <c r="O39" s="9"/>
      <c r="P39" s="9"/>
      <c r="Q39" s="39"/>
      <c r="R39" s="61"/>
      <c r="S39" s="61"/>
      <c r="T39" s="61"/>
      <c r="U39" s="9"/>
      <c r="V39" s="9"/>
      <c r="W39" s="9"/>
      <c r="X39" s="9"/>
      <c r="Y39" s="77"/>
      <c r="Z39" s="87"/>
      <c r="AA39" s="2"/>
    </row>
    <row r="40" spans="1:27" x14ac:dyDescent="0.25">
      <c r="A40" s="9" t="s">
        <v>166</v>
      </c>
      <c r="B40" s="9"/>
      <c r="C40" s="9"/>
      <c r="D40" s="9"/>
      <c r="E40" s="9"/>
      <c r="F40" s="9"/>
      <c r="G40" s="78">
        <f>SUM(G9:G39)</f>
        <v>1</v>
      </c>
      <c r="H40" s="9">
        <f>SUM(H9:H39)</f>
        <v>0</v>
      </c>
      <c r="I40" s="9">
        <f>SUM(I9:I39)</f>
        <v>1</v>
      </c>
      <c r="J40" s="9">
        <f>SUM(J9:J39)</f>
        <v>0</v>
      </c>
      <c r="K40" s="9">
        <f>SUM(K9:K39)</f>
        <v>1</v>
      </c>
      <c r="L40" s="9">
        <f>SUM(L9:L39)</f>
        <v>0</v>
      </c>
      <c r="M40" s="9">
        <f>SUM(M9:M39)</f>
        <v>1</v>
      </c>
      <c r="N40" s="9">
        <f>G40</f>
        <v>1</v>
      </c>
      <c r="O40" s="9">
        <f>SUM(O9:O39)</f>
        <v>4</v>
      </c>
      <c r="P40" s="9"/>
      <c r="Q40" s="9"/>
      <c r="R40" s="70">
        <f>SUM(R9:R39)</f>
        <v>39</v>
      </c>
      <c r="S40" s="93">
        <f>SUM(S9:S39)</f>
        <v>40</v>
      </c>
      <c r="T40" s="93">
        <f>SUM(T9:T39)</f>
        <v>0</v>
      </c>
      <c r="U40" s="9"/>
      <c r="V40" s="9">
        <f>SUM(V9:V39)</f>
        <v>20</v>
      </c>
      <c r="W40" s="9">
        <f>SUM(W9:W39)</f>
        <v>11</v>
      </c>
      <c r="X40" s="9">
        <f>SUM(X9:X39)</f>
        <v>4</v>
      </c>
      <c r="Y40" s="2"/>
      <c r="Z40" s="87">
        <f>SUM(Z9:Z39)</f>
        <v>40</v>
      </c>
      <c r="AA40" s="91">
        <f>SUM(AA9:AA38)</f>
        <v>1</v>
      </c>
    </row>
    <row r="41" spans="1:27" x14ac:dyDescent="0.25">
      <c r="A41" s="1"/>
      <c r="B41" s="1"/>
      <c r="C41" s="1"/>
      <c r="D41" s="1"/>
      <c r="E41" s="1"/>
      <c r="F41" s="1"/>
      <c r="G41" s="1"/>
      <c r="H41" s="1"/>
      <c r="I41" s="1"/>
      <c r="J41" s="1"/>
      <c r="K41" s="1"/>
      <c r="L41" s="1" t="s">
        <v>336</v>
      </c>
      <c r="N41" s="1"/>
      <c r="O41" s="79">
        <f>SUM(H40:N40)</f>
        <v>4</v>
      </c>
      <c r="P41" s="79"/>
      <c r="Q41" s="1"/>
      <c r="R41" s="89"/>
      <c r="S41" s="1"/>
      <c r="T41" s="1"/>
      <c r="U41" s="1"/>
      <c r="V41" s="1"/>
      <c r="W41" s="1"/>
      <c r="X41" s="1"/>
    </row>
  </sheetData>
  <mergeCells count="21">
    <mergeCell ref="H6:N6"/>
    <mergeCell ref="AA7:AA8"/>
    <mergeCell ref="P6:AA6"/>
    <mergeCell ref="A1:AA2"/>
    <mergeCell ref="S7:S8"/>
    <mergeCell ref="T7:T8"/>
    <mergeCell ref="G7:G8"/>
    <mergeCell ref="H7:O7"/>
    <mergeCell ref="Q7:Q8"/>
    <mergeCell ref="R7:R8"/>
    <mergeCell ref="U7:U8"/>
    <mergeCell ref="V7:W7"/>
    <mergeCell ref="X7:X8"/>
    <mergeCell ref="Y7:Y8"/>
    <mergeCell ref="F7:F8"/>
    <mergeCell ref="Z7:Z8"/>
    <mergeCell ref="A7:A8"/>
    <mergeCell ref="B7:B8"/>
    <mergeCell ref="C7:C8"/>
    <mergeCell ref="D7:D8"/>
    <mergeCell ref="E7:E8"/>
  </mergeCells>
  <hyperlinks>
    <hyperlink ref="D9" r:id="rId1" xr:uid="{DF4B6835-B9FF-4D0C-9E46-747B981B472B}"/>
  </hyperlinks>
  <pageMargins left="0.25" right="0.25" top="0.75" bottom="0.75" header="0.3" footer="0.3"/>
  <pageSetup scale="71" orientation="landscape" r:id="rId2"/>
  <ignoredErrors>
    <ignoredError sqref="H40:M40" formulaRange="1"/>
    <ignoredError sqref="N40" formula="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5443"/>
  <sheetViews>
    <sheetView zoomScale="85" zoomScaleNormal="85" workbookViewId="0">
      <pane xSplit="1" ySplit="5" topLeftCell="B13" activePane="bottomRight" state="frozen"/>
      <selection activeCell="R3" sqref="R3"/>
      <selection pane="topRight" activeCell="X1" sqref="X1"/>
      <selection pane="bottomLeft" activeCell="T64" sqref="T64"/>
      <selection pane="bottomRight" activeCell="AC55" sqref="AC55:AD56"/>
    </sheetView>
  </sheetViews>
  <sheetFormatPr defaultRowHeight="15" x14ac:dyDescent="0.25"/>
  <cols>
    <col min="1" max="1" width="39.7109375" customWidth="1"/>
    <col min="2" max="2" width="25.5703125" style="28" customWidth="1"/>
    <col min="3" max="3" width="63.140625" customWidth="1"/>
    <col min="4" max="4" width="4" style="1" customWidth="1"/>
    <col min="5" max="5" width="9.5703125" style="1" customWidth="1"/>
    <col min="6" max="6" width="3.7109375" style="1" hidden="1" customWidth="1"/>
    <col min="7" max="7" width="4.42578125" style="1" hidden="1" customWidth="1"/>
    <col min="8" max="12" width="4.7109375" style="1" hidden="1" customWidth="1"/>
    <col min="13" max="13" width="10.85546875" style="1" customWidth="1"/>
    <col min="14" max="14" width="6" style="1" bestFit="1" customWidth="1"/>
    <col min="15" max="15" width="9.5703125" style="1" customWidth="1"/>
    <col min="16" max="16" width="10.140625" style="1" customWidth="1"/>
    <col min="17" max="17" width="11.42578125" style="1" customWidth="1"/>
    <col min="18" max="18" width="13" style="1" customWidth="1"/>
    <col min="19" max="19" width="9.28515625" style="1" customWidth="1"/>
    <col min="20" max="20" width="10.7109375" style="1" customWidth="1"/>
    <col min="21" max="21" width="11.140625" style="1" bestFit="1" customWidth="1"/>
    <col min="22" max="22" width="15.42578125" style="1" customWidth="1"/>
    <col min="23" max="23" width="54.85546875" style="179" customWidth="1"/>
    <col min="26" max="26" width="12.28515625" bestFit="1" customWidth="1"/>
    <col min="32" max="32" width="10.5703125" customWidth="1"/>
  </cols>
  <sheetData>
    <row r="1" spans="1:27" ht="15" customHeight="1" x14ac:dyDescent="0.25">
      <c r="A1" s="194" t="s">
        <v>372</v>
      </c>
      <c r="B1" s="194"/>
      <c r="C1" s="194"/>
      <c r="D1" s="194"/>
      <c r="E1" s="194"/>
      <c r="F1" s="194"/>
      <c r="G1" s="194"/>
      <c r="H1" s="194"/>
      <c r="I1" s="194"/>
      <c r="J1" s="194"/>
      <c r="K1" s="194"/>
      <c r="L1" s="194"/>
      <c r="M1" s="194"/>
      <c r="N1" s="194"/>
      <c r="O1" s="194"/>
      <c r="P1" s="194"/>
      <c r="Q1" s="194"/>
      <c r="R1" s="194"/>
      <c r="S1" s="194"/>
      <c r="T1" s="194"/>
      <c r="U1" s="194"/>
      <c r="V1" s="194"/>
      <c r="W1" s="195"/>
    </row>
    <row r="2" spans="1:27" ht="15" customHeight="1" x14ac:dyDescent="0.25">
      <c r="A2" s="194"/>
      <c r="B2" s="194"/>
      <c r="C2" s="194"/>
      <c r="D2" s="194"/>
      <c r="E2" s="194"/>
      <c r="F2" s="194"/>
      <c r="G2" s="194"/>
      <c r="H2" s="194"/>
      <c r="I2" s="194"/>
      <c r="J2" s="194"/>
      <c r="K2" s="194"/>
      <c r="L2" s="194"/>
      <c r="M2" s="194"/>
      <c r="N2" s="194"/>
      <c r="O2" s="194"/>
      <c r="P2" s="194"/>
      <c r="Q2" s="194"/>
      <c r="R2" s="194"/>
      <c r="S2" s="194"/>
      <c r="T2" s="194"/>
      <c r="U2" s="194"/>
      <c r="V2" s="194"/>
      <c r="W2" s="195"/>
    </row>
    <row r="3" spans="1:27" ht="64.5" customHeight="1" x14ac:dyDescent="0.25">
      <c r="A3" s="196"/>
      <c r="B3" s="196"/>
      <c r="C3" s="196"/>
      <c r="D3" s="196"/>
      <c r="E3" s="196"/>
      <c r="F3" s="196"/>
      <c r="G3" s="196"/>
      <c r="H3" s="196"/>
      <c r="I3" s="196"/>
      <c r="J3" s="196"/>
      <c r="K3" s="196"/>
      <c r="L3" s="196"/>
      <c r="M3" s="196"/>
      <c r="N3" s="196"/>
      <c r="O3" s="196"/>
      <c r="P3" s="196"/>
      <c r="Q3" s="196"/>
      <c r="R3" s="196"/>
      <c r="S3" s="196"/>
      <c r="T3" s="196"/>
      <c r="U3" s="196"/>
      <c r="V3" s="196"/>
      <c r="W3" s="197"/>
    </row>
    <row r="4" spans="1:27" s="6" customFormat="1" ht="48" customHeight="1" x14ac:dyDescent="0.25">
      <c r="A4" s="150" t="s">
        <v>366</v>
      </c>
      <c r="B4" s="191" t="s">
        <v>1</v>
      </c>
      <c r="C4" s="150" t="s">
        <v>2</v>
      </c>
      <c r="D4" s="19"/>
      <c r="E4" s="10" t="s">
        <v>3</v>
      </c>
      <c r="F4" s="132" t="s">
        <v>4</v>
      </c>
      <c r="G4" s="133"/>
      <c r="H4" s="133"/>
      <c r="I4" s="133"/>
      <c r="J4" s="134"/>
      <c r="K4" s="24"/>
      <c r="L4" s="24"/>
      <c r="M4" s="24"/>
      <c r="N4" s="161" t="s">
        <v>166</v>
      </c>
      <c r="O4" s="23" t="s">
        <v>5</v>
      </c>
      <c r="P4" s="123" t="s">
        <v>6</v>
      </c>
      <c r="Q4" s="125" t="s">
        <v>352</v>
      </c>
      <c r="R4" s="123" t="s">
        <v>7</v>
      </c>
      <c r="S4" s="23" t="s">
        <v>8</v>
      </c>
      <c r="T4" s="53" t="s">
        <v>9</v>
      </c>
      <c r="U4" s="23" t="s">
        <v>10</v>
      </c>
      <c r="V4" s="132" t="s">
        <v>11</v>
      </c>
      <c r="W4" s="125" t="s">
        <v>12</v>
      </c>
    </row>
    <row r="5" spans="1:27" ht="13.5" customHeight="1" x14ac:dyDescent="0.25">
      <c r="A5" s="151"/>
      <c r="B5" s="192"/>
      <c r="C5" s="151"/>
      <c r="D5" s="20"/>
      <c r="E5" s="4" t="s">
        <v>166</v>
      </c>
      <c r="F5" s="4">
        <v>5</v>
      </c>
      <c r="G5" s="4">
        <v>10</v>
      </c>
      <c r="H5" s="4">
        <v>15</v>
      </c>
      <c r="I5" s="4">
        <v>20</v>
      </c>
      <c r="J5" s="176">
        <v>25</v>
      </c>
      <c r="K5" s="4">
        <v>30</v>
      </c>
      <c r="L5" s="181">
        <v>40</v>
      </c>
      <c r="M5" s="177" t="s">
        <v>293</v>
      </c>
      <c r="N5" s="160">
        <f>'ADX Orders'!G40</f>
        <v>1</v>
      </c>
      <c r="O5" s="10"/>
      <c r="P5" s="124"/>
      <c r="Q5" s="125"/>
      <c r="R5" s="124"/>
      <c r="S5" s="23"/>
      <c r="T5" s="23"/>
      <c r="U5" s="23"/>
      <c r="V5" s="132"/>
      <c r="W5" s="125"/>
    </row>
    <row r="6" spans="1:27" ht="45" x14ac:dyDescent="0.25">
      <c r="A6" s="11" t="s">
        <v>13</v>
      </c>
      <c r="B6" s="16" t="s">
        <v>14</v>
      </c>
      <c r="C6" s="11" t="s">
        <v>15</v>
      </c>
      <c r="D6" s="10">
        <v>3</v>
      </c>
      <c r="E6" s="126">
        <v>24</v>
      </c>
      <c r="F6" s="10">
        <f>D6*$F$5</f>
        <v>15</v>
      </c>
      <c r="G6" s="10">
        <f>D6*$G$5</f>
        <v>30</v>
      </c>
      <c r="H6" s="10">
        <f>D6*$H$5</f>
        <v>45</v>
      </c>
      <c r="I6" s="10">
        <f t="shared" ref="I6:I52" si="0">D6*$I$5</f>
        <v>60</v>
      </c>
      <c r="J6" s="10">
        <f>D6*$J$5</f>
        <v>75</v>
      </c>
      <c r="K6" s="10">
        <f>$D6*$K$5</f>
        <v>90</v>
      </c>
      <c r="L6" s="10">
        <f>D6*$L$5</f>
        <v>120</v>
      </c>
      <c r="M6" s="10"/>
      <c r="N6" s="10">
        <f t="shared" ref="N6:N31" si="1">D6*$N$5</f>
        <v>3</v>
      </c>
      <c r="O6" s="182">
        <f>N6</f>
        <v>3</v>
      </c>
      <c r="P6" s="183"/>
      <c r="Q6" s="183">
        <f>N6-O6-P6</f>
        <v>0</v>
      </c>
      <c r="R6" s="8">
        <v>0</v>
      </c>
      <c r="S6" s="22">
        <f>M6-R6</f>
        <v>0</v>
      </c>
      <c r="T6" s="54">
        <v>0</v>
      </c>
      <c r="U6" s="55">
        <f>O6-T6</f>
        <v>3</v>
      </c>
      <c r="V6" s="112" t="s">
        <v>17</v>
      </c>
      <c r="W6" s="27" t="s">
        <v>18</v>
      </c>
      <c r="X6" s="1"/>
    </row>
    <row r="7" spans="1:27" ht="45" x14ac:dyDescent="0.25">
      <c r="A7" s="11" t="s">
        <v>19</v>
      </c>
      <c r="B7" s="16" t="s">
        <v>20</v>
      </c>
      <c r="C7" s="11" t="s">
        <v>15</v>
      </c>
      <c r="D7" s="10">
        <v>2</v>
      </c>
      <c r="E7" s="127"/>
      <c r="F7" s="10">
        <f>D7*$F$5</f>
        <v>10</v>
      </c>
      <c r="G7" s="10">
        <f>D7*$G$5</f>
        <v>20</v>
      </c>
      <c r="H7" s="10">
        <f>D7*$H$5</f>
        <v>30</v>
      </c>
      <c r="I7" s="10">
        <f t="shared" si="0"/>
        <v>40</v>
      </c>
      <c r="J7" s="10">
        <f t="shared" ref="J7:J65" si="2">D7*$J$5</f>
        <v>50</v>
      </c>
      <c r="K7" s="10">
        <f t="shared" ref="K7:K65" si="3">$D7*$K$5</f>
        <v>60</v>
      </c>
      <c r="L7" s="10">
        <f t="shared" ref="L7:L62" si="4">D7*$L$5</f>
        <v>80</v>
      </c>
      <c r="M7" s="10"/>
      <c r="N7" s="10">
        <f t="shared" si="1"/>
        <v>2</v>
      </c>
      <c r="O7" s="182">
        <f t="shared" ref="O7:O62" si="5">N7</f>
        <v>2</v>
      </c>
      <c r="P7" s="10"/>
      <c r="Q7" s="10"/>
      <c r="R7" s="8"/>
      <c r="S7" s="22"/>
      <c r="T7" s="54">
        <v>0</v>
      </c>
      <c r="U7" s="55">
        <f>O7+P7-T7</f>
        <v>2</v>
      </c>
      <c r="V7" s="112" t="s">
        <v>21</v>
      </c>
      <c r="W7" s="27" t="s">
        <v>18</v>
      </c>
    </row>
    <row r="8" spans="1:27" ht="45" x14ac:dyDescent="0.25">
      <c r="A8" s="11" t="s">
        <v>22</v>
      </c>
      <c r="B8" s="16" t="s">
        <v>23</v>
      </c>
      <c r="C8" s="11" t="s">
        <v>24</v>
      </c>
      <c r="D8" s="10">
        <v>1</v>
      </c>
      <c r="E8" s="127"/>
      <c r="F8" s="10">
        <f t="shared" ref="F8:F65" si="6">D8*$F$5</f>
        <v>5</v>
      </c>
      <c r="G8" s="10">
        <f t="shared" ref="G8:G65" si="7">D8*$G$5</f>
        <v>10</v>
      </c>
      <c r="H8" s="10">
        <f t="shared" ref="H8:H65" si="8">D8*$H$5</f>
        <v>15</v>
      </c>
      <c r="I8" s="10">
        <f t="shared" si="0"/>
        <v>20</v>
      </c>
      <c r="J8" s="10">
        <f t="shared" si="2"/>
        <v>25</v>
      </c>
      <c r="K8" s="10">
        <f t="shared" si="3"/>
        <v>30</v>
      </c>
      <c r="L8" s="10">
        <f t="shared" si="4"/>
        <v>40</v>
      </c>
      <c r="M8" s="10"/>
      <c r="N8" s="10">
        <f t="shared" si="1"/>
        <v>1</v>
      </c>
      <c r="O8" s="182">
        <f t="shared" si="5"/>
        <v>1</v>
      </c>
      <c r="P8" s="10"/>
      <c r="Q8" s="10"/>
      <c r="R8" s="8"/>
      <c r="S8" s="22"/>
      <c r="T8" s="54">
        <v>0</v>
      </c>
      <c r="U8" s="55">
        <f>O8+P8-T8</f>
        <v>1</v>
      </c>
      <c r="V8" s="112" t="s">
        <v>17</v>
      </c>
      <c r="W8" s="27" t="s">
        <v>25</v>
      </c>
      <c r="AA8" t="s">
        <v>334</v>
      </c>
    </row>
    <row r="9" spans="1:27" ht="45" x14ac:dyDescent="0.25">
      <c r="A9" s="11" t="s">
        <v>26</v>
      </c>
      <c r="B9" s="16" t="s">
        <v>27</v>
      </c>
      <c r="C9" s="11" t="s">
        <v>28</v>
      </c>
      <c r="D9" s="10">
        <v>13</v>
      </c>
      <c r="E9" s="127"/>
      <c r="F9" s="10">
        <f t="shared" si="6"/>
        <v>65</v>
      </c>
      <c r="G9" s="10">
        <f t="shared" si="7"/>
        <v>130</v>
      </c>
      <c r="H9" s="10">
        <f t="shared" si="8"/>
        <v>195</v>
      </c>
      <c r="I9" s="10">
        <f t="shared" si="0"/>
        <v>260</v>
      </c>
      <c r="J9" s="10">
        <f t="shared" si="2"/>
        <v>325</v>
      </c>
      <c r="K9" s="10">
        <f t="shared" si="3"/>
        <v>390</v>
      </c>
      <c r="L9" s="10">
        <f t="shared" si="4"/>
        <v>520</v>
      </c>
      <c r="M9" s="10"/>
      <c r="N9" s="10">
        <f t="shared" si="1"/>
        <v>13</v>
      </c>
      <c r="O9" s="182">
        <f t="shared" si="5"/>
        <v>13</v>
      </c>
      <c r="P9" s="10"/>
      <c r="Q9" s="10"/>
      <c r="R9" s="8"/>
      <c r="S9" s="50"/>
      <c r="T9" s="54">
        <v>0</v>
      </c>
      <c r="U9" s="55">
        <v>0</v>
      </c>
      <c r="V9" s="112" t="s">
        <v>17</v>
      </c>
      <c r="W9" s="27" t="s">
        <v>25</v>
      </c>
    </row>
    <row r="10" spans="1:27" s="5" customFormat="1" ht="45" x14ac:dyDescent="0.25">
      <c r="A10" s="31" t="s">
        <v>29</v>
      </c>
      <c r="B10" s="113" t="s">
        <v>30</v>
      </c>
      <c r="C10" s="31" t="s">
        <v>28</v>
      </c>
      <c r="D10" s="4">
        <v>4</v>
      </c>
      <c r="E10" s="127"/>
      <c r="F10" s="4">
        <f t="shared" si="6"/>
        <v>20</v>
      </c>
      <c r="G10" s="4">
        <f t="shared" si="7"/>
        <v>40</v>
      </c>
      <c r="H10" s="4">
        <f t="shared" si="8"/>
        <v>60</v>
      </c>
      <c r="I10" s="4">
        <f t="shared" si="0"/>
        <v>80</v>
      </c>
      <c r="J10" s="4">
        <f t="shared" si="2"/>
        <v>100</v>
      </c>
      <c r="K10" s="10">
        <f t="shared" si="3"/>
        <v>120</v>
      </c>
      <c r="L10" s="10">
        <f t="shared" si="4"/>
        <v>160</v>
      </c>
      <c r="M10" s="10"/>
      <c r="N10" s="10">
        <f t="shared" si="1"/>
        <v>4</v>
      </c>
      <c r="O10" s="182">
        <f t="shared" si="5"/>
        <v>4</v>
      </c>
      <c r="P10" s="4"/>
      <c r="Q10" s="10"/>
      <c r="R10" s="8"/>
      <c r="S10" s="50"/>
      <c r="T10" s="54">
        <v>0</v>
      </c>
      <c r="U10" s="55">
        <f>O10+P10-T10</f>
        <v>4</v>
      </c>
      <c r="V10" s="115" t="s">
        <v>17</v>
      </c>
      <c r="W10" s="32" t="s">
        <v>25</v>
      </c>
      <c r="X10"/>
      <c r="Z10"/>
    </row>
    <row r="11" spans="1:27" ht="45" x14ac:dyDescent="0.25">
      <c r="A11" s="11" t="s">
        <v>31</v>
      </c>
      <c r="B11" s="16" t="s">
        <v>32</v>
      </c>
      <c r="C11" s="11" t="s">
        <v>28</v>
      </c>
      <c r="D11" s="10">
        <v>1</v>
      </c>
      <c r="E11" s="127"/>
      <c r="F11" s="10">
        <f t="shared" si="6"/>
        <v>5</v>
      </c>
      <c r="G11" s="10">
        <f t="shared" si="7"/>
        <v>10</v>
      </c>
      <c r="H11" s="10">
        <f t="shared" si="8"/>
        <v>15</v>
      </c>
      <c r="I11" s="10">
        <f t="shared" si="0"/>
        <v>20</v>
      </c>
      <c r="J11" s="10">
        <f t="shared" si="2"/>
        <v>25</v>
      </c>
      <c r="K11" s="10">
        <f t="shared" si="3"/>
        <v>30</v>
      </c>
      <c r="L11" s="10">
        <f t="shared" si="4"/>
        <v>40</v>
      </c>
      <c r="M11" s="10"/>
      <c r="N11" s="10">
        <f t="shared" si="1"/>
        <v>1</v>
      </c>
      <c r="O11" s="182">
        <f t="shared" si="5"/>
        <v>1</v>
      </c>
      <c r="P11" s="10"/>
      <c r="Q11" s="10"/>
      <c r="R11" s="8"/>
      <c r="S11" s="22"/>
      <c r="T11" s="54">
        <v>0</v>
      </c>
      <c r="U11" s="55">
        <f>O11+P11-T11</f>
        <v>1</v>
      </c>
      <c r="V11" s="115" t="s">
        <v>17</v>
      </c>
      <c r="W11" s="32" t="s">
        <v>25</v>
      </c>
    </row>
    <row r="12" spans="1:27" ht="45" hidden="1" customHeight="1" x14ac:dyDescent="0.25">
      <c r="A12" s="11" t="s">
        <v>33</v>
      </c>
      <c r="B12" s="16" t="s">
        <v>34</v>
      </c>
      <c r="C12" s="11" t="s">
        <v>15</v>
      </c>
      <c r="D12" s="19">
        <v>1</v>
      </c>
      <c r="E12" s="128"/>
      <c r="F12" s="19">
        <f t="shared" si="6"/>
        <v>5</v>
      </c>
      <c r="G12" s="19">
        <f t="shared" si="7"/>
        <v>10</v>
      </c>
      <c r="H12" s="19">
        <f t="shared" si="8"/>
        <v>15</v>
      </c>
      <c r="I12" s="19">
        <f t="shared" si="0"/>
        <v>20</v>
      </c>
      <c r="J12" s="19">
        <f t="shared" si="2"/>
        <v>25</v>
      </c>
      <c r="K12" s="10">
        <f t="shared" si="3"/>
        <v>30</v>
      </c>
      <c r="L12" s="10">
        <f t="shared" si="4"/>
        <v>40</v>
      </c>
      <c r="M12" s="10"/>
      <c r="N12" s="10">
        <f t="shared" si="1"/>
        <v>1</v>
      </c>
      <c r="O12" s="182">
        <f t="shared" si="5"/>
        <v>1</v>
      </c>
      <c r="P12" s="19"/>
      <c r="Q12" s="10"/>
      <c r="R12" s="8"/>
      <c r="S12" s="22"/>
      <c r="T12" s="54">
        <v>0</v>
      </c>
      <c r="U12" s="55">
        <f>O12+P12-T12</f>
        <v>1</v>
      </c>
      <c r="V12" s="115" t="s">
        <v>17</v>
      </c>
      <c r="W12" s="32" t="s">
        <v>25</v>
      </c>
    </row>
    <row r="13" spans="1:27" ht="30" x14ac:dyDescent="0.25">
      <c r="A13" s="81" t="s">
        <v>35</v>
      </c>
      <c r="B13" s="16" t="s">
        <v>36</v>
      </c>
      <c r="C13" s="11" t="s">
        <v>37</v>
      </c>
      <c r="D13" s="19">
        <v>2</v>
      </c>
      <c r="E13" s="19">
        <v>2</v>
      </c>
      <c r="F13" s="19">
        <f t="shared" si="6"/>
        <v>10</v>
      </c>
      <c r="G13" s="19">
        <f t="shared" si="7"/>
        <v>20</v>
      </c>
      <c r="H13" s="19">
        <f t="shared" si="8"/>
        <v>30</v>
      </c>
      <c r="I13" s="19">
        <f t="shared" si="0"/>
        <v>40</v>
      </c>
      <c r="J13" s="19">
        <f t="shared" si="2"/>
        <v>50</v>
      </c>
      <c r="K13" s="10">
        <f t="shared" si="3"/>
        <v>60</v>
      </c>
      <c r="L13" s="10">
        <f t="shared" si="4"/>
        <v>80</v>
      </c>
      <c r="M13" s="10"/>
      <c r="N13" s="10">
        <f t="shared" si="1"/>
        <v>2</v>
      </c>
      <c r="O13" s="182">
        <f t="shared" si="5"/>
        <v>2</v>
      </c>
      <c r="P13" s="19"/>
      <c r="Q13" s="10"/>
      <c r="R13" s="8"/>
      <c r="S13" s="50"/>
      <c r="T13" s="54">
        <v>0</v>
      </c>
      <c r="U13" s="55">
        <v>10</v>
      </c>
      <c r="V13" s="112" t="s">
        <v>279</v>
      </c>
      <c r="W13" s="26" t="s">
        <v>38</v>
      </c>
    </row>
    <row r="14" spans="1:27" ht="45" x14ac:dyDescent="0.25">
      <c r="A14" s="11" t="s">
        <v>39</v>
      </c>
      <c r="B14" s="16" t="s">
        <v>40</v>
      </c>
      <c r="C14" s="11" t="s">
        <v>41</v>
      </c>
      <c r="D14" s="10">
        <v>1</v>
      </c>
      <c r="E14" s="19">
        <v>1</v>
      </c>
      <c r="F14" s="10">
        <f t="shared" si="6"/>
        <v>5</v>
      </c>
      <c r="G14" s="10">
        <f t="shared" si="7"/>
        <v>10</v>
      </c>
      <c r="H14" s="10">
        <f t="shared" si="8"/>
        <v>15</v>
      </c>
      <c r="I14" s="10">
        <f t="shared" si="0"/>
        <v>20</v>
      </c>
      <c r="J14" s="10">
        <f t="shared" si="2"/>
        <v>25</v>
      </c>
      <c r="K14" s="10">
        <f t="shared" si="3"/>
        <v>30</v>
      </c>
      <c r="L14" s="10">
        <f t="shared" si="4"/>
        <v>40</v>
      </c>
      <c r="M14" s="10"/>
      <c r="N14" s="10">
        <f t="shared" si="1"/>
        <v>1</v>
      </c>
      <c r="O14" s="182">
        <f t="shared" si="5"/>
        <v>1</v>
      </c>
      <c r="P14" s="10"/>
      <c r="Q14" s="10"/>
      <c r="R14" s="8"/>
      <c r="S14" s="22"/>
      <c r="T14" s="54">
        <v>0</v>
      </c>
      <c r="U14" s="55">
        <f>O14+P14-T14</f>
        <v>1</v>
      </c>
      <c r="V14" s="132" t="s">
        <v>17</v>
      </c>
      <c r="W14" s="27" t="s">
        <v>42</v>
      </c>
    </row>
    <row r="15" spans="1:27" ht="45" x14ac:dyDescent="0.25">
      <c r="A15" s="11" t="s">
        <v>43</v>
      </c>
      <c r="B15" s="16" t="s">
        <v>44</v>
      </c>
      <c r="C15" s="11" t="s">
        <v>45</v>
      </c>
      <c r="D15" s="10">
        <v>4</v>
      </c>
      <c r="E15" s="21">
        <v>4</v>
      </c>
      <c r="F15" s="10">
        <f t="shared" si="6"/>
        <v>20</v>
      </c>
      <c r="G15" s="10">
        <f t="shared" si="7"/>
        <v>40</v>
      </c>
      <c r="H15" s="10">
        <f t="shared" si="8"/>
        <v>60</v>
      </c>
      <c r="I15" s="10">
        <f t="shared" si="0"/>
        <v>80</v>
      </c>
      <c r="J15" s="10">
        <f t="shared" si="2"/>
        <v>100</v>
      </c>
      <c r="K15" s="10">
        <f t="shared" si="3"/>
        <v>120</v>
      </c>
      <c r="L15" s="10">
        <f t="shared" si="4"/>
        <v>160</v>
      </c>
      <c r="M15" s="10"/>
      <c r="N15" s="10">
        <f t="shared" si="1"/>
        <v>4</v>
      </c>
      <c r="O15" s="182">
        <f t="shared" si="5"/>
        <v>4</v>
      </c>
      <c r="P15" s="10"/>
      <c r="Q15" s="10"/>
      <c r="R15" s="8"/>
      <c r="S15" s="50"/>
      <c r="T15" s="54">
        <v>0</v>
      </c>
      <c r="U15" s="55">
        <f>O15+P15-T15</f>
        <v>4</v>
      </c>
      <c r="V15" s="132"/>
      <c r="W15" s="26" t="s">
        <v>42</v>
      </c>
      <c r="X15" s="6"/>
    </row>
    <row r="16" spans="1:27" s="6" customFormat="1" ht="30" x14ac:dyDescent="0.25">
      <c r="A16" s="11" t="s">
        <v>46</v>
      </c>
      <c r="B16" s="16" t="s">
        <v>47</v>
      </c>
      <c r="C16" s="11" t="s">
        <v>48</v>
      </c>
      <c r="D16" s="19">
        <v>3</v>
      </c>
      <c r="E16" s="10">
        <v>3</v>
      </c>
      <c r="F16" s="19">
        <f t="shared" si="6"/>
        <v>15</v>
      </c>
      <c r="G16" s="19">
        <f t="shared" si="7"/>
        <v>30</v>
      </c>
      <c r="H16" s="19">
        <f t="shared" si="8"/>
        <v>45</v>
      </c>
      <c r="I16" s="19">
        <f t="shared" si="0"/>
        <v>60</v>
      </c>
      <c r="J16" s="19">
        <f t="shared" si="2"/>
        <v>75</v>
      </c>
      <c r="K16" s="10">
        <f t="shared" si="3"/>
        <v>90</v>
      </c>
      <c r="L16" s="10">
        <f t="shared" si="4"/>
        <v>120</v>
      </c>
      <c r="M16" s="10"/>
      <c r="N16" s="10">
        <f t="shared" si="1"/>
        <v>3</v>
      </c>
      <c r="O16" s="182">
        <f t="shared" si="5"/>
        <v>3</v>
      </c>
      <c r="P16" s="10"/>
      <c r="Q16" s="10"/>
      <c r="R16" s="8"/>
      <c r="S16" s="50"/>
      <c r="T16" s="54">
        <v>0</v>
      </c>
      <c r="U16" s="55">
        <f>O16+P16-T16</f>
        <v>3</v>
      </c>
      <c r="V16" s="112" t="s">
        <v>17</v>
      </c>
      <c r="W16" s="26" t="s">
        <v>49</v>
      </c>
      <c r="Z16"/>
      <c r="AA16"/>
    </row>
    <row r="17" spans="1:26" ht="45" x14ac:dyDescent="0.25">
      <c r="A17" s="11" t="s">
        <v>50</v>
      </c>
      <c r="B17" s="16" t="s">
        <v>51</v>
      </c>
      <c r="C17" s="11" t="s">
        <v>52</v>
      </c>
      <c r="D17" s="10">
        <v>1</v>
      </c>
      <c r="E17" s="10">
        <v>1</v>
      </c>
      <c r="F17" s="10">
        <f t="shared" si="6"/>
        <v>5</v>
      </c>
      <c r="G17" s="10">
        <f t="shared" si="7"/>
        <v>10</v>
      </c>
      <c r="H17" s="10">
        <f t="shared" si="8"/>
        <v>15</v>
      </c>
      <c r="I17" s="10">
        <f t="shared" si="0"/>
        <v>20</v>
      </c>
      <c r="J17" s="10">
        <f t="shared" si="2"/>
        <v>25</v>
      </c>
      <c r="K17" s="10">
        <f t="shared" si="3"/>
        <v>30</v>
      </c>
      <c r="L17" s="10">
        <f t="shared" si="4"/>
        <v>40</v>
      </c>
      <c r="M17" s="10"/>
      <c r="N17" s="10">
        <f t="shared" si="1"/>
        <v>1</v>
      </c>
      <c r="O17" s="182">
        <f t="shared" si="5"/>
        <v>1</v>
      </c>
      <c r="P17" s="10"/>
      <c r="Q17" s="10"/>
      <c r="R17" s="8"/>
      <c r="S17" s="22"/>
      <c r="T17" s="54">
        <v>0</v>
      </c>
      <c r="U17" s="55">
        <f>O17+P17-T17</f>
        <v>1</v>
      </c>
      <c r="V17" s="112" t="s">
        <v>17</v>
      </c>
      <c r="W17" s="27" t="s">
        <v>53</v>
      </c>
    </row>
    <row r="18" spans="1:26" ht="30" x14ac:dyDescent="0.25">
      <c r="A18" s="11" t="s">
        <v>54</v>
      </c>
      <c r="B18" s="16" t="s">
        <v>55</v>
      </c>
      <c r="C18" s="11" t="s">
        <v>52</v>
      </c>
      <c r="D18" s="10">
        <v>1</v>
      </c>
      <c r="E18" s="10">
        <v>1</v>
      </c>
      <c r="F18" s="10">
        <f t="shared" si="6"/>
        <v>5</v>
      </c>
      <c r="G18" s="10">
        <f t="shared" si="7"/>
        <v>10</v>
      </c>
      <c r="H18" s="10">
        <f t="shared" si="8"/>
        <v>15</v>
      </c>
      <c r="I18" s="10">
        <f t="shared" si="0"/>
        <v>20</v>
      </c>
      <c r="J18" s="10">
        <f t="shared" si="2"/>
        <v>25</v>
      </c>
      <c r="K18" s="10">
        <f t="shared" si="3"/>
        <v>30</v>
      </c>
      <c r="L18" s="10">
        <f t="shared" si="4"/>
        <v>40</v>
      </c>
      <c r="M18" s="10"/>
      <c r="N18" s="10">
        <f t="shared" si="1"/>
        <v>1</v>
      </c>
      <c r="O18" s="182">
        <f t="shared" si="5"/>
        <v>1</v>
      </c>
      <c r="P18" s="10"/>
      <c r="Q18" s="10"/>
      <c r="R18" s="8"/>
      <c r="S18" s="22"/>
      <c r="T18" s="54">
        <v>0</v>
      </c>
      <c r="U18" s="55">
        <f>O18+P18-T18</f>
        <v>1</v>
      </c>
      <c r="V18" s="112" t="s">
        <v>17</v>
      </c>
      <c r="W18" s="27" t="s">
        <v>56</v>
      </c>
    </row>
    <row r="19" spans="1:26" ht="45" x14ac:dyDescent="0.25">
      <c r="A19" s="11" t="s">
        <v>57</v>
      </c>
      <c r="B19" s="16" t="s">
        <v>58</v>
      </c>
      <c r="C19" s="11" t="s">
        <v>59</v>
      </c>
      <c r="D19" s="10">
        <v>1</v>
      </c>
      <c r="E19" s="10">
        <v>1</v>
      </c>
      <c r="F19" s="10">
        <f t="shared" si="6"/>
        <v>5</v>
      </c>
      <c r="G19" s="10">
        <f t="shared" si="7"/>
        <v>10</v>
      </c>
      <c r="H19" s="10">
        <f t="shared" si="8"/>
        <v>15</v>
      </c>
      <c r="I19" s="10">
        <f t="shared" si="0"/>
        <v>20</v>
      </c>
      <c r="J19" s="10">
        <f t="shared" si="2"/>
        <v>25</v>
      </c>
      <c r="K19" s="10">
        <f t="shared" si="3"/>
        <v>30</v>
      </c>
      <c r="L19" s="10">
        <f t="shared" si="4"/>
        <v>40</v>
      </c>
      <c r="M19" s="10"/>
      <c r="N19" s="10">
        <f t="shared" si="1"/>
        <v>1</v>
      </c>
      <c r="O19" s="182">
        <f t="shared" si="5"/>
        <v>1</v>
      </c>
      <c r="P19" s="10"/>
      <c r="Q19" s="10"/>
      <c r="R19" s="8"/>
      <c r="S19" s="22"/>
      <c r="T19" s="54">
        <v>0</v>
      </c>
      <c r="U19" s="55">
        <v>0</v>
      </c>
      <c r="V19" s="112" t="s">
        <v>17</v>
      </c>
      <c r="W19" s="27" t="s">
        <v>60</v>
      </c>
      <c r="X19" s="80"/>
    </row>
    <row r="20" spans="1:26" ht="30" x14ac:dyDescent="0.25">
      <c r="A20" s="11" t="s">
        <v>61</v>
      </c>
      <c r="B20" s="16" t="s">
        <v>62</v>
      </c>
      <c r="C20" s="11" t="s">
        <v>63</v>
      </c>
      <c r="D20" s="10">
        <v>1</v>
      </c>
      <c r="E20" s="10">
        <v>1</v>
      </c>
      <c r="F20" s="10">
        <f t="shared" si="6"/>
        <v>5</v>
      </c>
      <c r="G20" s="10">
        <f t="shared" si="7"/>
        <v>10</v>
      </c>
      <c r="H20" s="10">
        <f t="shared" si="8"/>
        <v>15</v>
      </c>
      <c r="I20" s="10">
        <f t="shared" si="0"/>
        <v>20</v>
      </c>
      <c r="J20" s="10">
        <f t="shared" si="2"/>
        <v>25</v>
      </c>
      <c r="K20" s="10">
        <f t="shared" si="3"/>
        <v>30</v>
      </c>
      <c r="L20" s="10">
        <f t="shared" si="4"/>
        <v>40</v>
      </c>
      <c r="M20" s="10"/>
      <c r="N20" s="10">
        <f t="shared" si="1"/>
        <v>1</v>
      </c>
      <c r="O20" s="182">
        <f t="shared" si="5"/>
        <v>1</v>
      </c>
      <c r="P20" s="10"/>
      <c r="Q20" s="10"/>
      <c r="R20" s="8"/>
      <c r="S20" s="22"/>
      <c r="T20" s="54">
        <v>0</v>
      </c>
      <c r="U20" s="55">
        <v>0</v>
      </c>
      <c r="V20" s="112" t="s">
        <v>64</v>
      </c>
      <c r="W20" s="27" t="s">
        <v>65</v>
      </c>
    </row>
    <row r="21" spans="1:26" ht="30" x14ac:dyDescent="0.25">
      <c r="A21" s="11" t="s">
        <v>66</v>
      </c>
      <c r="B21" s="16" t="s">
        <v>67</v>
      </c>
      <c r="C21" s="11" t="s">
        <v>367</v>
      </c>
      <c r="D21" s="10">
        <v>1</v>
      </c>
      <c r="E21" s="10">
        <v>1</v>
      </c>
      <c r="F21" s="10">
        <f t="shared" si="6"/>
        <v>5</v>
      </c>
      <c r="G21" s="10">
        <f t="shared" si="7"/>
        <v>10</v>
      </c>
      <c r="H21" s="10">
        <f t="shared" si="8"/>
        <v>15</v>
      </c>
      <c r="I21" s="10">
        <f t="shared" si="0"/>
        <v>20</v>
      </c>
      <c r="J21" s="10">
        <f t="shared" si="2"/>
        <v>25</v>
      </c>
      <c r="K21" s="10">
        <f t="shared" si="3"/>
        <v>30</v>
      </c>
      <c r="L21" s="10">
        <f t="shared" si="4"/>
        <v>40</v>
      </c>
      <c r="M21" s="10"/>
      <c r="N21" s="10">
        <f t="shared" si="1"/>
        <v>1</v>
      </c>
      <c r="O21" s="182">
        <f t="shared" si="5"/>
        <v>1</v>
      </c>
      <c r="P21" s="10"/>
      <c r="Q21" s="10"/>
      <c r="R21" s="8"/>
      <c r="S21" s="22"/>
      <c r="T21" s="54">
        <v>0</v>
      </c>
      <c r="U21" s="55">
        <f>O21+P21-T21</f>
        <v>1</v>
      </c>
      <c r="V21" s="112" t="s">
        <v>17</v>
      </c>
      <c r="W21" s="184" t="s">
        <v>368</v>
      </c>
    </row>
    <row r="22" spans="1:26" ht="30" x14ac:dyDescent="0.25">
      <c r="A22" s="30" t="s">
        <v>68</v>
      </c>
      <c r="B22" s="16" t="s">
        <v>69</v>
      </c>
      <c r="C22" s="11" t="s">
        <v>70</v>
      </c>
      <c r="D22" s="10">
        <v>1</v>
      </c>
      <c r="E22" s="10">
        <v>1</v>
      </c>
      <c r="F22" s="10">
        <f t="shared" si="6"/>
        <v>5</v>
      </c>
      <c r="G22" s="10">
        <f t="shared" si="7"/>
        <v>10</v>
      </c>
      <c r="H22" s="10">
        <f t="shared" si="8"/>
        <v>15</v>
      </c>
      <c r="I22" s="10">
        <f t="shared" si="0"/>
        <v>20</v>
      </c>
      <c r="J22" s="10">
        <f t="shared" si="2"/>
        <v>25</v>
      </c>
      <c r="K22" s="10">
        <f t="shared" si="3"/>
        <v>30</v>
      </c>
      <c r="L22" s="10">
        <f t="shared" si="4"/>
        <v>40</v>
      </c>
      <c r="M22" s="10"/>
      <c r="N22" s="10">
        <f t="shared" si="1"/>
        <v>1</v>
      </c>
      <c r="O22" s="182">
        <f t="shared" si="5"/>
        <v>1</v>
      </c>
      <c r="P22" s="10"/>
      <c r="Q22" s="10"/>
      <c r="R22" s="8"/>
      <c r="S22" s="22"/>
      <c r="T22" s="54">
        <v>0</v>
      </c>
      <c r="U22" s="55">
        <f>O22+P22-T22</f>
        <v>1</v>
      </c>
      <c r="V22" s="112" t="s">
        <v>17</v>
      </c>
      <c r="W22" s="184" t="s">
        <v>369</v>
      </c>
    </row>
    <row r="23" spans="1:26" ht="30" x14ac:dyDescent="0.25">
      <c r="A23" s="30" t="s">
        <v>71</v>
      </c>
      <c r="B23" s="16" t="s">
        <v>72</v>
      </c>
      <c r="C23" s="11" t="s">
        <v>73</v>
      </c>
      <c r="D23" s="10">
        <v>1</v>
      </c>
      <c r="E23" s="10">
        <v>1</v>
      </c>
      <c r="F23" s="10">
        <f t="shared" si="6"/>
        <v>5</v>
      </c>
      <c r="G23" s="10">
        <f t="shared" si="7"/>
        <v>10</v>
      </c>
      <c r="H23" s="10">
        <f t="shared" si="8"/>
        <v>15</v>
      </c>
      <c r="I23" s="10">
        <f t="shared" si="0"/>
        <v>20</v>
      </c>
      <c r="J23" s="10">
        <f t="shared" si="2"/>
        <v>25</v>
      </c>
      <c r="K23" s="10">
        <f t="shared" si="3"/>
        <v>30</v>
      </c>
      <c r="L23" s="10">
        <f t="shared" si="4"/>
        <v>40</v>
      </c>
      <c r="M23" s="10"/>
      <c r="N23" s="10">
        <f t="shared" si="1"/>
        <v>1</v>
      </c>
      <c r="O23" s="182">
        <f t="shared" si="5"/>
        <v>1</v>
      </c>
      <c r="P23" s="10"/>
      <c r="Q23" s="10"/>
      <c r="R23" s="8"/>
      <c r="S23" s="22"/>
      <c r="T23" s="54">
        <v>0</v>
      </c>
      <c r="U23" s="55">
        <f>O23+P23-T23</f>
        <v>1</v>
      </c>
      <c r="V23" s="112" t="s">
        <v>17</v>
      </c>
      <c r="W23" s="27" t="s">
        <v>74</v>
      </c>
    </row>
    <row r="24" spans="1:26" x14ac:dyDescent="0.25">
      <c r="A24" s="11" t="s">
        <v>75</v>
      </c>
      <c r="B24" s="16" t="s">
        <v>76</v>
      </c>
      <c r="C24" s="11" t="s">
        <v>77</v>
      </c>
      <c r="D24" s="19">
        <v>4</v>
      </c>
      <c r="E24" s="10">
        <v>4</v>
      </c>
      <c r="F24" s="19">
        <f t="shared" si="6"/>
        <v>20</v>
      </c>
      <c r="G24" s="19">
        <f t="shared" si="7"/>
        <v>40</v>
      </c>
      <c r="H24" s="19">
        <f t="shared" si="8"/>
        <v>60</v>
      </c>
      <c r="I24" s="19">
        <f t="shared" si="0"/>
        <v>80</v>
      </c>
      <c r="J24" s="19">
        <f t="shared" si="2"/>
        <v>100</v>
      </c>
      <c r="K24" s="10">
        <f t="shared" si="3"/>
        <v>120</v>
      </c>
      <c r="L24" s="10">
        <f t="shared" si="4"/>
        <v>160</v>
      </c>
      <c r="M24" s="10"/>
      <c r="N24" s="10">
        <f t="shared" si="1"/>
        <v>4</v>
      </c>
      <c r="O24" s="182">
        <f t="shared" si="5"/>
        <v>4</v>
      </c>
      <c r="P24" s="10"/>
      <c r="Q24" s="10"/>
      <c r="R24" s="8"/>
      <c r="S24" s="22"/>
      <c r="T24" s="54">
        <v>0</v>
      </c>
      <c r="U24" s="55">
        <v>0</v>
      </c>
      <c r="V24" s="112" t="s">
        <v>64</v>
      </c>
      <c r="W24" s="27" t="s">
        <v>78</v>
      </c>
    </row>
    <row r="25" spans="1:26" x14ac:dyDescent="0.25">
      <c r="A25" s="11" t="s">
        <v>79</v>
      </c>
      <c r="B25" s="16" t="s">
        <v>80</v>
      </c>
      <c r="C25" s="11" t="s">
        <v>81</v>
      </c>
      <c r="D25" s="10">
        <v>1</v>
      </c>
      <c r="E25" s="126">
        <v>16</v>
      </c>
      <c r="F25" s="10">
        <f t="shared" si="6"/>
        <v>5</v>
      </c>
      <c r="G25" s="10">
        <f t="shared" si="7"/>
        <v>10</v>
      </c>
      <c r="H25" s="10">
        <f t="shared" si="8"/>
        <v>15</v>
      </c>
      <c r="I25" s="10">
        <f t="shared" si="0"/>
        <v>20</v>
      </c>
      <c r="J25" s="10">
        <f t="shared" si="2"/>
        <v>25</v>
      </c>
      <c r="K25" s="10">
        <f t="shared" si="3"/>
        <v>30</v>
      </c>
      <c r="L25" s="10">
        <f t="shared" si="4"/>
        <v>40</v>
      </c>
      <c r="M25" s="10"/>
      <c r="N25" s="10">
        <f t="shared" si="1"/>
        <v>1</v>
      </c>
      <c r="O25" s="182">
        <f t="shared" si="5"/>
        <v>1</v>
      </c>
      <c r="P25" s="10"/>
      <c r="Q25" s="10"/>
      <c r="R25" s="137"/>
      <c r="S25" s="138"/>
      <c r="T25" s="54">
        <v>0</v>
      </c>
      <c r="U25" s="55">
        <f>O25+P25-T25</f>
        <v>1</v>
      </c>
      <c r="V25" s="132" t="s">
        <v>354</v>
      </c>
      <c r="W25" s="135" t="s">
        <v>82</v>
      </c>
    </row>
    <row r="26" spans="1:26" x14ac:dyDescent="0.25">
      <c r="A26" s="11" t="s">
        <v>83</v>
      </c>
      <c r="B26" s="16" t="s">
        <v>84</v>
      </c>
      <c r="C26" s="11" t="s">
        <v>81</v>
      </c>
      <c r="D26" s="10">
        <v>1</v>
      </c>
      <c r="E26" s="127"/>
      <c r="F26" s="10">
        <f t="shared" si="6"/>
        <v>5</v>
      </c>
      <c r="G26" s="10">
        <f t="shared" si="7"/>
        <v>10</v>
      </c>
      <c r="H26" s="10">
        <f t="shared" si="8"/>
        <v>15</v>
      </c>
      <c r="I26" s="10">
        <f t="shared" si="0"/>
        <v>20</v>
      </c>
      <c r="J26" s="10">
        <f t="shared" si="2"/>
        <v>25</v>
      </c>
      <c r="K26" s="10">
        <f t="shared" si="3"/>
        <v>30</v>
      </c>
      <c r="L26" s="10">
        <f t="shared" si="4"/>
        <v>40</v>
      </c>
      <c r="M26" s="10"/>
      <c r="N26" s="10">
        <f t="shared" si="1"/>
        <v>1</v>
      </c>
      <c r="O26" s="182">
        <f t="shared" si="5"/>
        <v>1</v>
      </c>
      <c r="P26" s="10"/>
      <c r="Q26" s="10"/>
      <c r="R26" s="137"/>
      <c r="S26" s="138"/>
      <c r="T26" s="54">
        <v>0</v>
      </c>
      <c r="U26" s="55">
        <f>O26+P26-T26</f>
        <v>1</v>
      </c>
      <c r="V26" s="132"/>
      <c r="W26" s="135"/>
    </row>
    <row r="27" spans="1:26" x14ac:dyDescent="0.25">
      <c r="A27" s="18">
        <v>100</v>
      </c>
      <c r="B27" s="16" t="s">
        <v>85</v>
      </c>
      <c r="C27" s="11" t="s">
        <v>81</v>
      </c>
      <c r="D27" s="10">
        <v>1</v>
      </c>
      <c r="E27" s="127"/>
      <c r="F27" s="10">
        <f t="shared" si="6"/>
        <v>5</v>
      </c>
      <c r="G27" s="10">
        <f t="shared" si="7"/>
        <v>10</v>
      </c>
      <c r="H27" s="10">
        <f t="shared" si="8"/>
        <v>15</v>
      </c>
      <c r="I27" s="10">
        <f t="shared" si="0"/>
        <v>20</v>
      </c>
      <c r="J27" s="10">
        <f t="shared" si="2"/>
        <v>25</v>
      </c>
      <c r="K27" s="10">
        <f t="shared" si="3"/>
        <v>30</v>
      </c>
      <c r="L27" s="10">
        <f t="shared" si="4"/>
        <v>40</v>
      </c>
      <c r="M27" s="10"/>
      <c r="N27" s="10">
        <f t="shared" si="1"/>
        <v>1</v>
      </c>
      <c r="O27" s="182">
        <f t="shared" si="5"/>
        <v>1</v>
      </c>
      <c r="P27" s="10"/>
      <c r="Q27" s="10"/>
      <c r="R27" s="137"/>
      <c r="S27" s="138"/>
      <c r="T27" s="54">
        <v>0</v>
      </c>
      <c r="U27" s="55">
        <f>O27+P27-T27</f>
        <v>1</v>
      </c>
      <c r="V27" s="132"/>
      <c r="W27" s="135"/>
    </row>
    <row r="28" spans="1:26" x14ac:dyDescent="0.25">
      <c r="A28" s="11" t="s">
        <v>86</v>
      </c>
      <c r="B28" s="16" t="s">
        <v>87</v>
      </c>
      <c r="C28" s="11" t="s">
        <v>81</v>
      </c>
      <c r="D28" s="10">
        <v>1</v>
      </c>
      <c r="E28" s="127"/>
      <c r="F28" s="10">
        <f t="shared" si="6"/>
        <v>5</v>
      </c>
      <c r="G28" s="10">
        <f t="shared" si="7"/>
        <v>10</v>
      </c>
      <c r="H28" s="10">
        <f t="shared" si="8"/>
        <v>15</v>
      </c>
      <c r="I28" s="10">
        <f t="shared" si="0"/>
        <v>20</v>
      </c>
      <c r="J28" s="10">
        <f t="shared" si="2"/>
        <v>25</v>
      </c>
      <c r="K28" s="10">
        <f t="shared" si="3"/>
        <v>30</v>
      </c>
      <c r="L28" s="10">
        <f t="shared" si="4"/>
        <v>40</v>
      </c>
      <c r="M28" s="10"/>
      <c r="N28" s="10">
        <f t="shared" si="1"/>
        <v>1</v>
      </c>
      <c r="O28" s="182">
        <f t="shared" si="5"/>
        <v>1</v>
      </c>
      <c r="P28" s="10"/>
      <c r="Q28" s="10"/>
      <c r="R28" s="137"/>
      <c r="S28" s="138"/>
      <c r="T28" s="54">
        <v>0</v>
      </c>
      <c r="U28" s="55">
        <f>O28+P28-T28</f>
        <v>1</v>
      </c>
      <c r="V28" s="132"/>
      <c r="W28" s="135"/>
    </row>
    <row r="29" spans="1:26" s="6" customFormat="1" ht="45" x14ac:dyDescent="0.25">
      <c r="A29" s="11" t="s">
        <v>88</v>
      </c>
      <c r="B29" s="16" t="s">
        <v>89</v>
      </c>
      <c r="C29" s="11" t="s">
        <v>81</v>
      </c>
      <c r="D29" s="10">
        <v>7</v>
      </c>
      <c r="E29" s="127"/>
      <c r="F29" s="10">
        <f t="shared" si="6"/>
        <v>35</v>
      </c>
      <c r="G29" s="10">
        <f t="shared" si="7"/>
        <v>70</v>
      </c>
      <c r="H29" s="10">
        <f t="shared" si="8"/>
        <v>105</v>
      </c>
      <c r="I29" s="10">
        <f t="shared" si="0"/>
        <v>140</v>
      </c>
      <c r="J29" s="10">
        <f t="shared" si="2"/>
        <v>175</v>
      </c>
      <c r="K29" s="10">
        <f t="shared" si="3"/>
        <v>210</v>
      </c>
      <c r="L29" s="10">
        <f t="shared" si="4"/>
        <v>280</v>
      </c>
      <c r="M29" s="10"/>
      <c r="N29" s="10">
        <f t="shared" si="1"/>
        <v>7</v>
      </c>
      <c r="O29" s="182">
        <f t="shared" si="5"/>
        <v>7</v>
      </c>
      <c r="P29" s="10"/>
      <c r="Q29" s="7"/>
      <c r="R29" s="8"/>
      <c r="S29" s="13"/>
      <c r="T29" s="54">
        <v>0</v>
      </c>
      <c r="U29" s="55">
        <v>0</v>
      </c>
      <c r="V29" s="112" t="s">
        <v>17</v>
      </c>
      <c r="W29" s="27" t="s">
        <v>90</v>
      </c>
    </row>
    <row r="30" spans="1:26" ht="45" x14ac:dyDescent="0.25">
      <c r="A30" s="11" t="s">
        <v>91</v>
      </c>
      <c r="B30" s="16" t="s">
        <v>92</v>
      </c>
      <c r="C30" s="11" t="s">
        <v>81</v>
      </c>
      <c r="D30" s="10">
        <v>6</v>
      </c>
      <c r="E30" s="128"/>
      <c r="F30" s="10">
        <f t="shared" si="6"/>
        <v>30</v>
      </c>
      <c r="G30" s="10">
        <f t="shared" si="7"/>
        <v>60</v>
      </c>
      <c r="H30" s="10">
        <f t="shared" si="8"/>
        <v>90</v>
      </c>
      <c r="I30" s="10">
        <f t="shared" si="0"/>
        <v>120</v>
      </c>
      <c r="J30" s="10">
        <f t="shared" si="2"/>
        <v>150</v>
      </c>
      <c r="K30" s="10">
        <f t="shared" si="3"/>
        <v>180</v>
      </c>
      <c r="L30" s="10">
        <f t="shared" si="4"/>
        <v>240</v>
      </c>
      <c r="M30" s="10"/>
      <c r="N30" s="10">
        <f t="shared" si="1"/>
        <v>6</v>
      </c>
      <c r="O30" s="182">
        <f t="shared" si="5"/>
        <v>6</v>
      </c>
      <c r="P30" s="10"/>
      <c r="Q30" s="10"/>
      <c r="R30" s="8"/>
      <c r="S30" s="50"/>
      <c r="T30" s="54">
        <v>0</v>
      </c>
      <c r="U30" s="55">
        <v>0</v>
      </c>
      <c r="V30" s="112" t="s">
        <v>17</v>
      </c>
      <c r="W30" s="27" t="s">
        <v>90</v>
      </c>
      <c r="X30" s="6"/>
      <c r="Z30" s="6"/>
    </row>
    <row r="31" spans="1:26" x14ac:dyDescent="0.25">
      <c r="A31" s="11" t="s">
        <v>93</v>
      </c>
      <c r="B31" s="16" t="s">
        <v>94</v>
      </c>
      <c r="C31" s="11" t="s">
        <v>95</v>
      </c>
      <c r="D31" s="126">
        <v>3</v>
      </c>
      <c r="E31" s="131">
        <v>3</v>
      </c>
      <c r="F31" s="126">
        <f t="shared" si="6"/>
        <v>15</v>
      </c>
      <c r="G31" s="126">
        <f t="shared" si="7"/>
        <v>30</v>
      </c>
      <c r="H31" s="126">
        <f t="shared" si="8"/>
        <v>45</v>
      </c>
      <c r="I31" s="126">
        <f t="shared" si="0"/>
        <v>60</v>
      </c>
      <c r="J31" s="126">
        <f t="shared" si="2"/>
        <v>75</v>
      </c>
      <c r="K31" s="126">
        <f t="shared" si="3"/>
        <v>90</v>
      </c>
      <c r="L31" s="126">
        <f t="shared" si="4"/>
        <v>120</v>
      </c>
      <c r="M31" s="19"/>
      <c r="N31" s="126">
        <f t="shared" si="1"/>
        <v>3</v>
      </c>
      <c r="O31" s="182">
        <f t="shared" si="5"/>
        <v>3</v>
      </c>
      <c r="P31" s="126"/>
      <c r="Q31" s="126"/>
      <c r="R31" s="137"/>
      <c r="S31" s="136"/>
      <c r="T31" s="54">
        <v>0</v>
      </c>
      <c r="U31" s="145">
        <v>0</v>
      </c>
      <c r="V31" s="132" t="s">
        <v>21</v>
      </c>
      <c r="W31" s="135" t="s">
        <v>96</v>
      </c>
    </row>
    <row r="32" spans="1:26" x14ac:dyDescent="0.25">
      <c r="A32" s="11" t="s">
        <v>97</v>
      </c>
      <c r="B32" s="16" t="s">
        <v>98</v>
      </c>
      <c r="C32" s="11" t="s">
        <v>95</v>
      </c>
      <c r="D32" s="127"/>
      <c r="E32" s="131"/>
      <c r="F32" s="127">
        <f t="shared" si="6"/>
        <v>0</v>
      </c>
      <c r="G32" s="127">
        <f t="shared" si="7"/>
        <v>0</v>
      </c>
      <c r="H32" s="127">
        <f t="shared" si="8"/>
        <v>0</v>
      </c>
      <c r="I32" s="127">
        <f t="shared" si="0"/>
        <v>0</v>
      </c>
      <c r="J32" s="127"/>
      <c r="K32" s="127"/>
      <c r="L32" s="127"/>
      <c r="M32" s="21"/>
      <c r="N32" s="127"/>
      <c r="O32" s="182">
        <f t="shared" si="5"/>
        <v>0</v>
      </c>
      <c r="P32" s="127"/>
      <c r="Q32" s="127"/>
      <c r="R32" s="137"/>
      <c r="S32" s="125"/>
      <c r="T32" s="54">
        <v>0</v>
      </c>
      <c r="U32" s="146"/>
      <c r="V32" s="132"/>
      <c r="W32" s="135"/>
    </row>
    <row r="33" spans="1:27" x14ac:dyDescent="0.25">
      <c r="A33" s="11" t="s">
        <v>99</v>
      </c>
      <c r="B33" s="16" t="s">
        <v>100</v>
      </c>
      <c r="C33" s="11" t="s">
        <v>95</v>
      </c>
      <c r="D33" s="128"/>
      <c r="E33" s="131"/>
      <c r="F33" s="128">
        <f t="shared" si="6"/>
        <v>0</v>
      </c>
      <c r="G33" s="128">
        <f t="shared" si="7"/>
        <v>0</v>
      </c>
      <c r="H33" s="128">
        <f t="shared" si="8"/>
        <v>0</v>
      </c>
      <c r="I33" s="128">
        <f t="shared" si="0"/>
        <v>0</v>
      </c>
      <c r="J33" s="128"/>
      <c r="K33" s="128"/>
      <c r="L33" s="128"/>
      <c r="M33" s="20"/>
      <c r="N33" s="128"/>
      <c r="O33" s="182">
        <f t="shared" si="5"/>
        <v>0</v>
      </c>
      <c r="P33" s="128"/>
      <c r="Q33" s="128"/>
      <c r="R33" s="137"/>
      <c r="S33" s="125"/>
      <c r="T33" s="54">
        <v>0</v>
      </c>
      <c r="U33" s="147"/>
      <c r="V33" s="132"/>
      <c r="W33" s="135"/>
    </row>
    <row r="34" spans="1:27" ht="30" x14ac:dyDescent="0.25">
      <c r="A34" s="33" t="s">
        <v>101</v>
      </c>
      <c r="B34" s="16" t="s">
        <v>102</v>
      </c>
      <c r="C34" s="11" t="s">
        <v>103</v>
      </c>
      <c r="D34" s="10">
        <v>1</v>
      </c>
      <c r="E34" s="10">
        <v>1</v>
      </c>
      <c r="F34" s="10">
        <f t="shared" si="6"/>
        <v>5</v>
      </c>
      <c r="G34" s="10">
        <f t="shared" si="7"/>
        <v>10</v>
      </c>
      <c r="H34" s="10">
        <f t="shared" si="8"/>
        <v>15</v>
      </c>
      <c r="I34" s="10">
        <f t="shared" si="0"/>
        <v>20</v>
      </c>
      <c r="J34" s="10">
        <f t="shared" si="2"/>
        <v>25</v>
      </c>
      <c r="K34" s="10">
        <f t="shared" si="3"/>
        <v>30</v>
      </c>
      <c r="L34" s="10">
        <f t="shared" si="4"/>
        <v>40</v>
      </c>
      <c r="M34" s="10"/>
      <c r="N34" s="10">
        <f t="shared" ref="N34:N52" si="9">D34*$N$5</f>
        <v>1</v>
      </c>
      <c r="O34" s="182">
        <f t="shared" si="5"/>
        <v>1</v>
      </c>
      <c r="P34" s="10"/>
      <c r="Q34" s="10"/>
      <c r="R34" s="8"/>
      <c r="S34" s="22"/>
      <c r="T34" s="54">
        <v>0</v>
      </c>
      <c r="U34" s="55">
        <f>O34+P34-T34</f>
        <v>1</v>
      </c>
      <c r="V34" s="116" t="s">
        <v>17</v>
      </c>
      <c r="W34" s="34" t="s">
        <v>104</v>
      </c>
    </row>
    <row r="35" spans="1:27" ht="45" x14ac:dyDescent="0.25">
      <c r="A35" s="11" t="s">
        <v>105</v>
      </c>
      <c r="B35" s="16" t="s">
        <v>106</v>
      </c>
      <c r="C35" s="11"/>
      <c r="D35" s="10">
        <v>1</v>
      </c>
      <c r="E35" s="10">
        <v>1</v>
      </c>
      <c r="F35" s="10">
        <f t="shared" si="6"/>
        <v>5</v>
      </c>
      <c r="G35" s="10">
        <f t="shared" si="7"/>
        <v>10</v>
      </c>
      <c r="H35" s="10">
        <f t="shared" si="8"/>
        <v>15</v>
      </c>
      <c r="I35" s="10">
        <f t="shared" si="0"/>
        <v>20</v>
      </c>
      <c r="J35" s="10">
        <f t="shared" si="2"/>
        <v>25</v>
      </c>
      <c r="K35" s="10">
        <f t="shared" si="3"/>
        <v>30</v>
      </c>
      <c r="L35" s="10">
        <f t="shared" si="4"/>
        <v>40</v>
      </c>
      <c r="M35" s="10"/>
      <c r="N35" s="10">
        <f t="shared" si="9"/>
        <v>1</v>
      </c>
      <c r="O35" s="182">
        <f t="shared" si="5"/>
        <v>1</v>
      </c>
      <c r="P35" s="10"/>
      <c r="Q35" s="10"/>
      <c r="R35" s="8"/>
      <c r="S35" s="10"/>
      <c r="T35" s="54">
        <v>0</v>
      </c>
      <c r="U35" s="55">
        <f>O35+P35-T35</f>
        <v>1</v>
      </c>
      <c r="V35" s="112" t="s">
        <v>17</v>
      </c>
      <c r="W35" s="118" t="s">
        <v>107</v>
      </c>
    </row>
    <row r="36" spans="1:27" s="6" customFormat="1" ht="45" x14ac:dyDescent="0.25">
      <c r="A36" s="29" t="s">
        <v>108</v>
      </c>
      <c r="B36" s="16" t="s">
        <v>109</v>
      </c>
      <c r="C36" s="11" t="s">
        <v>110</v>
      </c>
      <c r="D36" s="10">
        <v>1</v>
      </c>
      <c r="E36" s="10">
        <v>1</v>
      </c>
      <c r="F36" s="10">
        <f t="shared" si="6"/>
        <v>5</v>
      </c>
      <c r="G36" s="10">
        <f t="shared" si="7"/>
        <v>10</v>
      </c>
      <c r="H36" s="10">
        <f t="shared" si="8"/>
        <v>15</v>
      </c>
      <c r="I36" s="10">
        <f t="shared" si="0"/>
        <v>20</v>
      </c>
      <c r="J36" s="10">
        <f t="shared" si="2"/>
        <v>25</v>
      </c>
      <c r="K36" s="10">
        <f t="shared" si="3"/>
        <v>30</v>
      </c>
      <c r="L36" s="10">
        <f t="shared" si="4"/>
        <v>40</v>
      </c>
      <c r="M36" s="10"/>
      <c r="N36" s="10">
        <f t="shared" si="9"/>
        <v>1</v>
      </c>
      <c r="O36" s="182">
        <f t="shared" si="5"/>
        <v>1</v>
      </c>
      <c r="P36" s="10"/>
      <c r="Q36" s="10"/>
      <c r="R36" s="8"/>
      <c r="S36" s="90"/>
      <c r="T36" s="54">
        <v>0</v>
      </c>
      <c r="U36" s="55">
        <v>0</v>
      </c>
      <c r="V36" s="112" t="s">
        <v>17</v>
      </c>
      <c r="W36" s="27" t="s">
        <v>111</v>
      </c>
      <c r="X36"/>
      <c r="Z36"/>
    </row>
    <row r="37" spans="1:27" s="6" customFormat="1" x14ac:dyDescent="0.25">
      <c r="A37" s="29" t="s">
        <v>112</v>
      </c>
      <c r="B37" s="16" t="s">
        <v>113</v>
      </c>
      <c r="C37" s="11" t="s">
        <v>114</v>
      </c>
      <c r="D37" s="10">
        <v>1</v>
      </c>
      <c r="E37" s="10">
        <v>1</v>
      </c>
      <c r="F37" s="10">
        <f t="shared" si="6"/>
        <v>5</v>
      </c>
      <c r="G37" s="10">
        <f t="shared" si="7"/>
        <v>10</v>
      </c>
      <c r="H37" s="10">
        <f t="shared" si="8"/>
        <v>15</v>
      </c>
      <c r="I37" s="10">
        <f t="shared" si="0"/>
        <v>20</v>
      </c>
      <c r="J37" s="10">
        <f t="shared" si="2"/>
        <v>25</v>
      </c>
      <c r="K37" s="10">
        <f t="shared" si="3"/>
        <v>30</v>
      </c>
      <c r="L37" s="10">
        <f t="shared" si="4"/>
        <v>40</v>
      </c>
      <c r="M37" s="10"/>
      <c r="N37" s="10">
        <f t="shared" si="9"/>
        <v>1</v>
      </c>
      <c r="O37" s="182">
        <f t="shared" si="5"/>
        <v>1</v>
      </c>
      <c r="P37" s="10"/>
      <c r="Q37" s="10"/>
      <c r="R37" s="8"/>
      <c r="S37" s="10"/>
      <c r="T37" s="54">
        <v>0</v>
      </c>
      <c r="U37" s="55">
        <v>0</v>
      </c>
      <c r="V37" s="112" t="s">
        <v>64</v>
      </c>
      <c r="W37" s="92" t="s">
        <v>115</v>
      </c>
    </row>
    <row r="38" spans="1:27" ht="45" x14ac:dyDescent="0.25">
      <c r="A38" s="11" t="s">
        <v>116</v>
      </c>
      <c r="B38" s="16" t="s">
        <v>117</v>
      </c>
      <c r="C38" s="11"/>
      <c r="D38" s="10">
        <v>1</v>
      </c>
      <c r="E38" s="10">
        <v>1</v>
      </c>
      <c r="F38" s="10">
        <f t="shared" si="6"/>
        <v>5</v>
      </c>
      <c r="G38" s="10">
        <f t="shared" si="7"/>
        <v>10</v>
      </c>
      <c r="H38" s="10">
        <f t="shared" si="8"/>
        <v>15</v>
      </c>
      <c r="I38" s="10">
        <f t="shared" si="0"/>
        <v>20</v>
      </c>
      <c r="J38" s="10">
        <f t="shared" si="2"/>
        <v>25</v>
      </c>
      <c r="K38" s="10">
        <f t="shared" si="3"/>
        <v>30</v>
      </c>
      <c r="L38" s="10">
        <f t="shared" si="4"/>
        <v>40</v>
      </c>
      <c r="M38" s="10"/>
      <c r="N38" s="10">
        <f t="shared" si="9"/>
        <v>1</v>
      </c>
      <c r="O38" s="182">
        <f t="shared" si="5"/>
        <v>1</v>
      </c>
      <c r="P38" s="10"/>
      <c r="Q38" s="10"/>
      <c r="R38" s="8"/>
      <c r="S38" s="22"/>
      <c r="T38" s="54">
        <v>0</v>
      </c>
      <c r="U38" s="55">
        <v>0</v>
      </c>
      <c r="V38" s="112" t="s">
        <v>17</v>
      </c>
      <c r="W38" s="184" t="s">
        <v>353</v>
      </c>
    </row>
    <row r="39" spans="1:27" s="6" customFormat="1" ht="45" x14ac:dyDescent="0.25">
      <c r="A39" s="29" t="s">
        <v>118</v>
      </c>
      <c r="B39" s="16" t="s">
        <v>119</v>
      </c>
      <c r="C39" s="11" t="s">
        <v>120</v>
      </c>
      <c r="D39" s="10">
        <v>1</v>
      </c>
      <c r="E39" s="10">
        <v>1</v>
      </c>
      <c r="F39" s="10">
        <f t="shared" si="6"/>
        <v>5</v>
      </c>
      <c r="G39" s="10">
        <f t="shared" si="7"/>
        <v>10</v>
      </c>
      <c r="H39" s="10">
        <f t="shared" si="8"/>
        <v>15</v>
      </c>
      <c r="I39" s="10">
        <f t="shared" si="0"/>
        <v>20</v>
      </c>
      <c r="J39" s="10">
        <f t="shared" si="2"/>
        <v>25</v>
      </c>
      <c r="K39" s="10">
        <f t="shared" si="3"/>
        <v>30</v>
      </c>
      <c r="L39" s="10">
        <f t="shared" si="4"/>
        <v>40</v>
      </c>
      <c r="M39" s="10"/>
      <c r="N39" s="10">
        <f t="shared" si="9"/>
        <v>1</v>
      </c>
      <c r="O39" s="182">
        <f t="shared" si="5"/>
        <v>1</v>
      </c>
      <c r="P39" s="10"/>
      <c r="Q39" s="10"/>
      <c r="R39" s="8"/>
      <c r="S39" s="50"/>
      <c r="T39" s="54">
        <v>0</v>
      </c>
      <c r="U39" s="55">
        <v>5</v>
      </c>
      <c r="V39" s="112" t="s">
        <v>17</v>
      </c>
      <c r="W39" s="36" t="s">
        <v>121</v>
      </c>
    </row>
    <row r="40" spans="1:27" s="6" customFormat="1" ht="39" hidden="1" customHeight="1" x14ac:dyDescent="0.25">
      <c r="A40" s="31" t="s">
        <v>122</v>
      </c>
      <c r="B40" s="16" t="s">
        <v>123</v>
      </c>
      <c r="C40" s="11"/>
      <c r="D40" s="10">
        <v>1</v>
      </c>
      <c r="E40" s="19">
        <v>1</v>
      </c>
      <c r="F40" s="10">
        <f t="shared" si="6"/>
        <v>5</v>
      </c>
      <c r="G40" s="10">
        <f t="shared" si="7"/>
        <v>10</v>
      </c>
      <c r="H40" s="10">
        <f t="shared" si="8"/>
        <v>15</v>
      </c>
      <c r="I40" s="10">
        <f t="shared" si="0"/>
        <v>20</v>
      </c>
      <c r="J40" s="10">
        <f t="shared" si="2"/>
        <v>25</v>
      </c>
      <c r="K40" s="10">
        <f t="shared" si="3"/>
        <v>30</v>
      </c>
      <c r="L40" s="10">
        <f t="shared" si="4"/>
        <v>40</v>
      </c>
      <c r="M40" s="10"/>
      <c r="N40" s="10">
        <f t="shared" si="9"/>
        <v>1</v>
      </c>
      <c r="O40" s="182">
        <f t="shared" si="5"/>
        <v>1</v>
      </c>
      <c r="P40" s="10"/>
      <c r="Q40" s="10"/>
      <c r="R40" s="8"/>
      <c r="S40" s="10"/>
      <c r="T40" s="54">
        <v>0</v>
      </c>
      <c r="U40" s="55">
        <f>O40+P40-T40</f>
        <v>1</v>
      </c>
      <c r="V40" s="112"/>
      <c r="W40" s="27" t="s">
        <v>124</v>
      </c>
    </row>
    <row r="41" spans="1:27" ht="45" x14ac:dyDescent="0.25">
      <c r="A41" s="11" t="s">
        <v>125</v>
      </c>
      <c r="B41" s="16" t="s">
        <v>126</v>
      </c>
      <c r="C41" s="11" t="s">
        <v>127</v>
      </c>
      <c r="D41" s="10">
        <v>1</v>
      </c>
      <c r="E41" s="126">
        <v>2</v>
      </c>
      <c r="F41" s="10">
        <f t="shared" si="6"/>
        <v>5</v>
      </c>
      <c r="G41" s="10">
        <f t="shared" si="7"/>
        <v>10</v>
      </c>
      <c r="H41" s="10">
        <f t="shared" si="8"/>
        <v>15</v>
      </c>
      <c r="I41" s="10">
        <f t="shared" si="0"/>
        <v>20</v>
      </c>
      <c r="J41" s="10">
        <f t="shared" si="2"/>
        <v>25</v>
      </c>
      <c r="K41" s="10">
        <f t="shared" si="3"/>
        <v>30</v>
      </c>
      <c r="L41" s="10">
        <f t="shared" si="4"/>
        <v>40</v>
      </c>
      <c r="M41" s="10"/>
      <c r="N41" s="10">
        <f t="shared" si="9"/>
        <v>1</v>
      </c>
      <c r="O41" s="182">
        <f t="shared" si="5"/>
        <v>1</v>
      </c>
      <c r="P41" s="10"/>
      <c r="Q41" s="10"/>
      <c r="R41" s="8"/>
      <c r="S41" s="12"/>
      <c r="T41" s="54">
        <v>0</v>
      </c>
      <c r="U41" s="55">
        <v>0</v>
      </c>
      <c r="V41" s="112" t="s">
        <v>17</v>
      </c>
      <c r="W41" s="27" t="s">
        <v>128</v>
      </c>
      <c r="X41" s="6"/>
      <c r="Y41" s="6"/>
      <c r="Z41" s="6"/>
      <c r="AA41" s="6"/>
    </row>
    <row r="42" spans="1:27" ht="30" x14ac:dyDescent="0.25">
      <c r="A42" s="11" t="s">
        <v>132</v>
      </c>
      <c r="B42" s="16" t="s">
        <v>133</v>
      </c>
      <c r="C42" s="11" t="s">
        <v>134</v>
      </c>
      <c r="D42" s="10">
        <v>1</v>
      </c>
      <c r="E42" s="128"/>
      <c r="F42" s="10">
        <f t="shared" si="6"/>
        <v>5</v>
      </c>
      <c r="G42" s="10">
        <f t="shared" si="7"/>
        <v>10</v>
      </c>
      <c r="H42" s="10">
        <f t="shared" si="8"/>
        <v>15</v>
      </c>
      <c r="I42" s="10">
        <f t="shared" si="0"/>
        <v>20</v>
      </c>
      <c r="J42" s="10">
        <f t="shared" si="2"/>
        <v>25</v>
      </c>
      <c r="K42" s="10">
        <f t="shared" si="3"/>
        <v>30</v>
      </c>
      <c r="L42" s="10">
        <f t="shared" si="4"/>
        <v>40</v>
      </c>
      <c r="M42" s="10"/>
      <c r="N42" s="10">
        <f t="shared" si="9"/>
        <v>1</v>
      </c>
      <c r="O42" s="182">
        <f t="shared" si="5"/>
        <v>1</v>
      </c>
      <c r="P42" s="20"/>
      <c r="Q42" s="10"/>
      <c r="R42" s="8"/>
      <c r="S42" s="22"/>
      <c r="T42" s="54">
        <v>0</v>
      </c>
      <c r="U42" s="55">
        <f>O42+P42-T42</f>
        <v>1</v>
      </c>
      <c r="V42" s="112" t="s">
        <v>17</v>
      </c>
      <c r="W42" s="27" t="s">
        <v>135</v>
      </c>
    </row>
    <row r="43" spans="1:27" ht="30" x14ac:dyDescent="0.25">
      <c r="A43" s="11" t="s">
        <v>129</v>
      </c>
      <c r="B43" s="16" t="s">
        <v>130</v>
      </c>
      <c r="C43" s="11"/>
      <c r="D43" s="10">
        <v>0.1</v>
      </c>
      <c r="E43" s="20"/>
      <c r="F43" s="10">
        <f t="shared" ref="F43" si="10">D43*$F$5</f>
        <v>0.5</v>
      </c>
      <c r="G43" s="10">
        <f t="shared" ref="G43" si="11">D43*$G$5</f>
        <v>1</v>
      </c>
      <c r="H43" s="10">
        <f t="shared" ref="H43" si="12">D43*$H$5</f>
        <v>1.5</v>
      </c>
      <c r="I43" s="10">
        <f t="shared" ref="I43" si="13">D43*$I$5</f>
        <v>2</v>
      </c>
      <c r="J43" s="10">
        <f t="shared" ref="J43" si="14">D43*$J$5</f>
        <v>2.5</v>
      </c>
      <c r="K43" s="10">
        <f t="shared" si="3"/>
        <v>3</v>
      </c>
      <c r="L43" s="10">
        <f t="shared" si="4"/>
        <v>4</v>
      </c>
      <c r="M43" s="10"/>
      <c r="N43" s="10">
        <f t="shared" si="9"/>
        <v>0.1</v>
      </c>
      <c r="O43" s="182">
        <f t="shared" si="5"/>
        <v>0.1</v>
      </c>
      <c r="P43" s="10"/>
      <c r="Q43" s="10"/>
      <c r="R43" s="8"/>
      <c r="S43" s="22"/>
      <c r="T43" s="54">
        <v>0</v>
      </c>
      <c r="U43" s="55">
        <f>O43+P43-T43</f>
        <v>0.1</v>
      </c>
      <c r="V43" s="112"/>
      <c r="W43" s="119" t="s">
        <v>131</v>
      </c>
    </row>
    <row r="44" spans="1:27" ht="40.5" customHeight="1" x14ac:dyDescent="0.25">
      <c r="A44" s="11" t="s">
        <v>136</v>
      </c>
      <c r="B44" s="16" t="s">
        <v>137</v>
      </c>
      <c r="C44" s="11"/>
      <c r="D44" s="10">
        <v>4</v>
      </c>
      <c r="E44" s="10">
        <v>4</v>
      </c>
      <c r="F44" s="10">
        <f t="shared" si="6"/>
        <v>20</v>
      </c>
      <c r="G44" s="10">
        <f t="shared" si="7"/>
        <v>40</v>
      </c>
      <c r="H44" s="10">
        <f t="shared" si="8"/>
        <v>60</v>
      </c>
      <c r="I44" s="10">
        <f t="shared" si="0"/>
        <v>80</v>
      </c>
      <c r="J44" s="10">
        <f t="shared" si="2"/>
        <v>100</v>
      </c>
      <c r="K44" s="10">
        <f t="shared" si="3"/>
        <v>120</v>
      </c>
      <c r="L44" s="10">
        <f t="shared" si="4"/>
        <v>160</v>
      </c>
      <c r="M44" s="10"/>
      <c r="N44" s="10">
        <f t="shared" si="9"/>
        <v>4</v>
      </c>
      <c r="O44" s="182">
        <f t="shared" si="5"/>
        <v>4</v>
      </c>
      <c r="P44" s="10"/>
      <c r="Q44" s="10"/>
      <c r="R44" s="8"/>
      <c r="S44" s="22"/>
      <c r="T44" s="54">
        <v>0</v>
      </c>
      <c r="U44" s="55">
        <v>0</v>
      </c>
      <c r="V44" s="141" t="s">
        <v>17</v>
      </c>
      <c r="W44" s="27" t="s">
        <v>138</v>
      </c>
    </row>
    <row r="45" spans="1:27" ht="61.5" customHeight="1" x14ac:dyDescent="0.25">
      <c r="A45" s="11" t="s">
        <v>136</v>
      </c>
      <c r="B45" s="16" t="s">
        <v>139</v>
      </c>
      <c r="C45" s="11"/>
      <c r="D45" s="10">
        <v>4</v>
      </c>
      <c r="E45" s="10"/>
      <c r="F45" s="10">
        <f t="shared" si="6"/>
        <v>20</v>
      </c>
      <c r="G45" s="10">
        <f t="shared" si="7"/>
        <v>40</v>
      </c>
      <c r="H45" s="10">
        <f t="shared" si="8"/>
        <v>60</v>
      </c>
      <c r="I45" s="10">
        <f t="shared" si="0"/>
        <v>80</v>
      </c>
      <c r="J45" s="10">
        <f t="shared" si="2"/>
        <v>100</v>
      </c>
      <c r="K45" s="10">
        <f t="shared" si="3"/>
        <v>120</v>
      </c>
      <c r="L45" s="10">
        <f t="shared" si="4"/>
        <v>160</v>
      </c>
      <c r="M45" s="10"/>
      <c r="N45" s="10">
        <f t="shared" si="9"/>
        <v>4</v>
      </c>
      <c r="O45" s="182">
        <f t="shared" si="5"/>
        <v>4</v>
      </c>
      <c r="P45" s="10"/>
      <c r="Q45" s="10"/>
      <c r="R45" s="8"/>
      <c r="S45" s="22"/>
      <c r="T45" s="54">
        <v>0</v>
      </c>
      <c r="U45" s="55">
        <v>0</v>
      </c>
      <c r="V45" s="142"/>
      <c r="W45" s="27" t="s">
        <v>140</v>
      </c>
    </row>
    <row r="46" spans="1:27" ht="45" x14ac:dyDescent="0.25">
      <c r="A46" s="11" t="s">
        <v>141</v>
      </c>
      <c r="B46" s="16" t="s">
        <v>290</v>
      </c>
      <c r="C46" s="11"/>
      <c r="D46" s="10">
        <v>4</v>
      </c>
      <c r="E46" s="10">
        <v>4</v>
      </c>
      <c r="F46" s="10">
        <f t="shared" si="6"/>
        <v>20</v>
      </c>
      <c r="G46" s="10">
        <f t="shared" si="7"/>
        <v>40</v>
      </c>
      <c r="H46" s="10">
        <f t="shared" si="8"/>
        <v>60</v>
      </c>
      <c r="I46" s="10">
        <f t="shared" si="0"/>
        <v>80</v>
      </c>
      <c r="J46" s="10">
        <f t="shared" si="2"/>
        <v>100</v>
      </c>
      <c r="K46" s="10">
        <f t="shared" si="3"/>
        <v>120</v>
      </c>
      <c r="L46" s="10">
        <f t="shared" si="4"/>
        <v>160</v>
      </c>
      <c r="M46" s="10"/>
      <c r="N46" s="10">
        <f t="shared" si="9"/>
        <v>4</v>
      </c>
      <c r="O46" s="182">
        <f t="shared" si="5"/>
        <v>4</v>
      </c>
      <c r="P46" s="10"/>
      <c r="Q46" s="10"/>
      <c r="R46" s="8"/>
      <c r="S46" s="50"/>
      <c r="T46" s="54">
        <v>0</v>
      </c>
      <c r="U46" s="55">
        <v>0</v>
      </c>
      <c r="V46" s="117" t="s">
        <v>355</v>
      </c>
      <c r="W46" s="27" t="s">
        <v>142</v>
      </c>
    </row>
    <row r="47" spans="1:27" ht="45" x14ac:dyDescent="0.25">
      <c r="A47" s="11" t="s">
        <v>143</v>
      </c>
      <c r="B47" s="16" t="s">
        <v>291</v>
      </c>
      <c r="C47" s="11"/>
      <c r="D47" s="10">
        <v>4</v>
      </c>
      <c r="E47" s="10"/>
      <c r="F47" s="10">
        <f t="shared" si="6"/>
        <v>20</v>
      </c>
      <c r="G47" s="10">
        <f t="shared" si="7"/>
        <v>40</v>
      </c>
      <c r="H47" s="10">
        <f t="shared" si="8"/>
        <v>60</v>
      </c>
      <c r="I47" s="10">
        <f t="shared" si="0"/>
        <v>80</v>
      </c>
      <c r="J47" s="10">
        <f t="shared" si="2"/>
        <v>100</v>
      </c>
      <c r="K47" s="10">
        <f t="shared" si="3"/>
        <v>120</v>
      </c>
      <c r="L47" s="10">
        <f t="shared" si="4"/>
        <v>160</v>
      </c>
      <c r="M47" s="10"/>
      <c r="N47" s="10">
        <f t="shared" si="9"/>
        <v>4</v>
      </c>
      <c r="O47" s="182">
        <f t="shared" si="5"/>
        <v>4</v>
      </c>
      <c r="P47" s="10"/>
      <c r="Q47" s="10"/>
      <c r="R47" s="8"/>
      <c r="S47" s="50"/>
      <c r="T47" s="54">
        <v>0</v>
      </c>
      <c r="U47" s="55">
        <v>0</v>
      </c>
      <c r="V47" s="117" t="s">
        <v>355</v>
      </c>
      <c r="W47" s="27" t="s">
        <v>142</v>
      </c>
    </row>
    <row r="48" spans="1:27" x14ac:dyDescent="0.25">
      <c r="A48" s="30" t="s">
        <v>144</v>
      </c>
      <c r="B48" s="16"/>
      <c r="C48" s="11"/>
      <c r="D48" s="10">
        <v>1</v>
      </c>
      <c r="E48" s="10">
        <v>1</v>
      </c>
      <c r="F48" s="10">
        <f t="shared" si="6"/>
        <v>5</v>
      </c>
      <c r="G48" s="10">
        <f t="shared" si="7"/>
        <v>10</v>
      </c>
      <c r="H48" s="10">
        <f t="shared" si="8"/>
        <v>15</v>
      </c>
      <c r="I48" s="10">
        <f t="shared" si="0"/>
        <v>20</v>
      </c>
      <c r="J48" s="10">
        <f t="shared" si="2"/>
        <v>25</v>
      </c>
      <c r="K48" s="10">
        <f t="shared" si="3"/>
        <v>30</v>
      </c>
      <c r="L48" s="10">
        <f t="shared" si="4"/>
        <v>40</v>
      </c>
      <c r="M48" s="10"/>
      <c r="N48" s="10">
        <f t="shared" si="9"/>
        <v>1</v>
      </c>
      <c r="O48" s="182">
        <f t="shared" si="5"/>
        <v>1</v>
      </c>
      <c r="P48" s="10"/>
      <c r="Q48" s="10"/>
      <c r="R48" s="8"/>
      <c r="S48" s="144"/>
      <c r="T48" s="54">
        <v>0</v>
      </c>
      <c r="U48" s="55">
        <f>O48+P48-T48</f>
        <v>1</v>
      </c>
      <c r="V48" s="139" t="s">
        <v>145</v>
      </c>
      <c r="W48" s="187" t="s">
        <v>146</v>
      </c>
    </row>
    <row r="49" spans="1:34" x14ac:dyDescent="0.25">
      <c r="A49" s="30" t="s">
        <v>147</v>
      </c>
      <c r="B49" s="16"/>
      <c r="C49" s="11"/>
      <c r="D49" s="10">
        <v>1</v>
      </c>
      <c r="E49" s="10">
        <v>1</v>
      </c>
      <c r="F49" s="10">
        <f t="shared" si="6"/>
        <v>5</v>
      </c>
      <c r="G49" s="10">
        <f t="shared" si="7"/>
        <v>10</v>
      </c>
      <c r="H49" s="10">
        <f t="shared" si="8"/>
        <v>15</v>
      </c>
      <c r="I49" s="10">
        <f t="shared" si="0"/>
        <v>20</v>
      </c>
      <c r="J49" s="10">
        <f t="shared" si="2"/>
        <v>25</v>
      </c>
      <c r="K49" s="10">
        <f t="shared" si="3"/>
        <v>30</v>
      </c>
      <c r="L49" s="10">
        <f t="shared" si="4"/>
        <v>40</v>
      </c>
      <c r="M49" s="10"/>
      <c r="N49" s="10">
        <f t="shared" si="9"/>
        <v>1</v>
      </c>
      <c r="O49" s="182">
        <f t="shared" si="5"/>
        <v>1</v>
      </c>
      <c r="P49" s="10"/>
      <c r="Q49" s="10"/>
      <c r="R49" s="8"/>
      <c r="S49" s="127"/>
      <c r="T49" s="54">
        <v>0</v>
      </c>
      <c r="U49" s="55">
        <f t="shared" ref="U49:U50" si="15">O49+P49-T49</f>
        <v>1</v>
      </c>
      <c r="V49" s="140"/>
      <c r="W49" s="188"/>
    </row>
    <row r="50" spans="1:34" x14ac:dyDescent="0.25">
      <c r="A50" s="30" t="s">
        <v>148</v>
      </c>
      <c r="B50" s="16"/>
      <c r="C50" s="11"/>
      <c r="D50" s="10">
        <v>1</v>
      </c>
      <c r="E50" s="10">
        <v>1</v>
      </c>
      <c r="F50" s="10">
        <f t="shared" si="6"/>
        <v>5</v>
      </c>
      <c r="G50" s="10">
        <f t="shared" si="7"/>
        <v>10</v>
      </c>
      <c r="H50" s="10">
        <f t="shared" si="8"/>
        <v>15</v>
      </c>
      <c r="I50" s="10">
        <f t="shared" si="0"/>
        <v>20</v>
      </c>
      <c r="J50" s="10">
        <f t="shared" si="2"/>
        <v>25</v>
      </c>
      <c r="K50" s="10">
        <f t="shared" si="3"/>
        <v>30</v>
      </c>
      <c r="L50" s="10">
        <f t="shared" si="4"/>
        <v>40</v>
      </c>
      <c r="M50" s="10"/>
      <c r="N50" s="10">
        <f t="shared" si="9"/>
        <v>1</v>
      </c>
      <c r="O50" s="182">
        <f t="shared" si="5"/>
        <v>1</v>
      </c>
      <c r="P50" s="10"/>
      <c r="Q50" s="10"/>
      <c r="R50" s="8"/>
      <c r="S50" s="127"/>
      <c r="T50" s="54">
        <v>0</v>
      </c>
      <c r="U50" s="55">
        <f t="shared" si="15"/>
        <v>1</v>
      </c>
      <c r="V50" s="140"/>
      <c r="W50" s="188"/>
    </row>
    <row r="51" spans="1:34" s="6" customFormat="1" ht="24" customHeight="1" x14ac:dyDescent="0.25">
      <c r="A51" s="30" t="s">
        <v>149</v>
      </c>
      <c r="B51" s="16"/>
      <c r="C51" s="11" t="s">
        <v>356</v>
      </c>
      <c r="D51" s="190" t="s">
        <v>238</v>
      </c>
      <c r="E51" s="190" t="s">
        <v>238</v>
      </c>
      <c r="F51" s="10" t="e">
        <f t="shared" si="6"/>
        <v>#VALUE!</v>
      </c>
      <c r="G51" s="10" t="e">
        <f t="shared" si="7"/>
        <v>#VALUE!</v>
      </c>
      <c r="H51" s="10" t="e">
        <f t="shared" si="8"/>
        <v>#VALUE!</v>
      </c>
      <c r="I51" s="10" t="e">
        <f t="shared" si="0"/>
        <v>#VALUE!</v>
      </c>
      <c r="J51" s="10" t="e">
        <f t="shared" si="2"/>
        <v>#VALUE!</v>
      </c>
      <c r="K51" s="10" t="e">
        <f t="shared" si="3"/>
        <v>#VALUE!</v>
      </c>
      <c r="L51" s="10" t="e">
        <f t="shared" si="4"/>
        <v>#VALUE!</v>
      </c>
      <c r="M51" s="10"/>
      <c r="N51" s="10">
        <f>'LPF Details'!H52</f>
        <v>4</v>
      </c>
      <c r="O51" s="182">
        <f t="shared" si="5"/>
        <v>4</v>
      </c>
      <c r="P51" s="10"/>
      <c r="Q51" s="10"/>
      <c r="R51" s="8"/>
      <c r="S51" s="128"/>
      <c r="T51" s="54">
        <v>0</v>
      </c>
      <c r="U51" s="55">
        <f>O51+P51-T51</f>
        <v>4</v>
      </c>
      <c r="V51" s="143"/>
      <c r="W51" s="189"/>
    </row>
    <row r="52" spans="1:34" ht="15" customHeight="1" x14ac:dyDescent="0.25">
      <c r="A52" s="11" t="s">
        <v>150</v>
      </c>
      <c r="B52" s="16" t="s">
        <v>151</v>
      </c>
      <c r="C52" s="11"/>
      <c r="D52" s="10">
        <v>4</v>
      </c>
      <c r="E52" s="10">
        <v>1</v>
      </c>
      <c r="F52" s="10">
        <f t="shared" si="6"/>
        <v>20</v>
      </c>
      <c r="G52" s="10">
        <f t="shared" si="7"/>
        <v>40</v>
      </c>
      <c r="H52" s="10">
        <f t="shared" si="8"/>
        <v>60</v>
      </c>
      <c r="I52" s="10">
        <f t="shared" si="0"/>
        <v>80</v>
      </c>
      <c r="J52" s="10">
        <f t="shared" si="2"/>
        <v>100</v>
      </c>
      <c r="K52" s="10">
        <f t="shared" si="3"/>
        <v>120</v>
      </c>
      <c r="L52" s="10">
        <f t="shared" si="4"/>
        <v>160</v>
      </c>
      <c r="M52" s="10"/>
      <c r="N52" s="10">
        <f t="shared" si="9"/>
        <v>4</v>
      </c>
      <c r="O52" s="182">
        <f t="shared" si="5"/>
        <v>4</v>
      </c>
      <c r="P52" s="10"/>
      <c r="Q52" s="10"/>
      <c r="R52" s="8"/>
      <c r="S52" s="14"/>
      <c r="T52" s="54">
        <v>0</v>
      </c>
      <c r="U52" s="55">
        <f>O52+P52-T52</f>
        <v>4</v>
      </c>
      <c r="V52" s="112" t="s">
        <v>21</v>
      </c>
      <c r="W52" s="118" t="s">
        <v>358</v>
      </c>
    </row>
    <row r="53" spans="1:34" ht="30" customHeight="1" x14ac:dyDescent="0.25">
      <c r="A53" s="11" t="s">
        <v>152</v>
      </c>
      <c r="B53" s="129" t="s">
        <v>153</v>
      </c>
      <c r="C53" s="11"/>
      <c r="D53" s="126">
        <v>2</v>
      </c>
      <c r="E53" s="10">
        <v>0</v>
      </c>
      <c r="F53" s="10">
        <f>E53*$F$5</f>
        <v>0</v>
      </c>
      <c r="G53" s="10">
        <f t="shared" ref="G53:K53" si="16">F53*$F$5</f>
        <v>0</v>
      </c>
      <c r="H53" s="10">
        <f t="shared" si="16"/>
        <v>0</v>
      </c>
      <c r="I53" s="10">
        <f t="shared" si="16"/>
        <v>0</v>
      </c>
      <c r="J53" s="10">
        <f t="shared" si="16"/>
        <v>0</v>
      </c>
      <c r="K53" s="10">
        <f t="shared" si="16"/>
        <v>0</v>
      </c>
      <c r="L53" s="10">
        <v>0</v>
      </c>
      <c r="M53" s="10"/>
      <c r="N53" s="10">
        <f>'LPF Details'!AA39</f>
        <v>4</v>
      </c>
      <c r="O53" s="182">
        <f t="shared" si="5"/>
        <v>4</v>
      </c>
      <c r="P53" s="10"/>
      <c r="Q53" s="10"/>
      <c r="R53" s="8"/>
      <c r="S53" s="126"/>
      <c r="T53" s="54">
        <v>0</v>
      </c>
      <c r="U53" s="55">
        <f>O53+P53-T53</f>
        <v>4</v>
      </c>
      <c r="V53" s="139" t="s">
        <v>276</v>
      </c>
      <c r="W53" s="185" t="s">
        <v>357</v>
      </c>
      <c r="X53" s="140" t="s">
        <v>374</v>
      </c>
      <c r="Y53" s="199"/>
      <c r="Z53" s="199"/>
      <c r="AA53" s="199"/>
      <c r="AB53" s="199"/>
    </row>
    <row r="54" spans="1:34" ht="30" customHeight="1" x14ac:dyDescent="0.25">
      <c r="A54" s="11" t="s">
        <v>154</v>
      </c>
      <c r="B54" s="130"/>
      <c r="C54" s="11"/>
      <c r="D54" s="128"/>
      <c r="E54" s="10">
        <v>2</v>
      </c>
      <c r="F54" s="10">
        <f t="shared" ref="F54:K54" si="17">$D$53*F5</f>
        <v>10</v>
      </c>
      <c r="G54" s="10">
        <f t="shared" si="17"/>
        <v>20</v>
      </c>
      <c r="H54" s="10">
        <f t="shared" si="17"/>
        <v>30</v>
      </c>
      <c r="I54" s="10">
        <f t="shared" si="17"/>
        <v>40</v>
      </c>
      <c r="J54" s="10">
        <f t="shared" si="17"/>
        <v>50</v>
      </c>
      <c r="K54" s="10">
        <f t="shared" si="17"/>
        <v>60</v>
      </c>
      <c r="L54" s="10">
        <f>E54*L5</f>
        <v>80</v>
      </c>
      <c r="M54" s="10"/>
      <c r="N54" s="10">
        <f>'LPF Details'!AB39</f>
        <v>4</v>
      </c>
      <c r="O54" s="182">
        <f t="shared" si="5"/>
        <v>4</v>
      </c>
      <c r="P54" s="10"/>
      <c r="Q54" s="10"/>
      <c r="R54" s="8"/>
      <c r="S54" s="128"/>
      <c r="T54" s="54">
        <v>0</v>
      </c>
      <c r="U54" s="55">
        <f>O54+P54-T54</f>
        <v>4</v>
      </c>
      <c r="V54" s="140"/>
      <c r="W54" s="186"/>
      <c r="X54" s="140"/>
      <c r="Y54" s="199"/>
      <c r="Z54" s="199"/>
      <c r="AA54" s="199"/>
      <c r="AB54" s="199"/>
    </row>
    <row r="55" spans="1:34" x14ac:dyDescent="0.25">
      <c r="A55" s="11" t="s">
        <v>155</v>
      </c>
      <c r="B55" s="16"/>
      <c r="C55" s="11"/>
      <c r="D55" s="10">
        <v>1</v>
      </c>
      <c r="E55" s="10">
        <v>4</v>
      </c>
      <c r="F55" s="10">
        <f>$D$55*F5</f>
        <v>5</v>
      </c>
      <c r="G55" s="10">
        <f t="shared" si="7"/>
        <v>10</v>
      </c>
      <c r="H55" s="10">
        <f t="shared" si="8"/>
        <v>15</v>
      </c>
      <c r="I55" s="10">
        <f t="shared" ref="I55:I65" si="18">D55*$I$5</f>
        <v>20</v>
      </c>
      <c r="J55" s="10">
        <f t="shared" si="2"/>
        <v>25</v>
      </c>
      <c r="K55" s="10">
        <f t="shared" si="3"/>
        <v>30</v>
      </c>
      <c r="L55" s="10">
        <f t="shared" si="4"/>
        <v>40</v>
      </c>
      <c r="M55" s="10"/>
      <c r="N55" s="10">
        <f>'LPF Details'!AC39</f>
        <v>4</v>
      </c>
      <c r="O55" s="182">
        <f t="shared" si="5"/>
        <v>4</v>
      </c>
      <c r="P55" s="10"/>
      <c r="Q55" s="10"/>
      <c r="R55" s="8"/>
      <c r="S55" s="22"/>
      <c r="T55" s="54">
        <v>0</v>
      </c>
      <c r="U55" s="55">
        <v>0</v>
      </c>
      <c r="V55" s="112" t="s">
        <v>64</v>
      </c>
      <c r="W55" s="92" t="s">
        <v>277</v>
      </c>
      <c r="X55" s="140"/>
      <c r="Y55" s="199"/>
      <c r="Z55" s="199"/>
      <c r="AA55" s="199"/>
      <c r="AB55" s="199"/>
    </row>
    <row r="56" spans="1:34" ht="30" x14ac:dyDescent="0.25">
      <c r="A56" s="11" t="s">
        <v>156</v>
      </c>
      <c r="B56" s="16" t="s">
        <v>157</v>
      </c>
      <c r="C56" s="11"/>
      <c r="D56" s="10">
        <v>7</v>
      </c>
      <c r="E56" s="10">
        <v>7</v>
      </c>
      <c r="F56" s="10">
        <f t="shared" si="6"/>
        <v>35</v>
      </c>
      <c r="G56" s="10">
        <f t="shared" si="7"/>
        <v>70</v>
      </c>
      <c r="H56" s="10">
        <f t="shared" si="8"/>
        <v>105</v>
      </c>
      <c r="I56" s="10">
        <f t="shared" si="18"/>
        <v>140</v>
      </c>
      <c r="J56" s="10">
        <f t="shared" si="2"/>
        <v>175</v>
      </c>
      <c r="K56" s="10">
        <f t="shared" si="3"/>
        <v>210</v>
      </c>
      <c r="L56" s="10"/>
      <c r="M56" s="10"/>
      <c r="N56" s="10">
        <f>'LPF Details'!J52</f>
        <v>26</v>
      </c>
      <c r="O56" s="182">
        <f t="shared" si="5"/>
        <v>26</v>
      </c>
      <c r="P56" s="10"/>
      <c r="Q56" s="10"/>
      <c r="R56" s="8"/>
      <c r="S56" s="22"/>
      <c r="T56" s="54">
        <v>0</v>
      </c>
      <c r="U56" s="55">
        <f>O56+P56-T56</f>
        <v>26</v>
      </c>
      <c r="V56" s="112" t="s">
        <v>64</v>
      </c>
      <c r="W56" s="16" t="s">
        <v>158</v>
      </c>
    </row>
    <row r="57" spans="1:34" x14ac:dyDescent="0.25">
      <c r="A57" s="11" t="s">
        <v>289</v>
      </c>
      <c r="B57" s="16"/>
      <c r="C57" s="11"/>
      <c r="D57" s="10">
        <v>2</v>
      </c>
      <c r="E57" s="10">
        <v>2</v>
      </c>
      <c r="F57" s="10"/>
      <c r="G57" s="10"/>
      <c r="H57" s="10"/>
      <c r="I57" s="10"/>
      <c r="J57" s="10"/>
      <c r="K57" s="10"/>
      <c r="L57" s="10">
        <f t="shared" si="4"/>
        <v>80</v>
      </c>
      <c r="M57" s="10"/>
      <c r="N57" s="10">
        <v>1</v>
      </c>
      <c r="O57" s="182">
        <f t="shared" si="5"/>
        <v>1</v>
      </c>
      <c r="P57" s="10"/>
      <c r="Q57" s="10"/>
      <c r="R57" s="8"/>
      <c r="S57" s="10"/>
      <c r="T57" s="54">
        <v>0</v>
      </c>
      <c r="U57" s="55"/>
      <c r="V57" s="112" t="s">
        <v>21</v>
      </c>
      <c r="W57" s="92" t="s">
        <v>292</v>
      </c>
    </row>
    <row r="58" spans="1:34" s="6" customFormat="1" ht="27.75" customHeight="1" x14ac:dyDescent="0.25">
      <c r="A58" s="11" t="s">
        <v>159</v>
      </c>
      <c r="B58" s="16" t="s">
        <v>160</v>
      </c>
      <c r="C58" s="11" t="s">
        <v>161</v>
      </c>
      <c r="D58" s="10">
        <v>0</v>
      </c>
      <c r="E58" s="10">
        <v>1</v>
      </c>
      <c r="F58" s="10">
        <f t="shared" si="6"/>
        <v>0</v>
      </c>
      <c r="G58" s="10">
        <f t="shared" si="7"/>
        <v>0</v>
      </c>
      <c r="H58" s="10">
        <f t="shared" si="8"/>
        <v>0</v>
      </c>
      <c r="I58" s="10">
        <f t="shared" si="18"/>
        <v>0</v>
      </c>
      <c r="J58" s="10">
        <f t="shared" si="2"/>
        <v>0</v>
      </c>
      <c r="K58" s="10">
        <f t="shared" si="3"/>
        <v>0</v>
      </c>
      <c r="L58" s="10">
        <f t="shared" si="4"/>
        <v>0</v>
      </c>
      <c r="M58" s="10"/>
      <c r="N58" s="10">
        <f>D58*$N$5</f>
        <v>0</v>
      </c>
      <c r="O58" s="182">
        <f t="shared" si="5"/>
        <v>0</v>
      </c>
      <c r="P58" s="10"/>
      <c r="Q58" s="10"/>
      <c r="R58" s="8"/>
      <c r="S58" s="10"/>
      <c r="T58" s="54">
        <v>0</v>
      </c>
      <c r="U58" s="55">
        <f>O58+P58-T58</f>
        <v>0</v>
      </c>
      <c r="V58" s="112"/>
      <c r="W58" s="16" t="s">
        <v>363</v>
      </c>
      <c r="AG58"/>
      <c r="AH58"/>
    </row>
    <row r="59" spans="1:34" s="6" customFormat="1" ht="28.5" customHeight="1" x14ac:dyDescent="0.25">
      <c r="A59" s="11" t="s">
        <v>162</v>
      </c>
      <c r="B59" s="114" t="s">
        <v>163</v>
      </c>
      <c r="C59" s="11"/>
      <c r="D59" s="10">
        <v>1</v>
      </c>
      <c r="E59" s="10">
        <v>1</v>
      </c>
      <c r="F59" s="10">
        <f>D59*$F$5</f>
        <v>5</v>
      </c>
      <c r="G59" s="10">
        <f t="shared" si="7"/>
        <v>10</v>
      </c>
      <c r="H59" s="10">
        <f t="shared" si="8"/>
        <v>15</v>
      </c>
      <c r="I59" s="10">
        <f t="shared" si="18"/>
        <v>20</v>
      </c>
      <c r="J59" s="10">
        <f t="shared" si="2"/>
        <v>25</v>
      </c>
      <c r="K59" s="10">
        <f t="shared" si="3"/>
        <v>30</v>
      </c>
      <c r="L59" s="10">
        <f t="shared" si="4"/>
        <v>40</v>
      </c>
      <c r="M59" s="10"/>
      <c r="N59" s="10">
        <f>D59*$N$5</f>
        <v>1</v>
      </c>
      <c r="O59" s="182">
        <f t="shared" si="5"/>
        <v>1</v>
      </c>
      <c r="P59" s="10"/>
      <c r="Q59" s="10"/>
      <c r="R59" s="8"/>
      <c r="S59" s="10"/>
      <c r="T59" s="54">
        <v>0</v>
      </c>
      <c r="U59" s="55">
        <f>O59+P59-T59</f>
        <v>1</v>
      </c>
      <c r="V59" s="116" t="s">
        <v>164</v>
      </c>
      <c r="W59" s="16"/>
    </row>
    <row r="60" spans="1:34" s="6" customFormat="1" ht="28.5" customHeight="1" x14ac:dyDescent="0.25">
      <c r="A60" s="11" t="s">
        <v>280</v>
      </c>
      <c r="B60" s="114" t="s">
        <v>281</v>
      </c>
      <c r="C60" s="11"/>
      <c r="D60" s="10">
        <v>1</v>
      </c>
      <c r="E60" s="10">
        <v>1</v>
      </c>
      <c r="F60" s="10"/>
      <c r="G60" s="10">
        <f t="shared" si="7"/>
        <v>10</v>
      </c>
      <c r="H60" s="10">
        <f t="shared" si="8"/>
        <v>15</v>
      </c>
      <c r="I60" s="10">
        <f t="shared" si="18"/>
        <v>20</v>
      </c>
      <c r="J60" s="10">
        <f t="shared" si="2"/>
        <v>25</v>
      </c>
      <c r="K60" s="10">
        <f t="shared" si="3"/>
        <v>30</v>
      </c>
      <c r="L60" s="10">
        <f t="shared" si="4"/>
        <v>40</v>
      </c>
      <c r="M60" s="10"/>
      <c r="N60" s="10">
        <f>D60*$N$5</f>
        <v>1</v>
      </c>
      <c r="O60" s="182">
        <f t="shared" si="5"/>
        <v>1</v>
      </c>
      <c r="P60" s="10"/>
      <c r="Q60" s="10"/>
      <c r="R60" s="8"/>
      <c r="S60" s="10"/>
      <c r="T60" s="54">
        <v>0</v>
      </c>
      <c r="U60" s="55">
        <f>O60+P60-T60</f>
        <v>1</v>
      </c>
      <c r="V60" s="116" t="s">
        <v>21</v>
      </c>
      <c r="W60" s="184" t="s">
        <v>364</v>
      </c>
    </row>
    <row r="61" spans="1:34" s="6" customFormat="1" ht="28.5" customHeight="1" x14ac:dyDescent="0.25">
      <c r="A61" s="71" t="s">
        <v>282</v>
      </c>
      <c r="B61" s="114" t="s">
        <v>288</v>
      </c>
      <c r="C61" s="11"/>
      <c r="D61" s="10">
        <v>5</v>
      </c>
      <c r="E61" s="10">
        <v>5</v>
      </c>
      <c r="F61" s="10"/>
      <c r="G61" s="10">
        <f t="shared" si="7"/>
        <v>50</v>
      </c>
      <c r="H61" s="10">
        <f t="shared" si="8"/>
        <v>75</v>
      </c>
      <c r="I61" s="10">
        <f t="shared" si="18"/>
        <v>100</v>
      </c>
      <c r="J61" s="10">
        <f t="shared" si="2"/>
        <v>125</v>
      </c>
      <c r="K61" s="10">
        <f t="shared" si="3"/>
        <v>150</v>
      </c>
      <c r="L61" s="10">
        <f t="shared" si="4"/>
        <v>200</v>
      </c>
      <c r="M61" s="10"/>
      <c r="N61" s="10">
        <f>D61*$N$5</f>
        <v>5</v>
      </c>
      <c r="O61" s="182">
        <f t="shared" si="5"/>
        <v>5</v>
      </c>
      <c r="P61" s="10"/>
      <c r="Q61" s="10"/>
      <c r="R61" s="8"/>
      <c r="S61" s="22"/>
      <c r="T61" s="54">
        <v>0</v>
      </c>
      <c r="U61" s="55">
        <f>O61+P61-T61</f>
        <v>5</v>
      </c>
      <c r="V61" s="116" t="s">
        <v>21</v>
      </c>
      <c r="W61" s="118" t="s">
        <v>365</v>
      </c>
    </row>
    <row r="62" spans="1:34" s="6" customFormat="1" ht="28.5" customHeight="1" x14ac:dyDescent="0.25">
      <c r="A62" s="71" t="s">
        <v>359</v>
      </c>
      <c r="B62" s="114" t="s">
        <v>360</v>
      </c>
      <c r="C62" s="11" t="s">
        <v>361</v>
      </c>
      <c r="D62" s="10">
        <v>4</v>
      </c>
      <c r="E62" s="10">
        <v>4</v>
      </c>
      <c r="F62" s="10"/>
      <c r="G62" s="10">
        <f t="shared" si="7"/>
        <v>40</v>
      </c>
      <c r="H62" s="10">
        <f t="shared" si="8"/>
        <v>60</v>
      </c>
      <c r="I62" s="10">
        <f t="shared" si="18"/>
        <v>80</v>
      </c>
      <c r="J62" s="10">
        <f t="shared" si="2"/>
        <v>100</v>
      </c>
      <c r="K62" s="10">
        <f t="shared" si="3"/>
        <v>120</v>
      </c>
      <c r="L62" s="10">
        <f t="shared" si="4"/>
        <v>160</v>
      </c>
      <c r="M62" s="10"/>
      <c r="N62" s="10">
        <f>D62*$N$5</f>
        <v>4</v>
      </c>
      <c r="O62" s="182">
        <f t="shared" si="5"/>
        <v>4</v>
      </c>
      <c r="P62" s="10"/>
      <c r="Q62" s="10"/>
      <c r="R62" s="8"/>
      <c r="S62" s="22"/>
      <c r="T62" s="54">
        <v>0</v>
      </c>
      <c r="U62" s="55">
        <f>O62+P62-T62</f>
        <v>4</v>
      </c>
      <c r="V62" s="116" t="s">
        <v>21</v>
      </c>
      <c r="W62" s="184" t="s">
        <v>362</v>
      </c>
    </row>
    <row r="63" spans="1:34" s="6" customFormat="1" x14ac:dyDescent="0.25">
      <c r="A63" s="17" t="s">
        <v>165</v>
      </c>
      <c r="B63" s="16"/>
      <c r="C63" s="11"/>
      <c r="D63" s="10"/>
      <c r="E63" s="10"/>
      <c r="F63" s="10">
        <f t="shared" si="6"/>
        <v>0</v>
      </c>
      <c r="G63" s="10">
        <f t="shared" si="7"/>
        <v>0</v>
      </c>
      <c r="H63" s="10">
        <f t="shared" si="8"/>
        <v>0</v>
      </c>
      <c r="I63" s="10">
        <f t="shared" si="18"/>
        <v>0</v>
      </c>
      <c r="J63" s="10">
        <f t="shared" si="2"/>
        <v>0</v>
      </c>
      <c r="K63" s="10">
        <f t="shared" si="3"/>
        <v>0</v>
      </c>
      <c r="L63" s="10"/>
      <c r="M63" s="10"/>
      <c r="N63" s="10"/>
      <c r="O63" s="10"/>
      <c r="P63" s="10"/>
      <c r="Q63" s="10"/>
      <c r="R63" s="8"/>
      <c r="S63" s="10"/>
      <c r="T63" s="54">
        <v>0</v>
      </c>
      <c r="U63" s="55">
        <f>O63+P63-T63</f>
        <v>0</v>
      </c>
      <c r="V63" s="112"/>
      <c r="W63" s="16"/>
      <c r="AG63"/>
      <c r="AH63"/>
    </row>
    <row r="64" spans="1:34" x14ac:dyDescent="0.25">
      <c r="A64" s="17"/>
      <c r="B64" s="16" t="s">
        <v>285</v>
      </c>
      <c r="C64" s="11"/>
      <c r="D64" s="10"/>
      <c r="E64" s="10"/>
      <c r="F64" s="10">
        <f t="shared" si="6"/>
        <v>0</v>
      </c>
      <c r="G64" s="10">
        <f t="shared" si="7"/>
        <v>0</v>
      </c>
      <c r="H64" s="10">
        <f t="shared" si="8"/>
        <v>0</v>
      </c>
      <c r="I64" s="10">
        <f t="shared" si="18"/>
        <v>0</v>
      </c>
      <c r="J64" s="10">
        <f t="shared" si="2"/>
        <v>0</v>
      </c>
      <c r="K64" s="10">
        <f t="shared" si="3"/>
        <v>0</v>
      </c>
      <c r="L64" s="10"/>
      <c r="M64" s="10"/>
      <c r="N64" s="10"/>
      <c r="O64" s="10"/>
      <c r="P64" s="10"/>
      <c r="Q64" s="10">
        <f>IF(J64-O64-P64&lt;=0,0,J64-O64-P64)</f>
        <v>0</v>
      </c>
      <c r="R64" s="8"/>
      <c r="S64" s="10"/>
      <c r="T64" s="54"/>
      <c r="U64" s="55">
        <f>O64+P64-T64</f>
        <v>0</v>
      </c>
      <c r="V64" s="112"/>
      <c r="W64" s="16"/>
    </row>
    <row r="65" spans="1:34" x14ac:dyDescent="0.25">
      <c r="A65" s="17"/>
      <c r="B65" s="16"/>
      <c r="C65" s="11"/>
      <c r="D65" s="10"/>
      <c r="E65" s="10"/>
      <c r="F65" s="10">
        <f t="shared" si="6"/>
        <v>0</v>
      </c>
      <c r="G65" s="10">
        <f t="shared" si="7"/>
        <v>0</v>
      </c>
      <c r="H65" s="10">
        <f t="shared" si="8"/>
        <v>0</v>
      </c>
      <c r="I65" s="10">
        <f t="shared" si="18"/>
        <v>0</v>
      </c>
      <c r="J65" s="10">
        <f t="shared" si="2"/>
        <v>0</v>
      </c>
      <c r="K65" s="10">
        <f t="shared" si="3"/>
        <v>0</v>
      </c>
      <c r="L65" s="10"/>
      <c r="M65" s="10"/>
      <c r="N65" s="10"/>
      <c r="O65" s="10"/>
      <c r="P65" s="10"/>
      <c r="Q65" s="10">
        <f>IF(J65-O65-P65&lt;=0,0,J65-O65-P65)</f>
        <v>0</v>
      </c>
      <c r="R65" s="8"/>
      <c r="S65" s="10"/>
      <c r="T65" s="54"/>
      <c r="U65" s="55">
        <f>O65+P65-T65</f>
        <v>0</v>
      </c>
      <c r="V65" s="112"/>
      <c r="W65" s="16"/>
    </row>
    <row r="66" spans="1:34" ht="18.75" customHeight="1" x14ac:dyDescent="0.25">
      <c r="A66" s="6"/>
      <c r="B66" s="57"/>
      <c r="C66" s="6"/>
      <c r="D66" s="7">
        <f>SUM(D6:D65)</f>
        <v>121.1</v>
      </c>
      <c r="E66" s="7"/>
      <c r="F66" s="7"/>
      <c r="G66" s="7"/>
      <c r="H66" s="7"/>
      <c r="I66" s="7"/>
      <c r="J66" s="7"/>
      <c r="K66" s="7"/>
      <c r="L66" s="7"/>
      <c r="M66" s="7"/>
      <c r="N66" s="121" t="s">
        <v>241</v>
      </c>
      <c r="O66" s="121"/>
      <c r="P66" s="121"/>
      <c r="Q66" s="121"/>
      <c r="R66" s="58">
        <f>SUM(R6:R65)</f>
        <v>0</v>
      </c>
      <c r="S66" s="35"/>
      <c r="T66" s="35"/>
      <c r="U66" s="35"/>
      <c r="V66" s="112"/>
      <c r="W66" s="16"/>
    </row>
    <row r="67" spans="1:34" ht="18.75" customHeight="1" x14ac:dyDescent="0.25">
      <c r="A67" s="6"/>
      <c r="B67" s="57"/>
      <c r="C67" s="6"/>
      <c r="D67" s="7"/>
      <c r="E67" s="7"/>
      <c r="F67" s="7"/>
      <c r="G67" s="7"/>
      <c r="H67" s="7"/>
      <c r="I67" s="7"/>
      <c r="J67" s="7"/>
      <c r="K67" s="7"/>
      <c r="L67" s="7"/>
      <c r="M67" s="7"/>
      <c r="N67" s="122"/>
      <c r="O67" s="122"/>
      <c r="P67" s="122"/>
      <c r="Q67" s="122"/>
      <c r="R67" s="178"/>
      <c r="S67" s="178"/>
      <c r="T67" s="178"/>
      <c r="U67" s="178"/>
      <c r="V67" s="7"/>
      <c r="W67" s="178"/>
    </row>
    <row r="68" spans="1:34" ht="18.75" customHeight="1" x14ac:dyDescent="0.25">
      <c r="A68" s="6"/>
      <c r="B68" s="57"/>
      <c r="C68" s="6"/>
      <c r="D68" s="7"/>
      <c r="E68" s="7"/>
      <c r="F68" s="7"/>
      <c r="G68" s="7"/>
      <c r="H68" s="7"/>
      <c r="I68" s="7"/>
      <c r="J68" s="7"/>
      <c r="K68" s="7"/>
      <c r="L68" s="7"/>
      <c r="M68" s="7"/>
      <c r="N68" s="122"/>
      <c r="O68" s="122"/>
      <c r="P68" s="122"/>
      <c r="Q68" s="122"/>
      <c r="R68" s="178"/>
      <c r="S68" s="178"/>
      <c r="T68" s="178"/>
      <c r="U68" s="178"/>
      <c r="W68" s="178"/>
    </row>
    <row r="69" spans="1:34" x14ac:dyDescent="0.25">
      <c r="T69" s="80"/>
      <c r="U69" s="80"/>
      <c r="Z69" s="15"/>
      <c r="AG69" s="15"/>
    </row>
    <row r="70" spans="1:34" ht="36.75" customHeight="1" x14ac:dyDescent="0.25">
      <c r="L70" s="6"/>
      <c r="M70" s="6"/>
      <c r="W70" s="180"/>
      <c r="X70" s="1"/>
    </row>
    <row r="71" spans="1:34" s="6" customFormat="1" ht="17.25" customHeight="1" x14ac:dyDescent="0.25">
      <c r="B71" s="57"/>
      <c r="L71" s="1"/>
      <c r="M71" s="1"/>
      <c r="O71" s="1"/>
      <c r="P71" s="1"/>
      <c r="Q71" s="1"/>
      <c r="R71" s="1"/>
      <c r="S71" s="1"/>
      <c r="T71" s="1"/>
      <c r="U71" s="1"/>
      <c r="V71" s="1"/>
      <c r="W71" s="180"/>
      <c r="X71" s="1"/>
    </row>
    <row r="72" spans="1:34" x14ac:dyDescent="0.25">
      <c r="W72" s="180"/>
      <c r="X72" s="1"/>
    </row>
    <row r="73" spans="1:34" ht="15" customHeight="1" x14ac:dyDescent="0.25">
      <c r="W73" s="180"/>
      <c r="X73" s="1"/>
    </row>
    <row r="74" spans="1:34" x14ac:dyDescent="0.25">
      <c r="W74" s="180"/>
      <c r="X74" s="1"/>
      <c r="AH74" s="1"/>
    </row>
    <row r="75" spans="1:34" x14ac:dyDescent="0.25">
      <c r="W75" s="180"/>
      <c r="X75" s="1"/>
      <c r="AH75" s="1"/>
    </row>
    <row r="76" spans="1:34" x14ac:dyDescent="0.25">
      <c r="W76" s="180"/>
      <c r="X76" s="1"/>
      <c r="AH76" s="1"/>
    </row>
    <row r="77" spans="1:34" ht="21.75" customHeight="1" x14ac:dyDescent="0.25">
      <c r="W77" s="180"/>
      <c r="X77" s="1"/>
    </row>
    <row r="78" spans="1:34" ht="23.25" customHeight="1" x14ac:dyDescent="0.25">
      <c r="W78" s="180"/>
      <c r="X78" s="1"/>
    </row>
    <row r="79" spans="1:34" x14ac:dyDescent="0.25">
      <c r="W79" s="180"/>
      <c r="X79" s="1"/>
    </row>
    <row r="80" spans="1:34" x14ac:dyDescent="0.25">
      <c r="W80" s="180"/>
      <c r="X80" s="1"/>
    </row>
    <row r="81" spans="23:37" x14ac:dyDescent="0.25">
      <c r="W81" s="180"/>
      <c r="X81" s="1"/>
    </row>
    <row r="82" spans="23:37" x14ac:dyDescent="0.25">
      <c r="W82" s="180"/>
      <c r="X82" s="1"/>
    </row>
    <row r="83" spans="23:37" x14ac:dyDescent="0.25">
      <c r="W83" s="180"/>
      <c r="X83" s="1"/>
    </row>
    <row r="84" spans="23:37" x14ac:dyDescent="0.25">
      <c r="W84" s="180"/>
      <c r="X84" s="1"/>
    </row>
    <row r="85" spans="23:37" ht="42.75" customHeight="1" x14ac:dyDescent="0.25">
      <c r="W85" s="180"/>
      <c r="X85" s="1"/>
    </row>
    <row r="86" spans="23:37" ht="15" customHeight="1" x14ac:dyDescent="0.25">
      <c r="W86" s="180"/>
      <c r="X86" s="1"/>
      <c r="Y86" s="1"/>
      <c r="Z86" s="1"/>
      <c r="AA86" s="1"/>
      <c r="AB86" s="1"/>
      <c r="AC86" s="1"/>
      <c r="AD86" s="1"/>
      <c r="AE86" s="1"/>
      <c r="AF86" s="1"/>
      <c r="AG86" s="1"/>
      <c r="AH86" s="1"/>
      <c r="AI86" s="1"/>
      <c r="AJ86" s="1"/>
      <c r="AK86" s="1"/>
    </row>
    <row r="87" spans="23:37" ht="15" customHeight="1" x14ac:dyDescent="0.25">
      <c r="W87" s="180"/>
      <c r="X87" s="1"/>
    </row>
    <row r="88" spans="23:37" x14ac:dyDescent="0.25">
      <c r="W88" s="180"/>
      <c r="X88" s="1"/>
    </row>
    <row r="89" spans="23:37" x14ac:dyDescent="0.25">
      <c r="W89" s="180"/>
      <c r="X89" s="1"/>
    </row>
    <row r="90" spans="23:37" x14ac:dyDescent="0.25">
      <c r="W90" s="180"/>
      <c r="X90" s="1"/>
    </row>
    <row r="91" spans="23:37" x14ac:dyDescent="0.25">
      <c r="W91" s="180"/>
      <c r="X91" s="1"/>
    </row>
    <row r="92" spans="23:37" x14ac:dyDescent="0.25">
      <c r="W92" s="180"/>
      <c r="X92" s="1"/>
    </row>
    <row r="93" spans="23:37" ht="15" customHeight="1" x14ac:dyDescent="0.25">
      <c r="W93" s="180"/>
      <c r="X93" s="1"/>
    </row>
    <row r="94" spans="23:37" ht="15" customHeight="1" x14ac:dyDescent="0.25">
      <c r="W94" s="180"/>
      <c r="X94" s="1"/>
    </row>
    <row r="95" spans="23:37" x14ac:dyDescent="0.25">
      <c r="W95" s="180"/>
      <c r="X95" s="1"/>
    </row>
    <row r="96" spans="23:37" x14ac:dyDescent="0.25">
      <c r="W96" s="180"/>
      <c r="X96" s="1"/>
    </row>
    <row r="97" spans="23:24" x14ac:dyDescent="0.25">
      <c r="W97" s="180"/>
      <c r="X97" s="1"/>
    </row>
    <row r="98" spans="23:24" x14ac:dyDescent="0.25">
      <c r="W98" s="180"/>
      <c r="X98" s="1"/>
    </row>
    <row r="99" spans="23:24" x14ac:dyDescent="0.25">
      <c r="W99" s="180"/>
      <c r="X99" s="1"/>
    </row>
    <row r="100" spans="23:24" ht="15.75" customHeight="1" x14ac:dyDescent="0.25">
      <c r="W100" s="180"/>
      <c r="X100" s="1"/>
    </row>
    <row r="101" spans="23:24" x14ac:dyDescent="0.25">
      <c r="W101" s="180"/>
      <c r="X101" s="1"/>
    </row>
    <row r="102" spans="23:24" x14ac:dyDescent="0.25">
      <c r="W102" s="180"/>
      <c r="X102" s="1"/>
    </row>
    <row r="103" spans="23:24" x14ac:dyDescent="0.25">
      <c r="W103" s="180"/>
      <c r="X103" s="1"/>
    </row>
    <row r="104" spans="23:24" x14ac:dyDescent="0.25">
      <c r="W104" s="180"/>
      <c r="X104" s="1"/>
    </row>
    <row r="105" spans="23:24" x14ac:dyDescent="0.25">
      <c r="W105" s="180"/>
      <c r="X105" s="1"/>
    </row>
    <row r="106" spans="23:24" x14ac:dyDescent="0.25">
      <c r="W106" s="180"/>
      <c r="X106" s="1"/>
    </row>
    <row r="107" spans="23:24" x14ac:dyDescent="0.25">
      <c r="W107" s="180"/>
      <c r="X107" s="1"/>
    </row>
    <row r="108" spans="23:24" x14ac:dyDescent="0.25">
      <c r="W108" s="180"/>
      <c r="X108" s="1"/>
    </row>
    <row r="109" spans="23:24" x14ac:dyDescent="0.25">
      <c r="W109" s="180"/>
      <c r="X109" s="1"/>
    </row>
    <row r="110" spans="23:24" x14ac:dyDescent="0.25">
      <c r="W110" s="180"/>
      <c r="X110" s="1"/>
    </row>
    <row r="111" spans="23:24" x14ac:dyDescent="0.25">
      <c r="W111" s="180"/>
      <c r="X111" s="1"/>
    </row>
    <row r="112" spans="23:24" x14ac:dyDescent="0.25">
      <c r="W112" s="180"/>
      <c r="X112" s="1"/>
    </row>
    <row r="113" spans="23:24" x14ac:dyDescent="0.25">
      <c r="W113" s="180"/>
      <c r="X113" s="1"/>
    </row>
    <row r="114" spans="23:24" x14ac:dyDescent="0.25">
      <c r="W114" s="180"/>
      <c r="X114" s="1"/>
    </row>
    <row r="115" spans="23:24" x14ac:dyDescent="0.25">
      <c r="W115" s="180"/>
      <c r="X115" s="1"/>
    </row>
    <row r="116" spans="23:24" x14ac:dyDescent="0.25">
      <c r="W116" s="180"/>
      <c r="X116" s="1"/>
    </row>
    <row r="117" spans="23:24" x14ac:dyDescent="0.25">
      <c r="W117" s="180"/>
      <c r="X117" s="1"/>
    </row>
    <row r="118" spans="23:24" x14ac:dyDescent="0.25">
      <c r="W118" s="180"/>
      <c r="X118" s="1"/>
    </row>
    <row r="119" spans="23:24" x14ac:dyDescent="0.25">
      <c r="W119" s="180"/>
      <c r="X119" s="1"/>
    </row>
    <row r="120" spans="23:24" x14ac:dyDescent="0.25">
      <c r="W120" s="180"/>
      <c r="X120" s="1"/>
    </row>
    <row r="121" spans="23:24" x14ac:dyDescent="0.25">
      <c r="W121" s="180"/>
      <c r="X121" s="1"/>
    </row>
    <row r="122" spans="23:24" x14ac:dyDescent="0.25">
      <c r="W122" s="180"/>
      <c r="X122" s="1"/>
    </row>
    <row r="123" spans="23:24" x14ac:dyDescent="0.25">
      <c r="W123" s="180"/>
      <c r="X123" s="1"/>
    </row>
    <row r="124" spans="23:24" x14ac:dyDescent="0.25">
      <c r="W124" s="180"/>
      <c r="X124" s="1"/>
    </row>
    <row r="125" spans="23:24" x14ac:dyDescent="0.25">
      <c r="W125" s="180"/>
      <c r="X125" s="1"/>
    </row>
    <row r="126" spans="23:24" x14ac:dyDescent="0.25">
      <c r="W126" s="180"/>
      <c r="X126" s="1"/>
    </row>
    <row r="127" spans="23:24" x14ac:dyDescent="0.25">
      <c r="W127" s="180"/>
      <c r="X127" s="1"/>
    </row>
    <row r="128" spans="23:24" x14ac:dyDescent="0.25">
      <c r="W128" s="180"/>
      <c r="X128" s="1"/>
    </row>
    <row r="129" spans="23:24" x14ac:dyDescent="0.25">
      <c r="W129" s="180"/>
      <c r="X129" s="1"/>
    </row>
    <row r="130" spans="23:24" x14ac:dyDescent="0.25">
      <c r="W130" s="180"/>
      <c r="X130" s="1"/>
    </row>
    <row r="131" spans="23:24" x14ac:dyDescent="0.25">
      <c r="W131" s="180"/>
      <c r="X131" s="1"/>
    </row>
    <row r="132" spans="23:24" x14ac:dyDescent="0.25">
      <c r="W132" s="180"/>
      <c r="X132" s="1"/>
    </row>
    <row r="133" spans="23:24" x14ac:dyDescent="0.25">
      <c r="W133" s="180"/>
      <c r="X133" s="1"/>
    </row>
    <row r="134" spans="23:24" x14ac:dyDescent="0.25">
      <c r="W134" s="180"/>
      <c r="X134" s="1"/>
    </row>
    <row r="135" spans="23:24" x14ac:dyDescent="0.25">
      <c r="W135" s="180"/>
      <c r="X135" s="1"/>
    </row>
    <row r="136" spans="23:24" x14ac:dyDescent="0.25">
      <c r="W136" s="180"/>
      <c r="X136" s="1"/>
    </row>
    <row r="137" spans="23:24" x14ac:dyDescent="0.25">
      <c r="W137" s="180"/>
      <c r="X137" s="1"/>
    </row>
    <row r="138" spans="23:24" x14ac:dyDescent="0.25">
      <c r="W138" s="180"/>
      <c r="X138" s="1"/>
    </row>
    <row r="139" spans="23:24" x14ac:dyDescent="0.25">
      <c r="W139" s="180"/>
      <c r="X139" s="1"/>
    </row>
    <row r="140" spans="23:24" x14ac:dyDescent="0.25">
      <c r="W140" s="180"/>
      <c r="X140" s="1"/>
    </row>
    <row r="141" spans="23:24" x14ac:dyDescent="0.25">
      <c r="W141" s="180"/>
      <c r="X141" s="1"/>
    </row>
    <row r="142" spans="23:24" x14ac:dyDescent="0.25">
      <c r="W142" s="180"/>
      <c r="X142" s="1"/>
    </row>
    <row r="143" spans="23:24" x14ac:dyDescent="0.25">
      <c r="W143" s="180"/>
      <c r="X143" s="1"/>
    </row>
    <row r="144" spans="23:24" x14ac:dyDescent="0.25">
      <c r="W144" s="180"/>
      <c r="X144" s="1"/>
    </row>
    <row r="145" spans="23:24" x14ac:dyDescent="0.25">
      <c r="W145" s="180"/>
      <c r="X145" s="1"/>
    </row>
    <row r="146" spans="23:24" x14ac:dyDescent="0.25">
      <c r="W146" s="180"/>
      <c r="X146" s="1"/>
    </row>
    <row r="147" spans="23:24" x14ac:dyDescent="0.25">
      <c r="W147" s="180"/>
      <c r="X147" s="1"/>
    </row>
    <row r="148" spans="23:24" x14ac:dyDescent="0.25">
      <c r="W148" s="180"/>
      <c r="X148" s="1"/>
    </row>
    <row r="149" spans="23:24" x14ac:dyDescent="0.25">
      <c r="W149" s="180"/>
      <c r="X149" s="1"/>
    </row>
    <row r="150" spans="23:24" x14ac:dyDescent="0.25">
      <c r="W150" s="180"/>
      <c r="X150" s="1"/>
    </row>
    <row r="151" spans="23:24" x14ac:dyDescent="0.25">
      <c r="W151" s="180"/>
      <c r="X151" s="1"/>
    </row>
    <row r="152" spans="23:24" x14ac:dyDescent="0.25">
      <c r="W152" s="180"/>
      <c r="X152" s="1"/>
    </row>
    <row r="153" spans="23:24" x14ac:dyDescent="0.25">
      <c r="W153" s="180"/>
      <c r="X153" s="1"/>
    </row>
    <row r="154" spans="23:24" x14ac:dyDescent="0.25">
      <c r="W154" s="180"/>
      <c r="X154" s="1"/>
    </row>
    <row r="155" spans="23:24" x14ac:dyDescent="0.25">
      <c r="W155" s="180"/>
      <c r="X155" s="1"/>
    </row>
    <row r="156" spans="23:24" x14ac:dyDescent="0.25">
      <c r="W156" s="180"/>
      <c r="X156" s="1"/>
    </row>
    <row r="157" spans="23:24" x14ac:dyDescent="0.25">
      <c r="W157" s="180"/>
      <c r="X157" s="1"/>
    </row>
    <row r="158" spans="23:24" x14ac:dyDescent="0.25">
      <c r="W158" s="180"/>
      <c r="X158" s="1"/>
    </row>
    <row r="159" spans="23:24" x14ac:dyDescent="0.25">
      <c r="W159" s="180"/>
      <c r="X159" s="1"/>
    </row>
    <row r="160" spans="23:24" x14ac:dyDescent="0.25">
      <c r="W160" s="180"/>
      <c r="X160" s="1"/>
    </row>
    <row r="161" spans="23:24" x14ac:dyDescent="0.25">
      <c r="W161" s="180"/>
      <c r="X161" s="1"/>
    </row>
    <row r="162" spans="23:24" x14ac:dyDescent="0.25">
      <c r="W162" s="180"/>
      <c r="X162" s="1"/>
    </row>
    <row r="163" spans="23:24" x14ac:dyDescent="0.25">
      <c r="W163" s="180"/>
      <c r="X163" s="1"/>
    </row>
    <row r="164" spans="23:24" x14ac:dyDescent="0.25">
      <c r="W164" s="180"/>
      <c r="X164" s="1"/>
    </row>
    <row r="165" spans="23:24" x14ac:dyDescent="0.25">
      <c r="W165" s="180"/>
      <c r="X165" s="1"/>
    </row>
    <row r="166" spans="23:24" x14ac:dyDescent="0.25">
      <c r="W166" s="180"/>
      <c r="X166" s="1"/>
    </row>
    <row r="167" spans="23:24" x14ac:dyDescent="0.25">
      <c r="W167" s="180"/>
      <c r="X167" s="1"/>
    </row>
    <row r="168" spans="23:24" x14ac:dyDescent="0.25">
      <c r="W168" s="180"/>
      <c r="X168" s="1"/>
    </row>
    <row r="169" spans="23:24" x14ac:dyDescent="0.25">
      <c r="W169" s="180"/>
      <c r="X169" s="1"/>
    </row>
    <row r="170" spans="23:24" x14ac:dyDescent="0.25">
      <c r="W170" s="180"/>
      <c r="X170" s="1"/>
    </row>
    <row r="171" spans="23:24" x14ac:dyDescent="0.25">
      <c r="W171" s="180"/>
      <c r="X171" s="1"/>
    </row>
    <row r="172" spans="23:24" x14ac:dyDescent="0.25">
      <c r="W172" s="180"/>
      <c r="X172" s="1"/>
    </row>
    <row r="173" spans="23:24" x14ac:dyDescent="0.25">
      <c r="W173" s="180"/>
      <c r="X173" s="1"/>
    </row>
    <row r="174" spans="23:24" x14ac:dyDescent="0.25">
      <c r="W174" s="180"/>
      <c r="X174" s="1"/>
    </row>
    <row r="175" spans="23:24" x14ac:dyDescent="0.25">
      <c r="W175" s="180"/>
      <c r="X175" s="1"/>
    </row>
    <row r="176" spans="23:24" x14ac:dyDescent="0.25">
      <c r="W176" s="180"/>
      <c r="X176" s="1"/>
    </row>
    <row r="177" spans="23:24" x14ac:dyDescent="0.25">
      <c r="W177" s="180"/>
      <c r="X177" s="1"/>
    </row>
    <row r="178" spans="23:24" x14ac:dyDescent="0.25">
      <c r="W178" s="180"/>
      <c r="X178" s="1"/>
    </row>
    <row r="179" spans="23:24" x14ac:dyDescent="0.25">
      <c r="W179" s="180"/>
      <c r="X179" s="1"/>
    </row>
    <row r="180" spans="23:24" x14ac:dyDescent="0.25">
      <c r="W180" s="180"/>
      <c r="X180" s="1"/>
    </row>
    <row r="181" spans="23:24" x14ac:dyDescent="0.25">
      <c r="W181" s="180"/>
      <c r="X181" s="1"/>
    </row>
    <row r="182" spans="23:24" x14ac:dyDescent="0.25">
      <c r="W182" s="180"/>
      <c r="X182" s="1"/>
    </row>
    <row r="183" spans="23:24" x14ac:dyDescent="0.25">
      <c r="W183" s="180"/>
      <c r="X183" s="1"/>
    </row>
    <row r="184" spans="23:24" x14ac:dyDescent="0.25">
      <c r="W184" s="180"/>
      <c r="X184" s="1"/>
    </row>
    <row r="185" spans="23:24" x14ac:dyDescent="0.25">
      <c r="W185" s="180"/>
      <c r="X185" s="1"/>
    </row>
    <row r="186" spans="23:24" x14ac:dyDescent="0.25">
      <c r="W186" s="180"/>
      <c r="X186" s="1"/>
    </row>
    <row r="187" spans="23:24" x14ac:dyDescent="0.25">
      <c r="W187" s="180"/>
      <c r="X187" s="1"/>
    </row>
    <row r="188" spans="23:24" x14ac:dyDescent="0.25">
      <c r="W188" s="180"/>
      <c r="X188" s="1"/>
    </row>
    <row r="189" spans="23:24" x14ac:dyDescent="0.25">
      <c r="W189" s="180"/>
      <c r="X189" s="1"/>
    </row>
    <row r="190" spans="23:24" x14ac:dyDescent="0.25">
      <c r="W190" s="180"/>
      <c r="X190" s="1"/>
    </row>
    <row r="191" spans="23:24" x14ac:dyDescent="0.25">
      <c r="W191" s="180"/>
      <c r="X191" s="1"/>
    </row>
    <row r="192" spans="23:24" x14ac:dyDescent="0.25">
      <c r="W192" s="180"/>
      <c r="X192" s="1"/>
    </row>
    <row r="193" spans="23:24" x14ac:dyDescent="0.25">
      <c r="W193" s="180"/>
      <c r="X193" s="1"/>
    </row>
    <row r="194" spans="23:24" x14ac:dyDescent="0.25">
      <c r="W194" s="180"/>
      <c r="X194" s="1"/>
    </row>
    <row r="195" spans="23:24" x14ac:dyDescent="0.25">
      <c r="W195" s="180"/>
      <c r="X195" s="1"/>
    </row>
    <row r="196" spans="23:24" x14ac:dyDescent="0.25">
      <c r="W196" s="180"/>
      <c r="X196" s="1"/>
    </row>
    <row r="197" spans="23:24" x14ac:dyDescent="0.25">
      <c r="W197" s="180"/>
      <c r="X197" s="1"/>
    </row>
    <row r="198" spans="23:24" x14ac:dyDescent="0.25">
      <c r="W198" s="180"/>
      <c r="X198" s="1"/>
    </row>
    <row r="199" spans="23:24" x14ac:dyDescent="0.25">
      <c r="W199" s="180"/>
      <c r="X199" s="1"/>
    </row>
    <row r="200" spans="23:24" x14ac:dyDescent="0.25">
      <c r="W200" s="180"/>
      <c r="X200" s="1"/>
    </row>
    <row r="201" spans="23:24" x14ac:dyDescent="0.25">
      <c r="W201" s="180"/>
      <c r="X201" s="1"/>
    </row>
    <row r="202" spans="23:24" x14ac:dyDescent="0.25">
      <c r="W202" s="180"/>
      <c r="X202" s="1"/>
    </row>
    <row r="203" spans="23:24" x14ac:dyDescent="0.25">
      <c r="W203" s="180"/>
      <c r="X203" s="1"/>
    </row>
    <row r="204" spans="23:24" x14ac:dyDescent="0.25">
      <c r="W204" s="180"/>
      <c r="X204" s="1"/>
    </row>
    <row r="205" spans="23:24" x14ac:dyDescent="0.25">
      <c r="W205" s="180"/>
      <c r="X205" s="1"/>
    </row>
    <row r="206" spans="23:24" x14ac:dyDescent="0.25">
      <c r="W206" s="180"/>
      <c r="X206" s="1"/>
    </row>
    <row r="207" spans="23:24" x14ac:dyDescent="0.25">
      <c r="W207" s="180"/>
      <c r="X207" s="1"/>
    </row>
    <row r="208" spans="23:24" x14ac:dyDescent="0.25">
      <c r="W208" s="180"/>
      <c r="X208" s="1"/>
    </row>
    <row r="209" spans="23:24" x14ac:dyDescent="0.25">
      <c r="W209" s="180"/>
      <c r="X209" s="1"/>
    </row>
    <row r="210" spans="23:24" x14ac:dyDescent="0.25">
      <c r="W210" s="180"/>
      <c r="X210" s="1"/>
    </row>
    <row r="211" spans="23:24" x14ac:dyDescent="0.25">
      <c r="W211" s="180"/>
      <c r="X211" s="1"/>
    </row>
    <row r="212" spans="23:24" x14ac:dyDescent="0.25">
      <c r="W212" s="180"/>
      <c r="X212" s="1"/>
    </row>
    <row r="213" spans="23:24" x14ac:dyDescent="0.25">
      <c r="W213" s="180"/>
      <c r="X213" s="1"/>
    </row>
    <row r="214" spans="23:24" x14ac:dyDescent="0.25">
      <c r="W214" s="180"/>
      <c r="X214" s="1"/>
    </row>
    <row r="215" spans="23:24" x14ac:dyDescent="0.25">
      <c r="W215" s="180"/>
      <c r="X215" s="1"/>
    </row>
    <row r="216" spans="23:24" x14ac:dyDescent="0.25">
      <c r="W216" s="180"/>
      <c r="X216" s="1"/>
    </row>
    <row r="217" spans="23:24" x14ac:dyDescent="0.25">
      <c r="W217" s="180"/>
      <c r="X217" s="1"/>
    </row>
    <row r="218" spans="23:24" x14ac:dyDescent="0.25">
      <c r="W218" s="180"/>
      <c r="X218" s="1"/>
    </row>
    <row r="219" spans="23:24" x14ac:dyDescent="0.25">
      <c r="W219" s="180"/>
      <c r="X219" s="1"/>
    </row>
    <row r="220" spans="23:24" x14ac:dyDescent="0.25">
      <c r="W220" s="180"/>
      <c r="X220" s="1"/>
    </row>
    <row r="221" spans="23:24" x14ac:dyDescent="0.25">
      <c r="W221" s="180"/>
      <c r="X221" s="1"/>
    </row>
    <row r="222" spans="23:24" x14ac:dyDescent="0.25">
      <c r="W222" s="180"/>
      <c r="X222" s="1"/>
    </row>
    <row r="223" spans="23:24" x14ac:dyDescent="0.25">
      <c r="W223" s="180"/>
      <c r="X223" s="1"/>
    </row>
    <row r="224" spans="23:24" x14ac:dyDescent="0.25">
      <c r="W224" s="180"/>
      <c r="X224" s="1"/>
    </row>
    <row r="225" spans="23:24" x14ac:dyDescent="0.25">
      <c r="W225" s="180"/>
      <c r="X225" s="1"/>
    </row>
    <row r="226" spans="23:24" x14ac:dyDescent="0.25">
      <c r="W226" s="180"/>
      <c r="X226" s="1"/>
    </row>
    <row r="227" spans="23:24" x14ac:dyDescent="0.25">
      <c r="W227" s="180"/>
      <c r="X227" s="1"/>
    </row>
    <row r="228" spans="23:24" x14ac:dyDescent="0.25">
      <c r="W228" s="180"/>
      <c r="X228" s="1"/>
    </row>
    <row r="229" spans="23:24" x14ac:dyDescent="0.25">
      <c r="W229" s="180"/>
      <c r="X229" s="1"/>
    </row>
    <row r="230" spans="23:24" x14ac:dyDescent="0.25">
      <c r="W230" s="180"/>
      <c r="X230" s="1"/>
    </row>
    <row r="231" spans="23:24" x14ac:dyDescent="0.25">
      <c r="W231" s="180"/>
      <c r="X231" s="1"/>
    </row>
    <row r="232" spans="23:24" x14ac:dyDescent="0.25">
      <c r="W232" s="180"/>
      <c r="X232" s="1"/>
    </row>
    <row r="233" spans="23:24" x14ac:dyDescent="0.25">
      <c r="W233" s="180"/>
      <c r="X233" s="1"/>
    </row>
    <row r="234" spans="23:24" x14ac:dyDescent="0.25">
      <c r="W234" s="180"/>
      <c r="X234" s="1"/>
    </row>
    <row r="235" spans="23:24" x14ac:dyDescent="0.25">
      <c r="W235" s="180"/>
      <c r="X235" s="1"/>
    </row>
    <row r="236" spans="23:24" x14ac:dyDescent="0.25">
      <c r="W236" s="180"/>
      <c r="X236" s="1"/>
    </row>
    <row r="237" spans="23:24" x14ac:dyDescent="0.25">
      <c r="W237" s="180"/>
      <c r="X237" s="1"/>
    </row>
    <row r="238" spans="23:24" x14ac:dyDescent="0.25">
      <c r="W238" s="180"/>
      <c r="X238" s="1"/>
    </row>
    <row r="239" spans="23:24" x14ac:dyDescent="0.25">
      <c r="W239" s="180"/>
      <c r="X239" s="1"/>
    </row>
    <row r="240" spans="23:24" x14ac:dyDescent="0.25">
      <c r="W240" s="180"/>
      <c r="X240" s="1"/>
    </row>
    <row r="241" spans="23:24" x14ac:dyDescent="0.25">
      <c r="W241" s="180"/>
      <c r="X241" s="1"/>
    </row>
    <row r="242" spans="23:24" x14ac:dyDescent="0.25">
      <c r="W242" s="180"/>
      <c r="X242" s="1"/>
    </row>
    <row r="243" spans="23:24" x14ac:dyDescent="0.25">
      <c r="W243" s="180"/>
      <c r="X243" s="1"/>
    </row>
    <row r="244" spans="23:24" x14ac:dyDescent="0.25">
      <c r="W244" s="180"/>
      <c r="X244" s="1"/>
    </row>
    <row r="245" spans="23:24" x14ac:dyDescent="0.25">
      <c r="W245" s="180"/>
      <c r="X245" s="1"/>
    </row>
    <row r="246" spans="23:24" x14ac:dyDescent="0.25">
      <c r="W246" s="180"/>
      <c r="X246" s="1"/>
    </row>
    <row r="247" spans="23:24" x14ac:dyDescent="0.25">
      <c r="W247" s="180"/>
      <c r="X247" s="1"/>
    </row>
    <row r="248" spans="23:24" x14ac:dyDescent="0.25">
      <c r="W248" s="180"/>
      <c r="X248" s="1"/>
    </row>
    <row r="249" spans="23:24" x14ac:dyDescent="0.25">
      <c r="W249" s="180"/>
      <c r="X249" s="1"/>
    </row>
    <row r="250" spans="23:24" x14ac:dyDescent="0.25">
      <c r="W250" s="180"/>
      <c r="X250" s="1"/>
    </row>
    <row r="251" spans="23:24" x14ac:dyDescent="0.25">
      <c r="W251" s="180"/>
      <c r="X251" s="1"/>
    </row>
    <row r="252" spans="23:24" x14ac:dyDescent="0.25">
      <c r="W252" s="180"/>
      <c r="X252" s="1"/>
    </row>
    <row r="253" spans="23:24" x14ac:dyDescent="0.25">
      <c r="W253" s="180"/>
      <c r="X253" s="1"/>
    </row>
    <row r="254" spans="23:24" x14ac:dyDescent="0.25">
      <c r="W254" s="180"/>
      <c r="X254" s="1"/>
    </row>
    <row r="255" spans="23:24" x14ac:dyDescent="0.25">
      <c r="W255" s="180"/>
      <c r="X255" s="1"/>
    </row>
    <row r="256" spans="23:24" x14ac:dyDescent="0.25">
      <c r="W256" s="180"/>
      <c r="X256" s="1"/>
    </row>
    <row r="257" spans="23:24" x14ac:dyDescent="0.25">
      <c r="W257" s="180"/>
      <c r="X257" s="1"/>
    </row>
    <row r="258" spans="23:24" x14ac:dyDescent="0.25">
      <c r="W258" s="180"/>
      <c r="X258" s="1"/>
    </row>
    <row r="259" spans="23:24" x14ac:dyDescent="0.25">
      <c r="W259" s="180"/>
      <c r="X259" s="1"/>
    </row>
    <row r="260" spans="23:24" x14ac:dyDescent="0.25">
      <c r="W260" s="180"/>
      <c r="X260" s="1"/>
    </row>
    <row r="261" spans="23:24" x14ac:dyDescent="0.25">
      <c r="W261" s="180"/>
      <c r="X261" s="1"/>
    </row>
    <row r="262" spans="23:24" x14ac:dyDescent="0.25">
      <c r="W262" s="180"/>
      <c r="X262" s="1"/>
    </row>
    <row r="263" spans="23:24" x14ac:dyDescent="0.25">
      <c r="W263" s="180"/>
      <c r="X263" s="1"/>
    </row>
    <row r="264" spans="23:24" x14ac:dyDescent="0.25">
      <c r="W264" s="180"/>
      <c r="X264" s="1"/>
    </row>
    <row r="265" spans="23:24" x14ac:dyDescent="0.25">
      <c r="W265" s="180"/>
      <c r="X265" s="1"/>
    </row>
    <row r="266" spans="23:24" x14ac:dyDescent="0.25">
      <c r="W266" s="180"/>
      <c r="X266" s="1"/>
    </row>
    <row r="267" spans="23:24" x14ac:dyDescent="0.25">
      <c r="W267" s="180"/>
      <c r="X267" s="1"/>
    </row>
    <row r="268" spans="23:24" x14ac:dyDescent="0.25">
      <c r="W268" s="180"/>
      <c r="X268" s="1"/>
    </row>
    <row r="269" spans="23:24" x14ac:dyDescent="0.25">
      <c r="W269" s="180"/>
      <c r="X269" s="1"/>
    </row>
    <row r="270" spans="23:24" x14ac:dyDescent="0.25">
      <c r="W270" s="180"/>
      <c r="X270" s="1"/>
    </row>
    <row r="271" spans="23:24" x14ac:dyDescent="0.25">
      <c r="W271" s="180"/>
      <c r="X271" s="1"/>
    </row>
    <row r="272" spans="23:24" x14ac:dyDescent="0.25">
      <c r="W272" s="180"/>
      <c r="X272" s="1"/>
    </row>
    <row r="273" spans="23:24" x14ac:dyDescent="0.25">
      <c r="W273" s="180"/>
      <c r="X273" s="1"/>
    </row>
    <row r="274" spans="23:24" x14ac:dyDescent="0.25">
      <c r="W274" s="180"/>
      <c r="X274" s="1"/>
    </row>
    <row r="275" spans="23:24" x14ac:dyDescent="0.25">
      <c r="W275" s="180"/>
      <c r="X275" s="1"/>
    </row>
    <row r="276" spans="23:24" x14ac:dyDescent="0.25">
      <c r="W276" s="180"/>
      <c r="X276" s="1"/>
    </row>
    <row r="277" spans="23:24" x14ac:dyDescent="0.25">
      <c r="W277" s="180"/>
      <c r="X277" s="1"/>
    </row>
    <row r="278" spans="23:24" x14ac:dyDescent="0.25">
      <c r="W278" s="180"/>
      <c r="X278" s="1"/>
    </row>
    <row r="279" spans="23:24" x14ac:dyDescent="0.25">
      <c r="W279" s="180"/>
      <c r="X279" s="1"/>
    </row>
    <row r="280" spans="23:24" x14ac:dyDescent="0.25">
      <c r="W280" s="180"/>
      <c r="X280" s="1"/>
    </row>
    <row r="281" spans="23:24" x14ac:dyDescent="0.25">
      <c r="W281" s="180"/>
      <c r="X281" s="1"/>
    </row>
    <row r="282" spans="23:24" x14ac:dyDescent="0.25">
      <c r="W282" s="180"/>
      <c r="X282" s="1"/>
    </row>
    <row r="283" spans="23:24" x14ac:dyDescent="0.25">
      <c r="W283" s="180"/>
      <c r="X283" s="1"/>
    </row>
    <row r="284" spans="23:24" x14ac:dyDescent="0.25">
      <c r="W284" s="180"/>
      <c r="X284" s="1"/>
    </row>
    <row r="285" spans="23:24" x14ac:dyDescent="0.25">
      <c r="W285" s="180"/>
      <c r="X285" s="1"/>
    </row>
    <row r="286" spans="23:24" x14ac:dyDescent="0.25">
      <c r="W286" s="180"/>
      <c r="X286" s="1"/>
    </row>
    <row r="287" spans="23:24" x14ac:dyDescent="0.25">
      <c r="W287" s="180"/>
      <c r="X287" s="1"/>
    </row>
    <row r="288" spans="23:24" x14ac:dyDescent="0.25">
      <c r="W288" s="180"/>
      <c r="X288" s="1"/>
    </row>
    <row r="289" spans="23:24" x14ac:dyDescent="0.25">
      <c r="W289" s="180"/>
      <c r="X289" s="1"/>
    </row>
    <row r="290" spans="23:24" x14ac:dyDescent="0.25">
      <c r="W290" s="180"/>
      <c r="X290" s="1"/>
    </row>
    <row r="291" spans="23:24" x14ac:dyDescent="0.25">
      <c r="W291" s="180"/>
      <c r="X291" s="1"/>
    </row>
    <row r="292" spans="23:24" x14ac:dyDescent="0.25">
      <c r="W292" s="180"/>
      <c r="X292" s="1"/>
    </row>
    <row r="293" spans="23:24" x14ac:dyDescent="0.25">
      <c r="W293" s="180"/>
      <c r="X293" s="1"/>
    </row>
    <row r="294" spans="23:24" x14ac:dyDescent="0.25">
      <c r="W294" s="180"/>
      <c r="X294" s="1"/>
    </row>
    <row r="295" spans="23:24" x14ac:dyDescent="0.25">
      <c r="W295" s="180"/>
      <c r="X295" s="1"/>
    </row>
    <row r="296" spans="23:24" x14ac:dyDescent="0.25">
      <c r="W296" s="180"/>
      <c r="X296" s="1"/>
    </row>
    <row r="297" spans="23:24" x14ac:dyDescent="0.25">
      <c r="W297" s="180"/>
      <c r="X297" s="1"/>
    </row>
    <row r="298" spans="23:24" x14ac:dyDescent="0.25">
      <c r="W298" s="180"/>
      <c r="X298" s="1"/>
    </row>
    <row r="299" spans="23:24" x14ac:dyDescent="0.25">
      <c r="W299" s="180"/>
      <c r="X299" s="1"/>
    </row>
    <row r="300" spans="23:24" x14ac:dyDescent="0.25">
      <c r="W300" s="180"/>
      <c r="X300" s="1"/>
    </row>
    <row r="301" spans="23:24" x14ac:dyDescent="0.25">
      <c r="W301" s="180"/>
      <c r="X301" s="1"/>
    </row>
    <row r="302" spans="23:24" x14ac:dyDescent="0.25">
      <c r="W302" s="180"/>
      <c r="X302" s="1"/>
    </row>
    <row r="303" spans="23:24" x14ac:dyDescent="0.25">
      <c r="W303" s="180"/>
      <c r="X303" s="1"/>
    </row>
    <row r="304" spans="23:24" x14ac:dyDescent="0.25">
      <c r="W304" s="180"/>
      <c r="X304" s="1"/>
    </row>
    <row r="305" spans="23:24" x14ac:dyDescent="0.25">
      <c r="W305" s="180"/>
      <c r="X305" s="1"/>
    </row>
    <row r="306" spans="23:24" x14ac:dyDescent="0.25">
      <c r="W306" s="180"/>
      <c r="X306" s="1"/>
    </row>
    <row r="307" spans="23:24" x14ac:dyDescent="0.25">
      <c r="W307" s="180"/>
      <c r="X307" s="1"/>
    </row>
    <row r="308" spans="23:24" x14ac:dyDescent="0.25">
      <c r="W308" s="180"/>
      <c r="X308" s="1"/>
    </row>
    <row r="309" spans="23:24" x14ac:dyDescent="0.25">
      <c r="W309" s="180"/>
      <c r="X309" s="1"/>
    </row>
    <row r="310" spans="23:24" x14ac:dyDescent="0.25">
      <c r="W310" s="180"/>
      <c r="X310" s="1"/>
    </row>
    <row r="311" spans="23:24" x14ac:dyDescent="0.25">
      <c r="W311" s="180"/>
      <c r="X311" s="1"/>
    </row>
    <row r="312" spans="23:24" x14ac:dyDescent="0.25">
      <c r="W312" s="180"/>
      <c r="X312" s="1"/>
    </row>
    <row r="313" spans="23:24" x14ac:dyDescent="0.25">
      <c r="W313" s="180"/>
      <c r="X313" s="1"/>
    </row>
    <row r="314" spans="23:24" x14ac:dyDescent="0.25">
      <c r="W314" s="180"/>
      <c r="X314" s="1"/>
    </row>
    <row r="315" spans="23:24" x14ac:dyDescent="0.25">
      <c r="W315" s="180"/>
      <c r="X315" s="1"/>
    </row>
    <row r="316" spans="23:24" x14ac:dyDescent="0.25">
      <c r="W316" s="180"/>
      <c r="X316" s="1"/>
    </row>
    <row r="317" spans="23:24" x14ac:dyDescent="0.25">
      <c r="W317" s="180"/>
      <c r="X317" s="1"/>
    </row>
    <row r="318" spans="23:24" x14ac:dyDescent="0.25">
      <c r="W318" s="180"/>
      <c r="X318" s="1"/>
    </row>
    <row r="319" spans="23:24" x14ac:dyDescent="0.25">
      <c r="W319" s="180"/>
      <c r="X319" s="1"/>
    </row>
    <row r="320" spans="23:24" x14ac:dyDescent="0.25">
      <c r="W320" s="180"/>
      <c r="X320" s="1"/>
    </row>
    <row r="321" spans="23:24" x14ac:dyDescent="0.25">
      <c r="W321" s="180"/>
      <c r="X321" s="1"/>
    </row>
    <row r="322" spans="23:24" x14ac:dyDescent="0.25">
      <c r="W322" s="180"/>
      <c r="X322" s="1"/>
    </row>
    <row r="323" spans="23:24" x14ac:dyDescent="0.25">
      <c r="W323" s="180"/>
      <c r="X323" s="1"/>
    </row>
    <row r="324" spans="23:24" x14ac:dyDescent="0.25">
      <c r="W324" s="180"/>
      <c r="X324" s="1"/>
    </row>
    <row r="325" spans="23:24" x14ac:dyDescent="0.25">
      <c r="W325" s="180"/>
      <c r="X325" s="1"/>
    </row>
    <row r="326" spans="23:24" x14ac:dyDescent="0.25">
      <c r="W326" s="180"/>
      <c r="X326" s="1"/>
    </row>
    <row r="327" spans="23:24" x14ac:dyDescent="0.25">
      <c r="W327" s="180"/>
      <c r="X327" s="1"/>
    </row>
    <row r="328" spans="23:24" x14ac:dyDescent="0.25">
      <c r="W328" s="180"/>
      <c r="X328" s="1"/>
    </row>
    <row r="329" spans="23:24" x14ac:dyDescent="0.25">
      <c r="W329" s="180"/>
      <c r="X329" s="1"/>
    </row>
    <row r="330" spans="23:24" x14ac:dyDescent="0.25">
      <c r="W330" s="180"/>
      <c r="X330" s="1"/>
    </row>
    <row r="331" spans="23:24" x14ac:dyDescent="0.25">
      <c r="W331" s="180"/>
      <c r="X331" s="1"/>
    </row>
    <row r="332" spans="23:24" x14ac:dyDescent="0.25">
      <c r="W332" s="180"/>
      <c r="X332" s="1"/>
    </row>
    <row r="333" spans="23:24" x14ac:dyDescent="0.25">
      <c r="W333" s="180"/>
      <c r="X333" s="1"/>
    </row>
    <row r="334" spans="23:24" x14ac:dyDescent="0.25">
      <c r="W334" s="180"/>
      <c r="X334" s="1"/>
    </row>
    <row r="335" spans="23:24" x14ac:dyDescent="0.25">
      <c r="W335" s="180"/>
      <c r="X335" s="1"/>
    </row>
    <row r="336" spans="23:24" x14ac:dyDescent="0.25">
      <c r="W336" s="180"/>
      <c r="X336" s="1"/>
    </row>
    <row r="337" spans="23:24" x14ac:dyDescent="0.25">
      <c r="W337" s="180"/>
      <c r="X337" s="1"/>
    </row>
    <row r="338" spans="23:24" x14ac:dyDescent="0.25">
      <c r="W338" s="180"/>
      <c r="X338" s="1"/>
    </row>
    <row r="339" spans="23:24" x14ac:dyDescent="0.25">
      <c r="W339" s="180"/>
      <c r="X339" s="1"/>
    </row>
    <row r="340" spans="23:24" x14ac:dyDescent="0.25">
      <c r="W340" s="180"/>
      <c r="X340" s="1"/>
    </row>
    <row r="341" spans="23:24" x14ac:dyDescent="0.25">
      <c r="W341" s="180"/>
      <c r="X341" s="1"/>
    </row>
    <row r="342" spans="23:24" x14ac:dyDescent="0.25">
      <c r="W342" s="180"/>
      <c r="X342" s="1"/>
    </row>
    <row r="343" spans="23:24" x14ac:dyDescent="0.25">
      <c r="W343" s="180"/>
      <c r="X343" s="1"/>
    </row>
    <row r="344" spans="23:24" x14ac:dyDescent="0.25">
      <c r="W344" s="180"/>
      <c r="X344" s="1"/>
    </row>
    <row r="345" spans="23:24" x14ac:dyDescent="0.25">
      <c r="W345" s="180"/>
      <c r="X345" s="1"/>
    </row>
    <row r="346" spans="23:24" x14ac:dyDescent="0.25">
      <c r="W346" s="180"/>
      <c r="X346" s="1"/>
    </row>
    <row r="347" spans="23:24" x14ac:dyDescent="0.25">
      <c r="W347" s="180"/>
      <c r="X347" s="1"/>
    </row>
    <row r="348" spans="23:24" x14ac:dyDescent="0.25">
      <c r="W348" s="180"/>
      <c r="X348" s="1"/>
    </row>
    <row r="349" spans="23:24" x14ac:dyDescent="0.25">
      <c r="W349" s="180"/>
      <c r="X349" s="1"/>
    </row>
    <row r="350" spans="23:24" x14ac:dyDescent="0.25">
      <c r="W350" s="180"/>
      <c r="X350" s="1"/>
    </row>
    <row r="351" spans="23:24" x14ac:dyDescent="0.25">
      <c r="W351" s="180"/>
      <c r="X351" s="1"/>
    </row>
    <row r="352" spans="23:24" x14ac:dyDescent="0.25">
      <c r="W352" s="180"/>
      <c r="X352" s="1"/>
    </row>
    <row r="353" spans="23:24" x14ac:dyDescent="0.25">
      <c r="W353" s="180"/>
      <c r="X353" s="1"/>
    </row>
    <row r="354" spans="23:24" x14ac:dyDescent="0.25">
      <c r="W354" s="180"/>
      <c r="X354" s="1"/>
    </row>
    <row r="355" spans="23:24" x14ac:dyDescent="0.25">
      <c r="W355" s="180"/>
      <c r="X355" s="1"/>
    </row>
    <row r="356" spans="23:24" x14ac:dyDescent="0.25">
      <c r="W356" s="180"/>
      <c r="X356" s="1"/>
    </row>
    <row r="357" spans="23:24" x14ac:dyDescent="0.25">
      <c r="W357" s="180"/>
      <c r="X357" s="1"/>
    </row>
    <row r="358" spans="23:24" x14ac:dyDescent="0.25">
      <c r="W358" s="180"/>
      <c r="X358" s="1"/>
    </row>
    <row r="359" spans="23:24" x14ac:dyDescent="0.25">
      <c r="W359" s="180"/>
      <c r="X359" s="1"/>
    </row>
    <row r="360" spans="23:24" x14ac:dyDescent="0.25">
      <c r="W360" s="180"/>
      <c r="X360" s="1"/>
    </row>
    <row r="361" spans="23:24" x14ac:dyDescent="0.25">
      <c r="W361" s="180"/>
      <c r="X361" s="1"/>
    </row>
    <row r="362" spans="23:24" x14ac:dyDescent="0.25">
      <c r="W362" s="180"/>
      <c r="X362" s="1"/>
    </row>
    <row r="363" spans="23:24" x14ac:dyDescent="0.25">
      <c r="W363" s="180"/>
      <c r="X363" s="1"/>
    </row>
    <row r="364" spans="23:24" x14ac:dyDescent="0.25">
      <c r="W364" s="180"/>
      <c r="X364" s="1"/>
    </row>
    <row r="365" spans="23:24" x14ac:dyDescent="0.25">
      <c r="W365" s="180"/>
      <c r="X365" s="1"/>
    </row>
    <row r="366" spans="23:24" x14ac:dyDescent="0.25">
      <c r="W366" s="180"/>
      <c r="X366" s="1"/>
    </row>
    <row r="367" spans="23:24" x14ac:dyDescent="0.25">
      <c r="W367" s="180"/>
      <c r="X367" s="1"/>
    </row>
    <row r="368" spans="23:24" x14ac:dyDescent="0.25">
      <c r="W368" s="180"/>
      <c r="X368" s="1"/>
    </row>
    <row r="369" spans="23:24" x14ac:dyDescent="0.25">
      <c r="W369" s="180"/>
      <c r="X369" s="1"/>
    </row>
    <row r="370" spans="23:24" x14ac:dyDescent="0.25">
      <c r="W370" s="180"/>
      <c r="X370" s="1"/>
    </row>
    <row r="371" spans="23:24" x14ac:dyDescent="0.25">
      <c r="W371" s="180"/>
      <c r="X371" s="1"/>
    </row>
    <row r="372" spans="23:24" x14ac:dyDescent="0.25">
      <c r="W372" s="180"/>
      <c r="X372" s="1"/>
    </row>
    <row r="373" spans="23:24" x14ac:dyDescent="0.25">
      <c r="W373" s="180"/>
      <c r="X373" s="1"/>
    </row>
    <row r="374" spans="23:24" x14ac:dyDescent="0.25">
      <c r="W374" s="180"/>
      <c r="X374" s="1"/>
    </row>
    <row r="375" spans="23:24" x14ac:dyDescent="0.25">
      <c r="W375" s="180"/>
      <c r="X375" s="1"/>
    </row>
    <row r="376" spans="23:24" x14ac:dyDescent="0.25">
      <c r="W376" s="180"/>
      <c r="X376" s="1"/>
    </row>
    <row r="377" spans="23:24" x14ac:dyDescent="0.25">
      <c r="W377" s="180"/>
      <c r="X377" s="1"/>
    </row>
    <row r="378" spans="23:24" x14ac:dyDescent="0.25">
      <c r="W378" s="180"/>
      <c r="X378" s="1"/>
    </row>
    <row r="379" spans="23:24" x14ac:dyDescent="0.25">
      <c r="W379" s="180"/>
      <c r="X379" s="1"/>
    </row>
    <row r="380" spans="23:24" x14ac:dyDescent="0.25">
      <c r="W380" s="180"/>
      <c r="X380" s="1"/>
    </row>
    <row r="381" spans="23:24" x14ac:dyDescent="0.25">
      <c r="W381" s="180"/>
      <c r="X381" s="1"/>
    </row>
    <row r="382" spans="23:24" x14ac:dyDescent="0.25">
      <c r="W382" s="180"/>
      <c r="X382" s="1"/>
    </row>
    <row r="383" spans="23:24" x14ac:dyDescent="0.25">
      <c r="W383" s="180"/>
      <c r="X383" s="1"/>
    </row>
    <row r="384" spans="23:24" x14ac:dyDescent="0.25">
      <c r="W384" s="180"/>
      <c r="X384" s="1"/>
    </row>
    <row r="385" spans="23:24" x14ac:dyDescent="0.25">
      <c r="W385" s="180"/>
      <c r="X385" s="1"/>
    </row>
    <row r="386" spans="23:24" x14ac:dyDescent="0.25">
      <c r="W386" s="180"/>
      <c r="X386" s="1"/>
    </row>
    <row r="387" spans="23:24" x14ac:dyDescent="0.25">
      <c r="W387" s="180"/>
      <c r="X387" s="1"/>
    </row>
    <row r="388" spans="23:24" x14ac:dyDescent="0.25">
      <c r="W388" s="180"/>
      <c r="X388" s="1"/>
    </row>
    <row r="389" spans="23:24" x14ac:dyDescent="0.25">
      <c r="W389" s="180"/>
      <c r="X389" s="1"/>
    </row>
    <row r="390" spans="23:24" x14ac:dyDescent="0.25">
      <c r="W390" s="180"/>
      <c r="X390" s="1"/>
    </row>
    <row r="391" spans="23:24" x14ac:dyDescent="0.25">
      <c r="W391" s="180"/>
      <c r="X391" s="1"/>
    </row>
    <row r="392" spans="23:24" x14ac:dyDescent="0.25">
      <c r="W392" s="180"/>
      <c r="X392" s="1"/>
    </row>
    <row r="393" spans="23:24" x14ac:dyDescent="0.25">
      <c r="W393" s="180"/>
      <c r="X393" s="1"/>
    </row>
    <row r="394" spans="23:24" x14ac:dyDescent="0.25">
      <c r="W394" s="180"/>
      <c r="X394" s="1"/>
    </row>
    <row r="395" spans="23:24" x14ac:dyDescent="0.25">
      <c r="W395" s="180"/>
      <c r="X395" s="1"/>
    </row>
    <row r="396" spans="23:24" x14ac:dyDescent="0.25">
      <c r="W396" s="180"/>
      <c r="X396" s="1"/>
    </row>
    <row r="397" spans="23:24" x14ac:dyDescent="0.25">
      <c r="W397" s="180"/>
      <c r="X397" s="1"/>
    </row>
    <row r="398" spans="23:24" x14ac:dyDescent="0.25">
      <c r="W398" s="180"/>
      <c r="X398" s="1"/>
    </row>
    <row r="399" spans="23:24" x14ac:dyDescent="0.25">
      <c r="W399" s="180"/>
      <c r="X399" s="1"/>
    </row>
    <row r="400" spans="23:24" x14ac:dyDescent="0.25">
      <c r="W400" s="180"/>
      <c r="X400" s="1"/>
    </row>
    <row r="401" spans="23:24" x14ac:dyDescent="0.25">
      <c r="W401" s="180"/>
      <c r="X401" s="1"/>
    </row>
    <row r="402" spans="23:24" x14ac:dyDescent="0.25">
      <c r="W402" s="180"/>
      <c r="X402" s="1"/>
    </row>
    <row r="403" spans="23:24" x14ac:dyDescent="0.25">
      <c r="W403" s="180"/>
      <c r="X403" s="1"/>
    </row>
    <row r="404" spans="23:24" x14ac:dyDescent="0.25">
      <c r="W404" s="180"/>
      <c r="X404" s="1"/>
    </row>
    <row r="405" spans="23:24" x14ac:dyDescent="0.25">
      <c r="W405" s="180"/>
      <c r="X405" s="1"/>
    </row>
    <row r="406" spans="23:24" x14ac:dyDescent="0.25">
      <c r="W406" s="180"/>
      <c r="X406" s="1"/>
    </row>
    <row r="407" spans="23:24" x14ac:dyDescent="0.25">
      <c r="W407" s="180"/>
      <c r="X407" s="1"/>
    </row>
    <row r="408" spans="23:24" x14ac:dyDescent="0.25">
      <c r="W408" s="180"/>
      <c r="X408" s="1"/>
    </row>
    <row r="409" spans="23:24" x14ac:dyDescent="0.25">
      <c r="W409" s="180"/>
      <c r="X409" s="1"/>
    </row>
    <row r="410" spans="23:24" x14ac:dyDescent="0.25">
      <c r="W410" s="180"/>
      <c r="X410" s="1"/>
    </row>
    <row r="411" spans="23:24" x14ac:dyDescent="0.25">
      <c r="W411" s="180"/>
      <c r="X411" s="1"/>
    </row>
    <row r="412" spans="23:24" x14ac:dyDescent="0.25">
      <c r="W412" s="180"/>
      <c r="X412" s="1"/>
    </row>
    <row r="413" spans="23:24" x14ac:dyDescent="0.25">
      <c r="W413" s="180"/>
      <c r="X413" s="1"/>
    </row>
    <row r="414" spans="23:24" x14ac:dyDescent="0.25">
      <c r="W414" s="180"/>
      <c r="X414" s="1"/>
    </row>
    <row r="415" spans="23:24" x14ac:dyDescent="0.25">
      <c r="W415" s="180"/>
      <c r="X415" s="1"/>
    </row>
    <row r="416" spans="23:24" x14ac:dyDescent="0.25">
      <c r="W416" s="180"/>
      <c r="X416" s="1"/>
    </row>
    <row r="417" spans="23:24" x14ac:dyDescent="0.25">
      <c r="W417" s="180"/>
      <c r="X417" s="1"/>
    </row>
    <row r="418" spans="23:24" x14ac:dyDescent="0.25">
      <c r="W418" s="180"/>
      <c r="X418" s="1"/>
    </row>
    <row r="419" spans="23:24" x14ac:dyDescent="0.25">
      <c r="W419" s="180"/>
      <c r="X419" s="1"/>
    </row>
    <row r="420" spans="23:24" x14ac:dyDescent="0.25">
      <c r="W420" s="180"/>
      <c r="X420" s="1"/>
    </row>
    <row r="421" spans="23:24" x14ac:dyDescent="0.25">
      <c r="W421" s="180"/>
      <c r="X421" s="1"/>
    </row>
    <row r="422" spans="23:24" x14ac:dyDescent="0.25">
      <c r="W422" s="180"/>
      <c r="X422" s="1"/>
    </row>
    <row r="423" spans="23:24" x14ac:dyDescent="0.25">
      <c r="W423" s="180"/>
      <c r="X423" s="1"/>
    </row>
    <row r="424" spans="23:24" x14ac:dyDescent="0.25">
      <c r="W424" s="180"/>
      <c r="X424" s="1"/>
    </row>
    <row r="425" spans="23:24" x14ac:dyDescent="0.25">
      <c r="W425" s="180"/>
      <c r="X425" s="1"/>
    </row>
    <row r="426" spans="23:24" x14ac:dyDescent="0.25">
      <c r="W426" s="180"/>
      <c r="X426" s="1"/>
    </row>
    <row r="427" spans="23:24" x14ac:dyDescent="0.25">
      <c r="W427" s="180"/>
      <c r="X427" s="1"/>
    </row>
    <row r="428" spans="23:24" x14ac:dyDescent="0.25">
      <c r="W428" s="180"/>
      <c r="X428" s="1"/>
    </row>
    <row r="429" spans="23:24" x14ac:dyDescent="0.25">
      <c r="W429" s="180"/>
      <c r="X429" s="1"/>
    </row>
    <row r="430" spans="23:24" x14ac:dyDescent="0.25">
      <c r="W430" s="180"/>
      <c r="X430" s="1"/>
    </row>
    <row r="431" spans="23:24" x14ac:dyDescent="0.25">
      <c r="W431" s="180"/>
      <c r="X431" s="1"/>
    </row>
    <row r="432" spans="23:24" x14ac:dyDescent="0.25">
      <c r="W432" s="180"/>
      <c r="X432" s="1"/>
    </row>
    <row r="433" spans="23:24" x14ac:dyDescent="0.25">
      <c r="W433" s="180"/>
      <c r="X433" s="1"/>
    </row>
    <row r="434" spans="23:24" x14ac:dyDescent="0.25">
      <c r="W434" s="180"/>
      <c r="X434" s="1"/>
    </row>
    <row r="435" spans="23:24" x14ac:dyDescent="0.25">
      <c r="W435" s="180"/>
      <c r="X435" s="1"/>
    </row>
    <row r="436" spans="23:24" x14ac:dyDescent="0.25">
      <c r="W436" s="180"/>
      <c r="X436" s="1"/>
    </row>
    <row r="437" spans="23:24" x14ac:dyDescent="0.25">
      <c r="W437" s="180"/>
      <c r="X437" s="1"/>
    </row>
    <row r="438" spans="23:24" x14ac:dyDescent="0.25">
      <c r="W438" s="180"/>
      <c r="X438" s="1"/>
    </row>
    <row r="439" spans="23:24" x14ac:dyDescent="0.25">
      <c r="W439" s="180"/>
      <c r="X439" s="1"/>
    </row>
    <row r="440" spans="23:24" x14ac:dyDescent="0.25">
      <c r="W440" s="180"/>
      <c r="X440" s="1"/>
    </row>
    <row r="441" spans="23:24" x14ac:dyDescent="0.25">
      <c r="W441" s="180"/>
      <c r="X441" s="1"/>
    </row>
    <row r="442" spans="23:24" x14ac:dyDescent="0.25">
      <c r="W442" s="180"/>
      <c r="X442" s="1"/>
    </row>
    <row r="443" spans="23:24" x14ac:dyDescent="0.25">
      <c r="W443" s="180"/>
      <c r="X443" s="1"/>
    </row>
    <row r="444" spans="23:24" x14ac:dyDescent="0.25">
      <c r="W444" s="180"/>
      <c r="X444" s="1"/>
    </row>
    <row r="445" spans="23:24" x14ac:dyDescent="0.25">
      <c r="W445" s="180"/>
      <c r="X445" s="1"/>
    </row>
    <row r="446" spans="23:24" x14ac:dyDescent="0.25">
      <c r="W446" s="180"/>
      <c r="X446" s="1"/>
    </row>
    <row r="447" spans="23:24" x14ac:dyDescent="0.25">
      <c r="W447" s="180"/>
      <c r="X447" s="1"/>
    </row>
    <row r="448" spans="23:24" x14ac:dyDescent="0.25">
      <c r="W448" s="180"/>
      <c r="X448" s="1"/>
    </row>
    <row r="449" spans="23:24" x14ac:dyDescent="0.25">
      <c r="W449" s="180"/>
      <c r="X449" s="1"/>
    </row>
    <row r="450" spans="23:24" x14ac:dyDescent="0.25">
      <c r="W450" s="180"/>
      <c r="X450" s="1"/>
    </row>
    <row r="451" spans="23:24" x14ac:dyDescent="0.25">
      <c r="W451" s="180"/>
      <c r="X451" s="1"/>
    </row>
    <row r="452" spans="23:24" x14ac:dyDescent="0.25">
      <c r="W452" s="180"/>
      <c r="X452" s="1"/>
    </row>
    <row r="453" spans="23:24" x14ac:dyDescent="0.25">
      <c r="W453" s="180"/>
      <c r="X453" s="1"/>
    </row>
    <row r="454" spans="23:24" x14ac:dyDescent="0.25">
      <c r="W454" s="180"/>
      <c r="X454" s="1"/>
    </row>
    <row r="455" spans="23:24" x14ac:dyDescent="0.25">
      <c r="W455" s="180"/>
      <c r="X455" s="1"/>
    </row>
    <row r="456" spans="23:24" x14ac:dyDescent="0.25">
      <c r="W456" s="180"/>
      <c r="X456" s="1"/>
    </row>
    <row r="457" spans="23:24" x14ac:dyDescent="0.25">
      <c r="W457" s="180"/>
      <c r="X457" s="1"/>
    </row>
    <row r="458" spans="23:24" x14ac:dyDescent="0.25">
      <c r="W458" s="180"/>
      <c r="X458" s="1"/>
    </row>
    <row r="459" spans="23:24" x14ac:dyDescent="0.25">
      <c r="W459" s="180"/>
      <c r="X459" s="1"/>
    </row>
    <row r="460" spans="23:24" x14ac:dyDescent="0.25">
      <c r="W460" s="180"/>
      <c r="X460" s="1"/>
    </row>
    <row r="461" spans="23:24" x14ac:dyDescent="0.25">
      <c r="W461" s="180"/>
      <c r="X461" s="1"/>
    </row>
    <row r="462" spans="23:24" x14ac:dyDescent="0.25">
      <c r="W462" s="180"/>
      <c r="X462" s="1"/>
    </row>
    <row r="463" spans="23:24" x14ac:dyDescent="0.25">
      <c r="W463" s="180"/>
      <c r="X463" s="1"/>
    </row>
    <row r="464" spans="23:24" x14ac:dyDescent="0.25">
      <c r="W464" s="180"/>
      <c r="X464" s="1"/>
    </row>
    <row r="465" spans="23:24" x14ac:dyDescent="0.25">
      <c r="W465" s="180"/>
      <c r="X465" s="1"/>
    </row>
    <row r="466" spans="23:24" x14ac:dyDescent="0.25">
      <c r="W466" s="180"/>
      <c r="X466" s="1"/>
    </row>
    <row r="467" spans="23:24" x14ac:dyDescent="0.25">
      <c r="W467" s="180"/>
      <c r="X467" s="1"/>
    </row>
    <row r="468" spans="23:24" x14ac:dyDescent="0.25">
      <c r="W468" s="180"/>
      <c r="X468" s="1"/>
    </row>
    <row r="469" spans="23:24" x14ac:dyDescent="0.25">
      <c r="W469" s="180"/>
      <c r="X469" s="1"/>
    </row>
    <row r="470" spans="23:24" x14ac:dyDescent="0.25">
      <c r="W470" s="180"/>
      <c r="X470" s="1"/>
    </row>
    <row r="471" spans="23:24" x14ac:dyDescent="0.25">
      <c r="W471" s="180"/>
      <c r="X471" s="1"/>
    </row>
    <row r="472" spans="23:24" x14ac:dyDescent="0.25">
      <c r="W472" s="180"/>
      <c r="X472" s="1"/>
    </row>
    <row r="473" spans="23:24" x14ac:dyDescent="0.25">
      <c r="W473" s="180"/>
      <c r="X473" s="1"/>
    </row>
    <row r="474" spans="23:24" x14ac:dyDescent="0.25">
      <c r="W474" s="180"/>
      <c r="X474" s="1"/>
    </row>
    <row r="475" spans="23:24" x14ac:dyDescent="0.25">
      <c r="W475" s="180"/>
      <c r="X475" s="1"/>
    </row>
    <row r="476" spans="23:24" x14ac:dyDescent="0.25">
      <c r="W476" s="180"/>
      <c r="X476" s="1"/>
    </row>
    <row r="477" spans="23:24" x14ac:dyDescent="0.25">
      <c r="W477" s="180"/>
      <c r="X477" s="1"/>
    </row>
    <row r="478" spans="23:24" x14ac:dyDescent="0.25">
      <c r="W478" s="180"/>
      <c r="X478" s="1"/>
    </row>
    <row r="479" spans="23:24" x14ac:dyDescent="0.25">
      <c r="W479" s="180"/>
      <c r="X479" s="1"/>
    </row>
    <row r="480" spans="23:24" x14ac:dyDescent="0.25">
      <c r="W480" s="180"/>
      <c r="X480" s="1"/>
    </row>
    <row r="481" spans="23:24" x14ac:dyDescent="0.25">
      <c r="W481" s="180"/>
      <c r="X481" s="1"/>
    </row>
    <row r="482" spans="23:24" x14ac:dyDescent="0.25">
      <c r="W482" s="180"/>
      <c r="X482" s="1"/>
    </row>
    <row r="483" spans="23:24" x14ac:dyDescent="0.25">
      <c r="W483" s="180"/>
      <c r="X483" s="1"/>
    </row>
    <row r="484" spans="23:24" x14ac:dyDescent="0.25">
      <c r="W484" s="180"/>
      <c r="X484" s="1"/>
    </row>
    <row r="485" spans="23:24" x14ac:dyDescent="0.25">
      <c r="W485" s="180"/>
      <c r="X485" s="1"/>
    </row>
    <row r="486" spans="23:24" x14ac:dyDescent="0.25">
      <c r="W486" s="180"/>
      <c r="X486" s="1"/>
    </row>
    <row r="487" spans="23:24" x14ac:dyDescent="0.25">
      <c r="W487" s="180"/>
      <c r="X487" s="1"/>
    </row>
    <row r="488" spans="23:24" x14ac:dyDescent="0.25">
      <c r="W488" s="180"/>
      <c r="X488" s="1"/>
    </row>
    <row r="489" spans="23:24" x14ac:dyDescent="0.25">
      <c r="W489" s="180"/>
      <c r="X489" s="1"/>
    </row>
    <row r="490" spans="23:24" x14ac:dyDescent="0.25">
      <c r="W490" s="180"/>
      <c r="X490" s="1"/>
    </row>
    <row r="491" spans="23:24" x14ac:dyDescent="0.25">
      <c r="W491" s="180"/>
      <c r="X491" s="1"/>
    </row>
    <row r="492" spans="23:24" x14ac:dyDescent="0.25">
      <c r="W492" s="180"/>
      <c r="X492" s="1"/>
    </row>
    <row r="493" spans="23:24" x14ac:dyDescent="0.25">
      <c r="W493" s="180"/>
      <c r="X493" s="1"/>
    </row>
    <row r="494" spans="23:24" x14ac:dyDescent="0.25">
      <c r="W494" s="180"/>
      <c r="X494" s="1"/>
    </row>
    <row r="495" spans="23:24" x14ac:dyDescent="0.25">
      <c r="W495" s="180"/>
      <c r="X495" s="1"/>
    </row>
    <row r="496" spans="23:24" x14ac:dyDescent="0.25">
      <c r="W496" s="180"/>
      <c r="X496" s="1"/>
    </row>
    <row r="497" spans="23:24" x14ac:dyDescent="0.25">
      <c r="W497" s="180"/>
      <c r="X497" s="1"/>
    </row>
    <row r="498" spans="23:24" x14ac:dyDescent="0.25">
      <c r="W498" s="180"/>
      <c r="X498" s="1"/>
    </row>
    <row r="499" spans="23:24" x14ac:dyDescent="0.25">
      <c r="W499" s="180"/>
      <c r="X499" s="1"/>
    </row>
    <row r="500" spans="23:24" x14ac:dyDescent="0.25">
      <c r="W500" s="180"/>
      <c r="X500" s="1"/>
    </row>
    <row r="501" spans="23:24" x14ac:dyDescent="0.25">
      <c r="W501" s="180"/>
      <c r="X501" s="1"/>
    </row>
    <row r="502" spans="23:24" x14ac:dyDescent="0.25">
      <c r="W502" s="180"/>
      <c r="X502" s="1"/>
    </row>
    <row r="503" spans="23:24" x14ac:dyDescent="0.25">
      <c r="W503" s="180"/>
      <c r="X503" s="1"/>
    </row>
    <row r="504" spans="23:24" x14ac:dyDescent="0.25">
      <c r="W504" s="180"/>
      <c r="X504" s="1"/>
    </row>
    <row r="505" spans="23:24" x14ac:dyDescent="0.25">
      <c r="W505" s="180"/>
      <c r="X505" s="1"/>
    </row>
    <row r="506" spans="23:24" x14ac:dyDescent="0.25">
      <c r="W506" s="180"/>
      <c r="X506" s="1"/>
    </row>
    <row r="507" spans="23:24" x14ac:dyDescent="0.25">
      <c r="W507" s="180"/>
      <c r="X507" s="1"/>
    </row>
    <row r="508" spans="23:24" x14ac:dyDescent="0.25">
      <c r="W508" s="180"/>
      <c r="X508" s="1"/>
    </row>
    <row r="509" spans="23:24" x14ac:dyDescent="0.25">
      <c r="W509" s="180"/>
      <c r="X509" s="1"/>
    </row>
    <row r="510" spans="23:24" x14ac:dyDescent="0.25">
      <c r="W510" s="180"/>
      <c r="X510" s="1"/>
    </row>
    <row r="511" spans="23:24" x14ac:dyDescent="0.25">
      <c r="W511" s="180"/>
      <c r="X511" s="1"/>
    </row>
    <row r="512" spans="23:24" x14ac:dyDescent="0.25">
      <c r="W512" s="180"/>
      <c r="X512" s="1"/>
    </row>
    <row r="513" spans="23:24" x14ac:dyDescent="0.25">
      <c r="W513" s="180"/>
      <c r="X513" s="1"/>
    </row>
    <row r="514" spans="23:24" x14ac:dyDescent="0.25">
      <c r="W514" s="180"/>
      <c r="X514" s="1"/>
    </row>
    <row r="515" spans="23:24" x14ac:dyDescent="0.25">
      <c r="W515" s="180"/>
      <c r="X515" s="1"/>
    </row>
    <row r="516" spans="23:24" x14ac:dyDescent="0.25">
      <c r="W516" s="180"/>
      <c r="X516" s="1"/>
    </row>
    <row r="517" spans="23:24" x14ac:dyDescent="0.25">
      <c r="W517" s="180"/>
      <c r="X517" s="1"/>
    </row>
    <row r="518" spans="23:24" x14ac:dyDescent="0.25">
      <c r="W518" s="180"/>
      <c r="X518" s="1"/>
    </row>
    <row r="519" spans="23:24" x14ac:dyDescent="0.25">
      <c r="W519" s="180"/>
      <c r="X519" s="1"/>
    </row>
    <row r="520" spans="23:24" x14ac:dyDescent="0.25">
      <c r="W520" s="180"/>
      <c r="X520" s="1"/>
    </row>
    <row r="521" spans="23:24" x14ac:dyDescent="0.25">
      <c r="W521" s="180"/>
      <c r="X521" s="1"/>
    </row>
    <row r="522" spans="23:24" x14ac:dyDescent="0.25">
      <c r="W522" s="180"/>
      <c r="X522" s="1"/>
    </row>
    <row r="523" spans="23:24" x14ac:dyDescent="0.25">
      <c r="W523" s="180"/>
      <c r="X523" s="1"/>
    </row>
    <row r="524" spans="23:24" x14ac:dyDescent="0.25">
      <c r="W524" s="180"/>
      <c r="X524" s="1"/>
    </row>
    <row r="525" spans="23:24" x14ac:dyDescent="0.25">
      <c r="W525" s="180"/>
      <c r="X525" s="1"/>
    </row>
    <row r="526" spans="23:24" x14ac:dyDescent="0.25">
      <c r="W526" s="180"/>
      <c r="X526" s="1"/>
    </row>
    <row r="527" spans="23:24" x14ac:dyDescent="0.25">
      <c r="W527" s="180"/>
      <c r="X527" s="1"/>
    </row>
    <row r="528" spans="23:24" x14ac:dyDescent="0.25">
      <c r="W528" s="180"/>
      <c r="X528" s="1"/>
    </row>
    <row r="529" spans="23:24" x14ac:dyDescent="0.25">
      <c r="W529" s="180"/>
      <c r="X529" s="1"/>
    </row>
    <row r="530" spans="23:24" x14ac:dyDescent="0.25">
      <c r="W530" s="180"/>
      <c r="X530" s="1"/>
    </row>
    <row r="531" spans="23:24" x14ac:dyDescent="0.25">
      <c r="W531" s="180"/>
      <c r="X531" s="1"/>
    </row>
    <row r="532" spans="23:24" x14ac:dyDescent="0.25">
      <c r="W532" s="180"/>
      <c r="X532" s="1"/>
    </row>
    <row r="533" spans="23:24" x14ac:dyDescent="0.25">
      <c r="W533" s="180"/>
      <c r="X533" s="1"/>
    </row>
    <row r="534" spans="23:24" x14ac:dyDescent="0.25">
      <c r="W534" s="180"/>
      <c r="X534" s="1"/>
    </row>
    <row r="535" spans="23:24" x14ac:dyDescent="0.25">
      <c r="W535" s="180"/>
      <c r="X535" s="1"/>
    </row>
    <row r="536" spans="23:24" x14ac:dyDescent="0.25">
      <c r="W536" s="180"/>
      <c r="X536" s="1"/>
    </row>
    <row r="537" spans="23:24" x14ac:dyDescent="0.25">
      <c r="W537" s="180"/>
      <c r="X537" s="1"/>
    </row>
    <row r="538" spans="23:24" x14ac:dyDescent="0.25">
      <c r="W538" s="180"/>
      <c r="X538" s="1"/>
    </row>
    <row r="539" spans="23:24" x14ac:dyDescent="0.25">
      <c r="W539" s="180"/>
      <c r="X539" s="1"/>
    </row>
    <row r="540" spans="23:24" x14ac:dyDescent="0.25">
      <c r="W540" s="180"/>
      <c r="X540" s="1"/>
    </row>
    <row r="541" spans="23:24" x14ac:dyDescent="0.25">
      <c r="W541" s="180"/>
      <c r="X541" s="1"/>
    </row>
    <row r="542" spans="23:24" x14ac:dyDescent="0.25">
      <c r="W542" s="180"/>
      <c r="X542" s="1"/>
    </row>
    <row r="543" spans="23:24" x14ac:dyDescent="0.25">
      <c r="W543" s="180"/>
      <c r="X543" s="1"/>
    </row>
    <row r="544" spans="23:24" x14ac:dyDescent="0.25">
      <c r="W544" s="180"/>
      <c r="X544" s="1"/>
    </row>
    <row r="545" spans="23:24" x14ac:dyDescent="0.25">
      <c r="W545" s="180"/>
      <c r="X545" s="1"/>
    </row>
    <row r="546" spans="23:24" x14ac:dyDescent="0.25">
      <c r="W546" s="180"/>
      <c r="X546" s="1"/>
    </row>
    <row r="547" spans="23:24" x14ac:dyDescent="0.25">
      <c r="W547" s="180"/>
      <c r="X547" s="1"/>
    </row>
    <row r="548" spans="23:24" x14ac:dyDescent="0.25">
      <c r="W548" s="180"/>
      <c r="X548" s="1"/>
    </row>
    <row r="549" spans="23:24" x14ac:dyDescent="0.25">
      <c r="W549" s="180"/>
      <c r="X549" s="1"/>
    </row>
    <row r="550" spans="23:24" x14ac:dyDescent="0.25">
      <c r="W550" s="180"/>
      <c r="X550" s="1"/>
    </row>
    <row r="551" spans="23:24" x14ac:dyDescent="0.25">
      <c r="W551" s="180"/>
      <c r="X551" s="1"/>
    </row>
    <row r="552" spans="23:24" x14ac:dyDescent="0.25">
      <c r="W552" s="180"/>
      <c r="X552" s="1"/>
    </row>
    <row r="553" spans="23:24" x14ac:dyDescent="0.25">
      <c r="W553" s="180"/>
      <c r="X553" s="1"/>
    </row>
    <row r="554" spans="23:24" x14ac:dyDescent="0.25">
      <c r="W554" s="180"/>
      <c r="X554" s="1"/>
    </row>
    <row r="555" spans="23:24" x14ac:dyDescent="0.25">
      <c r="W555" s="180"/>
      <c r="X555" s="1"/>
    </row>
    <row r="556" spans="23:24" x14ac:dyDescent="0.25">
      <c r="W556" s="180"/>
      <c r="X556" s="1"/>
    </row>
    <row r="557" spans="23:24" x14ac:dyDescent="0.25">
      <c r="W557" s="180"/>
      <c r="X557" s="1"/>
    </row>
    <row r="558" spans="23:24" x14ac:dyDescent="0.25">
      <c r="W558" s="180"/>
      <c r="X558" s="1"/>
    </row>
    <row r="559" spans="23:24" x14ac:dyDescent="0.25">
      <c r="W559" s="180"/>
      <c r="X559" s="1"/>
    </row>
    <row r="560" spans="23:24" x14ac:dyDescent="0.25">
      <c r="W560" s="180"/>
      <c r="X560" s="1"/>
    </row>
    <row r="561" spans="23:24" x14ac:dyDescent="0.25">
      <c r="W561" s="180"/>
      <c r="X561" s="1"/>
    </row>
    <row r="562" spans="23:24" x14ac:dyDescent="0.25">
      <c r="W562" s="180"/>
      <c r="X562" s="1"/>
    </row>
    <row r="563" spans="23:24" x14ac:dyDescent="0.25">
      <c r="W563" s="180"/>
      <c r="X563" s="1"/>
    </row>
    <row r="564" spans="23:24" x14ac:dyDescent="0.25">
      <c r="W564" s="180"/>
      <c r="X564" s="1"/>
    </row>
    <row r="565" spans="23:24" x14ac:dyDescent="0.25">
      <c r="W565" s="180"/>
      <c r="X565" s="1"/>
    </row>
    <row r="566" spans="23:24" x14ac:dyDescent="0.25">
      <c r="W566" s="180"/>
      <c r="X566" s="1"/>
    </row>
    <row r="567" spans="23:24" x14ac:dyDescent="0.25">
      <c r="W567" s="180"/>
      <c r="X567" s="1"/>
    </row>
    <row r="568" spans="23:24" x14ac:dyDescent="0.25">
      <c r="W568" s="180"/>
      <c r="X568" s="1"/>
    </row>
    <row r="569" spans="23:24" x14ac:dyDescent="0.25">
      <c r="W569" s="180"/>
      <c r="X569" s="1"/>
    </row>
    <row r="570" spans="23:24" x14ac:dyDescent="0.25">
      <c r="W570" s="180"/>
      <c r="X570" s="1"/>
    </row>
    <row r="571" spans="23:24" x14ac:dyDescent="0.25">
      <c r="W571" s="180"/>
      <c r="X571" s="1"/>
    </row>
    <row r="572" spans="23:24" x14ac:dyDescent="0.25">
      <c r="W572" s="180"/>
      <c r="X572" s="1"/>
    </row>
    <row r="573" spans="23:24" x14ac:dyDescent="0.25">
      <c r="W573" s="180"/>
      <c r="X573" s="1"/>
    </row>
    <row r="574" spans="23:24" x14ac:dyDescent="0.25">
      <c r="W574" s="180"/>
      <c r="X574" s="1"/>
    </row>
    <row r="575" spans="23:24" x14ac:dyDescent="0.25">
      <c r="W575" s="180"/>
      <c r="X575" s="1"/>
    </row>
    <row r="576" spans="23:24" x14ac:dyDescent="0.25">
      <c r="W576" s="180"/>
      <c r="X576" s="1"/>
    </row>
    <row r="577" spans="23:24" x14ac:dyDescent="0.25">
      <c r="W577" s="180"/>
      <c r="X577" s="1"/>
    </row>
    <row r="578" spans="23:24" x14ac:dyDescent="0.25">
      <c r="W578" s="180"/>
      <c r="X578" s="1"/>
    </row>
    <row r="579" spans="23:24" x14ac:dyDescent="0.25">
      <c r="W579" s="180"/>
      <c r="X579" s="1"/>
    </row>
    <row r="580" spans="23:24" x14ac:dyDescent="0.25">
      <c r="W580" s="180"/>
      <c r="X580" s="1"/>
    </row>
    <row r="581" spans="23:24" x14ac:dyDescent="0.25">
      <c r="W581" s="180"/>
      <c r="X581" s="1"/>
    </row>
    <row r="582" spans="23:24" x14ac:dyDescent="0.25">
      <c r="W582" s="180"/>
      <c r="X582" s="1"/>
    </row>
    <row r="583" spans="23:24" x14ac:dyDescent="0.25">
      <c r="W583" s="180"/>
      <c r="X583" s="1"/>
    </row>
    <row r="584" spans="23:24" x14ac:dyDescent="0.25">
      <c r="W584" s="180"/>
      <c r="X584" s="1"/>
    </row>
    <row r="585" spans="23:24" x14ac:dyDescent="0.25">
      <c r="W585" s="180"/>
      <c r="X585" s="1"/>
    </row>
    <row r="586" spans="23:24" x14ac:dyDescent="0.25">
      <c r="W586" s="180"/>
      <c r="X586" s="1"/>
    </row>
    <row r="587" spans="23:24" x14ac:dyDescent="0.25">
      <c r="W587" s="180"/>
      <c r="X587" s="1"/>
    </row>
    <row r="588" spans="23:24" x14ac:dyDescent="0.25">
      <c r="W588" s="180"/>
      <c r="X588" s="1"/>
    </row>
    <row r="589" spans="23:24" x14ac:dyDescent="0.25">
      <c r="W589" s="180"/>
      <c r="X589" s="1"/>
    </row>
    <row r="590" spans="23:24" x14ac:dyDescent="0.25">
      <c r="W590" s="180"/>
      <c r="X590" s="1"/>
    </row>
    <row r="591" spans="23:24" x14ac:dyDescent="0.25">
      <c r="W591" s="180"/>
      <c r="X591" s="1"/>
    </row>
    <row r="592" spans="23:24" x14ac:dyDescent="0.25">
      <c r="W592" s="180"/>
      <c r="X592" s="1"/>
    </row>
    <row r="593" spans="23:24" x14ac:dyDescent="0.25">
      <c r="W593" s="180"/>
      <c r="X593" s="1"/>
    </row>
    <row r="594" spans="23:24" x14ac:dyDescent="0.25">
      <c r="W594" s="180"/>
      <c r="X594" s="1"/>
    </row>
    <row r="595" spans="23:24" x14ac:dyDescent="0.25">
      <c r="W595" s="180"/>
      <c r="X595" s="1"/>
    </row>
    <row r="596" spans="23:24" x14ac:dyDescent="0.25">
      <c r="W596" s="180"/>
      <c r="X596" s="1"/>
    </row>
    <row r="597" spans="23:24" x14ac:dyDescent="0.25">
      <c r="W597" s="180"/>
      <c r="X597" s="1"/>
    </row>
    <row r="598" spans="23:24" x14ac:dyDescent="0.25">
      <c r="W598" s="180"/>
      <c r="X598" s="1"/>
    </row>
    <row r="599" spans="23:24" x14ac:dyDescent="0.25">
      <c r="W599" s="180"/>
      <c r="X599" s="1"/>
    </row>
    <row r="600" spans="23:24" x14ac:dyDescent="0.25">
      <c r="W600" s="180"/>
      <c r="X600" s="1"/>
    </row>
    <row r="601" spans="23:24" x14ac:dyDescent="0.25">
      <c r="W601" s="180"/>
      <c r="X601" s="1"/>
    </row>
    <row r="602" spans="23:24" x14ac:dyDescent="0.25">
      <c r="W602" s="180"/>
      <c r="X602" s="1"/>
    </row>
    <row r="603" spans="23:24" x14ac:dyDescent="0.25">
      <c r="W603" s="180"/>
      <c r="X603" s="1"/>
    </row>
    <row r="604" spans="23:24" x14ac:dyDescent="0.25">
      <c r="W604" s="180"/>
      <c r="X604" s="1"/>
    </row>
    <row r="605" spans="23:24" x14ac:dyDescent="0.25">
      <c r="W605" s="180"/>
      <c r="X605" s="1"/>
    </row>
    <row r="606" spans="23:24" x14ac:dyDescent="0.25">
      <c r="W606" s="180"/>
      <c r="X606" s="1"/>
    </row>
    <row r="607" spans="23:24" x14ac:dyDescent="0.25">
      <c r="W607" s="180"/>
      <c r="X607" s="1"/>
    </row>
    <row r="608" spans="23:24" x14ac:dyDescent="0.25">
      <c r="W608" s="180"/>
      <c r="X608" s="1"/>
    </row>
    <row r="609" spans="23:24" x14ac:dyDescent="0.25">
      <c r="W609" s="180"/>
      <c r="X609" s="1"/>
    </row>
    <row r="610" spans="23:24" x14ac:dyDescent="0.25">
      <c r="W610" s="180"/>
      <c r="X610" s="1"/>
    </row>
    <row r="611" spans="23:24" x14ac:dyDescent="0.25">
      <c r="W611" s="180"/>
      <c r="X611" s="1"/>
    </row>
    <row r="612" spans="23:24" x14ac:dyDescent="0.25">
      <c r="W612" s="180"/>
      <c r="X612" s="1"/>
    </row>
    <row r="613" spans="23:24" x14ac:dyDescent="0.25">
      <c r="W613" s="180"/>
      <c r="X613" s="1"/>
    </row>
    <row r="614" spans="23:24" x14ac:dyDescent="0.25">
      <c r="W614" s="180"/>
      <c r="X614" s="1"/>
    </row>
    <row r="615" spans="23:24" x14ac:dyDescent="0.25">
      <c r="W615" s="180"/>
      <c r="X615" s="1"/>
    </row>
    <row r="616" spans="23:24" x14ac:dyDescent="0.25">
      <c r="W616" s="180"/>
      <c r="X616" s="1"/>
    </row>
    <row r="617" spans="23:24" x14ac:dyDescent="0.25">
      <c r="W617" s="180"/>
      <c r="X617" s="1"/>
    </row>
    <row r="618" spans="23:24" x14ac:dyDescent="0.25">
      <c r="W618" s="180"/>
      <c r="X618" s="1"/>
    </row>
    <row r="619" spans="23:24" x14ac:dyDescent="0.25">
      <c r="W619" s="180"/>
      <c r="X619" s="1"/>
    </row>
    <row r="620" spans="23:24" x14ac:dyDescent="0.25">
      <c r="W620" s="180"/>
      <c r="X620" s="1"/>
    </row>
    <row r="621" spans="23:24" x14ac:dyDescent="0.25">
      <c r="W621" s="180"/>
      <c r="X621" s="1"/>
    </row>
    <row r="622" spans="23:24" x14ac:dyDescent="0.25">
      <c r="W622" s="180"/>
      <c r="X622" s="1"/>
    </row>
    <row r="623" spans="23:24" x14ac:dyDescent="0.25">
      <c r="W623" s="180"/>
      <c r="X623" s="1"/>
    </row>
    <row r="624" spans="23:24" x14ac:dyDescent="0.25">
      <c r="W624" s="180"/>
      <c r="X624" s="1"/>
    </row>
    <row r="625" spans="23:24" x14ac:dyDescent="0.25">
      <c r="W625" s="180"/>
      <c r="X625" s="1"/>
    </row>
    <row r="626" spans="23:24" x14ac:dyDescent="0.25">
      <c r="W626" s="180"/>
      <c r="X626" s="1"/>
    </row>
    <row r="627" spans="23:24" x14ac:dyDescent="0.25">
      <c r="W627" s="180"/>
      <c r="X627" s="1"/>
    </row>
    <row r="628" spans="23:24" x14ac:dyDescent="0.25">
      <c r="W628" s="180"/>
      <c r="X628" s="1"/>
    </row>
    <row r="629" spans="23:24" x14ac:dyDescent="0.25">
      <c r="W629" s="180"/>
      <c r="X629" s="1"/>
    </row>
    <row r="630" spans="23:24" x14ac:dyDescent="0.25">
      <c r="W630" s="180"/>
      <c r="X630" s="1"/>
    </row>
    <row r="631" spans="23:24" x14ac:dyDescent="0.25">
      <c r="W631" s="180"/>
      <c r="X631" s="1"/>
    </row>
    <row r="632" spans="23:24" x14ac:dyDescent="0.25">
      <c r="W632" s="180"/>
      <c r="X632" s="1"/>
    </row>
    <row r="633" spans="23:24" x14ac:dyDescent="0.25">
      <c r="W633" s="180"/>
      <c r="X633" s="1"/>
    </row>
    <row r="634" spans="23:24" x14ac:dyDescent="0.25">
      <c r="W634" s="180"/>
      <c r="X634" s="1"/>
    </row>
    <row r="635" spans="23:24" x14ac:dyDescent="0.25">
      <c r="W635" s="180"/>
      <c r="X635" s="1"/>
    </row>
    <row r="636" spans="23:24" x14ac:dyDescent="0.25">
      <c r="W636" s="180"/>
      <c r="X636" s="1"/>
    </row>
    <row r="637" spans="23:24" x14ac:dyDescent="0.25">
      <c r="W637" s="180"/>
      <c r="X637" s="1"/>
    </row>
    <row r="638" spans="23:24" x14ac:dyDescent="0.25">
      <c r="W638" s="180"/>
      <c r="X638" s="1"/>
    </row>
    <row r="639" spans="23:24" x14ac:dyDescent="0.25">
      <c r="W639" s="180"/>
      <c r="X639" s="1"/>
    </row>
    <row r="640" spans="23:24" x14ac:dyDescent="0.25">
      <c r="W640" s="180"/>
      <c r="X640" s="1"/>
    </row>
    <row r="641" spans="23:24" x14ac:dyDescent="0.25">
      <c r="W641" s="180"/>
      <c r="X641" s="1"/>
    </row>
    <row r="642" spans="23:24" x14ac:dyDescent="0.25">
      <c r="W642" s="180"/>
      <c r="X642" s="1"/>
    </row>
    <row r="643" spans="23:24" x14ac:dyDescent="0.25">
      <c r="W643" s="180"/>
      <c r="X643" s="1"/>
    </row>
    <row r="644" spans="23:24" x14ac:dyDescent="0.25">
      <c r="W644" s="180"/>
      <c r="X644" s="1"/>
    </row>
    <row r="645" spans="23:24" x14ac:dyDescent="0.25">
      <c r="W645" s="180"/>
      <c r="X645" s="1"/>
    </row>
    <row r="646" spans="23:24" x14ac:dyDescent="0.25">
      <c r="W646" s="180"/>
      <c r="X646" s="1"/>
    </row>
    <row r="647" spans="23:24" x14ac:dyDescent="0.25">
      <c r="W647" s="180"/>
      <c r="X647" s="1"/>
    </row>
    <row r="648" spans="23:24" x14ac:dyDescent="0.25">
      <c r="W648" s="180"/>
      <c r="X648" s="1"/>
    </row>
    <row r="649" spans="23:24" x14ac:dyDescent="0.25">
      <c r="W649" s="180"/>
      <c r="X649" s="1"/>
    </row>
    <row r="650" spans="23:24" x14ac:dyDescent="0.25">
      <c r="W650" s="180"/>
      <c r="X650" s="1"/>
    </row>
    <row r="651" spans="23:24" x14ac:dyDescent="0.25">
      <c r="W651" s="180"/>
      <c r="X651" s="1"/>
    </row>
    <row r="652" spans="23:24" x14ac:dyDescent="0.25">
      <c r="W652" s="180"/>
      <c r="X652" s="1"/>
    </row>
    <row r="653" spans="23:24" x14ac:dyDescent="0.25">
      <c r="W653" s="180"/>
      <c r="X653" s="1"/>
    </row>
    <row r="654" spans="23:24" x14ac:dyDescent="0.25">
      <c r="W654" s="180"/>
      <c r="X654" s="1"/>
    </row>
    <row r="655" spans="23:24" x14ac:dyDescent="0.25">
      <c r="W655" s="180"/>
      <c r="X655" s="1"/>
    </row>
    <row r="656" spans="23:24" x14ac:dyDescent="0.25">
      <c r="W656" s="180"/>
      <c r="X656" s="1"/>
    </row>
    <row r="657" spans="23:24" x14ac:dyDescent="0.25">
      <c r="W657" s="180"/>
      <c r="X657" s="1"/>
    </row>
    <row r="658" spans="23:24" x14ac:dyDescent="0.25">
      <c r="W658" s="180"/>
      <c r="X658" s="1"/>
    </row>
    <row r="659" spans="23:24" x14ac:dyDescent="0.25">
      <c r="W659" s="180"/>
      <c r="X659" s="1"/>
    </row>
    <row r="660" spans="23:24" x14ac:dyDescent="0.25">
      <c r="W660" s="180"/>
      <c r="X660" s="1"/>
    </row>
    <row r="661" spans="23:24" x14ac:dyDescent="0.25">
      <c r="W661" s="180"/>
      <c r="X661" s="1"/>
    </row>
    <row r="662" spans="23:24" x14ac:dyDescent="0.25">
      <c r="W662" s="180"/>
      <c r="X662" s="1"/>
    </row>
    <row r="663" spans="23:24" x14ac:dyDescent="0.25">
      <c r="W663" s="180"/>
      <c r="X663" s="1"/>
    </row>
    <row r="664" spans="23:24" x14ac:dyDescent="0.25">
      <c r="W664" s="180"/>
      <c r="X664" s="1"/>
    </row>
    <row r="665" spans="23:24" x14ac:dyDescent="0.25">
      <c r="W665" s="180"/>
      <c r="X665" s="1"/>
    </row>
    <row r="666" spans="23:24" x14ac:dyDescent="0.25">
      <c r="W666" s="180"/>
      <c r="X666" s="1"/>
    </row>
    <row r="667" spans="23:24" x14ac:dyDescent="0.25">
      <c r="W667" s="180"/>
      <c r="X667" s="1"/>
    </row>
    <row r="668" spans="23:24" x14ac:dyDescent="0.25">
      <c r="W668" s="180"/>
      <c r="X668" s="1"/>
    </row>
    <row r="669" spans="23:24" x14ac:dyDescent="0.25">
      <c r="W669" s="180"/>
      <c r="X669" s="1"/>
    </row>
    <row r="670" spans="23:24" x14ac:dyDescent="0.25">
      <c r="W670" s="180"/>
      <c r="X670" s="1"/>
    </row>
    <row r="671" spans="23:24" x14ac:dyDescent="0.25">
      <c r="W671" s="180"/>
      <c r="X671" s="1"/>
    </row>
    <row r="672" spans="23:24" x14ac:dyDescent="0.25">
      <c r="W672" s="180"/>
      <c r="X672" s="1"/>
    </row>
    <row r="673" spans="23:24" x14ac:dyDescent="0.25">
      <c r="W673" s="180"/>
      <c r="X673" s="1"/>
    </row>
    <row r="674" spans="23:24" x14ac:dyDescent="0.25">
      <c r="W674" s="180"/>
      <c r="X674" s="1"/>
    </row>
    <row r="675" spans="23:24" x14ac:dyDescent="0.25">
      <c r="W675" s="180"/>
      <c r="X675" s="1"/>
    </row>
    <row r="676" spans="23:24" x14ac:dyDescent="0.25">
      <c r="W676" s="180"/>
      <c r="X676" s="1"/>
    </row>
    <row r="677" spans="23:24" x14ac:dyDescent="0.25">
      <c r="W677" s="180"/>
      <c r="X677" s="1"/>
    </row>
    <row r="678" spans="23:24" x14ac:dyDescent="0.25">
      <c r="W678" s="180"/>
      <c r="X678" s="1"/>
    </row>
    <row r="679" spans="23:24" x14ac:dyDescent="0.25">
      <c r="W679" s="180"/>
      <c r="X679" s="1"/>
    </row>
    <row r="680" spans="23:24" x14ac:dyDescent="0.25">
      <c r="W680" s="180"/>
      <c r="X680" s="1"/>
    </row>
    <row r="681" spans="23:24" x14ac:dyDescent="0.25">
      <c r="W681" s="180"/>
      <c r="X681" s="1"/>
    </row>
    <row r="682" spans="23:24" x14ac:dyDescent="0.25">
      <c r="W682" s="180"/>
      <c r="X682" s="1"/>
    </row>
    <row r="683" spans="23:24" x14ac:dyDescent="0.25">
      <c r="W683" s="180"/>
      <c r="X683" s="1"/>
    </row>
    <row r="684" spans="23:24" x14ac:dyDescent="0.25">
      <c r="W684" s="180"/>
      <c r="X684" s="1"/>
    </row>
    <row r="685" spans="23:24" x14ac:dyDescent="0.25">
      <c r="W685" s="180"/>
      <c r="X685" s="1"/>
    </row>
    <row r="686" spans="23:24" x14ac:dyDescent="0.25">
      <c r="W686" s="180"/>
      <c r="X686" s="1"/>
    </row>
    <row r="687" spans="23:24" x14ac:dyDescent="0.25">
      <c r="W687" s="180"/>
      <c r="X687" s="1"/>
    </row>
    <row r="688" spans="23:24" x14ac:dyDescent="0.25">
      <c r="W688" s="180"/>
      <c r="X688" s="1"/>
    </row>
    <row r="689" spans="23:24" x14ac:dyDescent="0.25">
      <c r="W689" s="180"/>
      <c r="X689" s="1"/>
    </row>
    <row r="690" spans="23:24" x14ac:dyDescent="0.25">
      <c r="W690" s="180"/>
      <c r="X690" s="1"/>
    </row>
    <row r="691" spans="23:24" x14ac:dyDescent="0.25">
      <c r="W691" s="180"/>
      <c r="X691" s="1"/>
    </row>
    <row r="692" spans="23:24" x14ac:dyDescent="0.25">
      <c r="W692" s="180"/>
      <c r="X692" s="1"/>
    </row>
    <row r="693" spans="23:24" x14ac:dyDescent="0.25">
      <c r="W693" s="180"/>
      <c r="X693" s="1"/>
    </row>
    <row r="694" spans="23:24" x14ac:dyDescent="0.25">
      <c r="W694" s="180"/>
      <c r="X694" s="1"/>
    </row>
    <row r="695" spans="23:24" x14ac:dyDescent="0.25">
      <c r="W695" s="180"/>
      <c r="X695" s="1"/>
    </row>
    <row r="696" spans="23:24" x14ac:dyDescent="0.25">
      <c r="W696" s="180"/>
      <c r="X696" s="1"/>
    </row>
    <row r="697" spans="23:24" x14ac:dyDescent="0.25">
      <c r="W697" s="180"/>
      <c r="X697" s="1"/>
    </row>
    <row r="698" spans="23:24" x14ac:dyDescent="0.25">
      <c r="W698" s="180"/>
      <c r="X698" s="1"/>
    </row>
    <row r="699" spans="23:24" x14ac:dyDescent="0.25">
      <c r="W699" s="180"/>
      <c r="X699" s="1"/>
    </row>
    <row r="700" spans="23:24" x14ac:dyDescent="0.25">
      <c r="W700" s="180"/>
      <c r="X700" s="1"/>
    </row>
    <row r="701" spans="23:24" x14ac:dyDescent="0.25">
      <c r="W701" s="180"/>
      <c r="X701" s="1"/>
    </row>
    <row r="702" spans="23:24" x14ac:dyDescent="0.25">
      <c r="W702" s="180"/>
      <c r="X702" s="1"/>
    </row>
    <row r="703" spans="23:24" x14ac:dyDescent="0.25">
      <c r="W703" s="180"/>
      <c r="X703" s="1"/>
    </row>
    <row r="704" spans="23:24" x14ac:dyDescent="0.25">
      <c r="W704" s="180"/>
      <c r="X704" s="1"/>
    </row>
    <row r="705" spans="23:24" x14ac:dyDescent="0.25">
      <c r="W705" s="180"/>
      <c r="X705" s="1"/>
    </row>
    <row r="706" spans="23:24" x14ac:dyDescent="0.25">
      <c r="W706" s="180"/>
      <c r="X706" s="1"/>
    </row>
    <row r="707" spans="23:24" x14ac:dyDescent="0.25">
      <c r="W707" s="180"/>
      <c r="X707" s="1"/>
    </row>
    <row r="708" spans="23:24" x14ac:dyDescent="0.25">
      <c r="W708" s="180"/>
      <c r="X708" s="1"/>
    </row>
    <row r="709" spans="23:24" x14ac:dyDescent="0.25">
      <c r="W709" s="180"/>
      <c r="X709" s="1"/>
    </row>
    <row r="710" spans="23:24" x14ac:dyDescent="0.25">
      <c r="W710" s="180"/>
      <c r="X710" s="1"/>
    </row>
    <row r="711" spans="23:24" x14ac:dyDescent="0.25">
      <c r="W711" s="180"/>
      <c r="X711" s="1"/>
    </row>
    <row r="712" spans="23:24" x14ac:dyDescent="0.25">
      <c r="W712" s="180"/>
      <c r="X712" s="1"/>
    </row>
    <row r="713" spans="23:24" x14ac:dyDescent="0.25">
      <c r="W713" s="180"/>
      <c r="X713" s="1"/>
    </row>
    <row r="714" spans="23:24" x14ac:dyDescent="0.25">
      <c r="W714" s="180"/>
      <c r="X714" s="1"/>
    </row>
    <row r="715" spans="23:24" x14ac:dyDescent="0.25">
      <c r="W715" s="180"/>
      <c r="X715" s="1"/>
    </row>
    <row r="716" spans="23:24" x14ac:dyDescent="0.25">
      <c r="W716" s="180"/>
      <c r="X716" s="1"/>
    </row>
    <row r="717" spans="23:24" x14ac:dyDescent="0.25">
      <c r="W717" s="180"/>
      <c r="X717" s="1"/>
    </row>
    <row r="718" spans="23:24" x14ac:dyDescent="0.25">
      <c r="W718" s="180"/>
      <c r="X718" s="1"/>
    </row>
    <row r="719" spans="23:24" x14ac:dyDescent="0.25">
      <c r="W719" s="180"/>
      <c r="X719" s="1"/>
    </row>
    <row r="720" spans="23:24" x14ac:dyDescent="0.25">
      <c r="W720" s="180"/>
      <c r="X720" s="1"/>
    </row>
    <row r="721" spans="23:24" x14ac:dyDescent="0.25">
      <c r="W721" s="180"/>
      <c r="X721" s="1"/>
    </row>
    <row r="722" spans="23:24" x14ac:dyDescent="0.25">
      <c r="W722" s="180"/>
      <c r="X722" s="1"/>
    </row>
    <row r="723" spans="23:24" x14ac:dyDescent="0.25">
      <c r="W723" s="180"/>
      <c r="X723" s="1"/>
    </row>
    <row r="724" spans="23:24" x14ac:dyDescent="0.25">
      <c r="W724" s="180"/>
      <c r="X724" s="1"/>
    </row>
    <row r="725" spans="23:24" x14ac:dyDescent="0.25">
      <c r="W725" s="180"/>
      <c r="X725" s="1"/>
    </row>
    <row r="726" spans="23:24" x14ac:dyDescent="0.25">
      <c r="W726" s="180"/>
      <c r="X726" s="1"/>
    </row>
    <row r="727" spans="23:24" x14ac:dyDescent="0.25">
      <c r="W727" s="180"/>
      <c r="X727" s="1"/>
    </row>
    <row r="728" spans="23:24" x14ac:dyDescent="0.25">
      <c r="W728" s="180"/>
      <c r="X728" s="1"/>
    </row>
    <row r="729" spans="23:24" x14ac:dyDescent="0.25">
      <c r="W729" s="180"/>
      <c r="X729" s="1"/>
    </row>
    <row r="730" spans="23:24" x14ac:dyDescent="0.25">
      <c r="W730" s="180"/>
      <c r="X730" s="1"/>
    </row>
    <row r="731" spans="23:24" x14ac:dyDescent="0.25">
      <c r="W731" s="180"/>
      <c r="X731" s="1"/>
    </row>
    <row r="732" spans="23:24" x14ac:dyDescent="0.25">
      <c r="W732" s="180"/>
      <c r="X732" s="1"/>
    </row>
    <row r="733" spans="23:24" x14ac:dyDescent="0.25">
      <c r="W733" s="180"/>
      <c r="X733" s="1"/>
    </row>
    <row r="734" spans="23:24" x14ac:dyDescent="0.25">
      <c r="W734" s="180"/>
      <c r="X734" s="1"/>
    </row>
    <row r="735" spans="23:24" x14ac:dyDescent="0.25">
      <c r="W735" s="180"/>
      <c r="X735" s="1"/>
    </row>
    <row r="736" spans="23:24" x14ac:dyDescent="0.25">
      <c r="W736" s="180"/>
      <c r="X736" s="1"/>
    </row>
    <row r="737" spans="23:24" x14ac:dyDescent="0.25">
      <c r="W737" s="180"/>
      <c r="X737" s="1"/>
    </row>
    <row r="738" spans="23:24" x14ac:dyDescent="0.25">
      <c r="W738" s="180"/>
      <c r="X738" s="1"/>
    </row>
    <row r="739" spans="23:24" x14ac:dyDescent="0.25">
      <c r="W739" s="180"/>
      <c r="X739" s="1"/>
    </row>
    <row r="740" spans="23:24" x14ac:dyDescent="0.25">
      <c r="W740" s="180"/>
      <c r="X740" s="1"/>
    </row>
    <row r="741" spans="23:24" x14ac:dyDescent="0.25">
      <c r="W741" s="180"/>
      <c r="X741" s="1"/>
    </row>
    <row r="742" spans="23:24" x14ac:dyDescent="0.25">
      <c r="W742" s="180"/>
      <c r="X742" s="1"/>
    </row>
    <row r="743" spans="23:24" x14ac:dyDescent="0.25">
      <c r="W743" s="180"/>
      <c r="X743" s="1"/>
    </row>
    <row r="744" spans="23:24" x14ac:dyDescent="0.25">
      <c r="W744" s="180"/>
      <c r="X744" s="1"/>
    </row>
    <row r="745" spans="23:24" x14ac:dyDescent="0.25">
      <c r="W745" s="180"/>
      <c r="X745" s="1"/>
    </row>
    <row r="746" spans="23:24" x14ac:dyDescent="0.25">
      <c r="W746" s="180"/>
      <c r="X746" s="1"/>
    </row>
    <row r="747" spans="23:24" x14ac:dyDescent="0.25">
      <c r="W747" s="180"/>
      <c r="X747" s="1"/>
    </row>
    <row r="748" spans="23:24" x14ac:dyDescent="0.25">
      <c r="W748" s="180"/>
      <c r="X748" s="1"/>
    </row>
    <row r="749" spans="23:24" x14ac:dyDescent="0.25">
      <c r="W749" s="180"/>
      <c r="X749" s="1"/>
    </row>
    <row r="750" spans="23:24" x14ac:dyDescent="0.25">
      <c r="W750" s="180"/>
      <c r="X750" s="1"/>
    </row>
    <row r="751" spans="23:24" x14ac:dyDescent="0.25">
      <c r="W751" s="180"/>
      <c r="X751" s="1"/>
    </row>
    <row r="752" spans="23:24" x14ac:dyDescent="0.25">
      <c r="W752" s="180"/>
      <c r="X752" s="1"/>
    </row>
    <row r="753" spans="23:24" x14ac:dyDescent="0.25">
      <c r="W753" s="180"/>
      <c r="X753" s="1"/>
    </row>
    <row r="754" spans="23:24" x14ac:dyDescent="0.25">
      <c r="W754" s="180"/>
      <c r="X754" s="1"/>
    </row>
    <row r="755" spans="23:24" x14ac:dyDescent="0.25">
      <c r="W755" s="180"/>
      <c r="X755" s="1"/>
    </row>
    <row r="756" spans="23:24" x14ac:dyDescent="0.25">
      <c r="W756" s="180"/>
      <c r="X756" s="1"/>
    </row>
    <row r="757" spans="23:24" x14ac:dyDescent="0.25">
      <c r="W757" s="180"/>
      <c r="X757" s="1"/>
    </row>
    <row r="758" spans="23:24" x14ac:dyDescent="0.25">
      <c r="W758" s="180"/>
      <c r="X758" s="1"/>
    </row>
    <row r="759" spans="23:24" x14ac:dyDescent="0.25">
      <c r="W759" s="180"/>
      <c r="X759" s="1"/>
    </row>
    <row r="760" spans="23:24" x14ac:dyDescent="0.25">
      <c r="W760" s="180"/>
      <c r="X760" s="1"/>
    </row>
    <row r="761" spans="23:24" x14ac:dyDescent="0.25">
      <c r="W761" s="180"/>
      <c r="X761" s="1"/>
    </row>
    <row r="762" spans="23:24" x14ac:dyDescent="0.25">
      <c r="W762" s="180"/>
      <c r="X762" s="1"/>
    </row>
    <row r="763" spans="23:24" x14ac:dyDescent="0.25">
      <c r="W763" s="180"/>
      <c r="X763" s="1"/>
    </row>
    <row r="764" spans="23:24" x14ac:dyDescent="0.25">
      <c r="W764" s="180"/>
      <c r="X764" s="1"/>
    </row>
    <row r="765" spans="23:24" x14ac:dyDescent="0.25">
      <c r="W765" s="180"/>
      <c r="X765" s="1"/>
    </row>
    <row r="766" spans="23:24" x14ac:dyDescent="0.25">
      <c r="W766" s="180"/>
      <c r="X766" s="1"/>
    </row>
    <row r="767" spans="23:24" x14ac:dyDescent="0.25">
      <c r="W767" s="180"/>
      <c r="X767" s="1"/>
    </row>
    <row r="768" spans="23:24" x14ac:dyDescent="0.25">
      <c r="W768" s="180"/>
      <c r="X768" s="1"/>
    </row>
    <row r="769" spans="23:24" x14ac:dyDescent="0.25">
      <c r="W769" s="180"/>
      <c r="X769" s="1"/>
    </row>
    <row r="770" spans="23:24" x14ac:dyDescent="0.25">
      <c r="W770" s="180"/>
      <c r="X770" s="1"/>
    </row>
    <row r="771" spans="23:24" x14ac:dyDescent="0.25">
      <c r="W771" s="180"/>
      <c r="X771" s="1"/>
    </row>
    <row r="772" spans="23:24" x14ac:dyDescent="0.25">
      <c r="W772" s="180"/>
      <c r="X772" s="1"/>
    </row>
    <row r="773" spans="23:24" x14ac:dyDescent="0.25">
      <c r="W773" s="180"/>
      <c r="X773" s="1"/>
    </row>
    <row r="774" spans="23:24" x14ac:dyDescent="0.25">
      <c r="W774" s="180"/>
      <c r="X774" s="1"/>
    </row>
    <row r="775" spans="23:24" x14ac:dyDescent="0.25">
      <c r="W775" s="180"/>
      <c r="X775" s="1"/>
    </row>
    <row r="776" spans="23:24" x14ac:dyDescent="0.25">
      <c r="W776" s="180"/>
      <c r="X776" s="1"/>
    </row>
    <row r="777" spans="23:24" x14ac:dyDescent="0.25">
      <c r="W777" s="180"/>
      <c r="X777" s="1"/>
    </row>
    <row r="778" spans="23:24" x14ac:dyDescent="0.25">
      <c r="W778" s="180"/>
      <c r="X778" s="1"/>
    </row>
    <row r="779" spans="23:24" x14ac:dyDescent="0.25">
      <c r="W779" s="180"/>
      <c r="X779" s="1"/>
    </row>
    <row r="780" spans="23:24" x14ac:dyDescent="0.25">
      <c r="W780" s="180"/>
      <c r="X780" s="1"/>
    </row>
    <row r="781" spans="23:24" x14ac:dyDescent="0.25">
      <c r="W781" s="180"/>
      <c r="X781" s="1"/>
    </row>
    <row r="782" spans="23:24" x14ac:dyDescent="0.25">
      <c r="W782" s="180"/>
      <c r="X782" s="1"/>
    </row>
    <row r="783" spans="23:24" x14ac:dyDescent="0.25">
      <c r="W783" s="180"/>
      <c r="X783" s="1"/>
    </row>
    <row r="784" spans="23:24" x14ac:dyDescent="0.25">
      <c r="W784" s="180"/>
      <c r="X784" s="1"/>
    </row>
    <row r="785" spans="23:24" x14ac:dyDescent="0.25">
      <c r="W785" s="180"/>
      <c r="X785" s="1"/>
    </row>
    <row r="786" spans="23:24" x14ac:dyDescent="0.25">
      <c r="W786" s="180"/>
      <c r="X786" s="1"/>
    </row>
    <row r="787" spans="23:24" x14ac:dyDescent="0.25">
      <c r="W787" s="180"/>
      <c r="X787" s="1"/>
    </row>
    <row r="788" spans="23:24" x14ac:dyDescent="0.25">
      <c r="W788" s="180"/>
      <c r="X788" s="1"/>
    </row>
    <row r="789" spans="23:24" x14ac:dyDescent="0.25">
      <c r="W789" s="180"/>
      <c r="X789" s="1"/>
    </row>
    <row r="790" spans="23:24" x14ac:dyDescent="0.25">
      <c r="W790" s="180"/>
      <c r="X790" s="1"/>
    </row>
    <row r="791" spans="23:24" x14ac:dyDescent="0.25">
      <c r="W791" s="180"/>
      <c r="X791" s="1"/>
    </row>
    <row r="792" spans="23:24" x14ac:dyDescent="0.25">
      <c r="W792" s="180"/>
      <c r="X792" s="1"/>
    </row>
    <row r="793" spans="23:24" x14ac:dyDescent="0.25">
      <c r="W793" s="180"/>
      <c r="X793" s="1"/>
    </row>
    <row r="794" spans="23:24" x14ac:dyDescent="0.25">
      <c r="W794" s="180"/>
      <c r="X794" s="1"/>
    </row>
    <row r="795" spans="23:24" x14ac:dyDescent="0.25">
      <c r="W795" s="180"/>
      <c r="X795" s="1"/>
    </row>
    <row r="796" spans="23:24" x14ac:dyDescent="0.25">
      <c r="W796" s="180"/>
      <c r="X796" s="1"/>
    </row>
    <row r="797" spans="23:24" x14ac:dyDescent="0.25">
      <c r="W797" s="180"/>
      <c r="X797" s="1"/>
    </row>
    <row r="798" spans="23:24" x14ac:dyDescent="0.25">
      <c r="W798" s="180"/>
      <c r="X798" s="1"/>
    </row>
    <row r="799" spans="23:24" x14ac:dyDescent="0.25">
      <c r="W799" s="180"/>
      <c r="X799" s="1"/>
    </row>
    <row r="800" spans="23:24" x14ac:dyDescent="0.25">
      <c r="W800" s="180"/>
      <c r="X800" s="1"/>
    </row>
    <row r="801" spans="23:24" x14ac:dyDescent="0.25">
      <c r="W801" s="180"/>
      <c r="X801" s="1"/>
    </row>
    <row r="802" spans="23:24" x14ac:dyDescent="0.25">
      <c r="W802" s="180"/>
      <c r="X802" s="1"/>
    </row>
    <row r="803" spans="23:24" x14ac:dyDescent="0.25">
      <c r="W803" s="180"/>
      <c r="X803" s="1"/>
    </row>
    <row r="804" spans="23:24" x14ac:dyDescent="0.25">
      <c r="W804" s="180"/>
      <c r="X804" s="1"/>
    </row>
    <row r="805" spans="23:24" x14ac:dyDescent="0.25">
      <c r="W805" s="180"/>
      <c r="X805" s="1"/>
    </row>
    <row r="806" spans="23:24" x14ac:dyDescent="0.25">
      <c r="W806" s="180"/>
      <c r="X806" s="1"/>
    </row>
    <row r="807" spans="23:24" x14ac:dyDescent="0.25">
      <c r="W807" s="180"/>
      <c r="X807" s="1"/>
    </row>
    <row r="808" spans="23:24" x14ac:dyDescent="0.25">
      <c r="W808" s="180"/>
      <c r="X808" s="1"/>
    </row>
    <row r="809" spans="23:24" x14ac:dyDescent="0.25">
      <c r="W809" s="180"/>
      <c r="X809" s="1"/>
    </row>
    <row r="810" spans="23:24" x14ac:dyDescent="0.25">
      <c r="W810" s="180"/>
      <c r="X810" s="1"/>
    </row>
    <row r="811" spans="23:24" x14ac:dyDescent="0.25">
      <c r="W811" s="180"/>
      <c r="X811" s="1"/>
    </row>
    <row r="812" spans="23:24" x14ac:dyDescent="0.25">
      <c r="W812" s="180"/>
      <c r="X812" s="1"/>
    </row>
    <row r="813" spans="23:24" x14ac:dyDescent="0.25">
      <c r="W813" s="180"/>
      <c r="X813" s="1"/>
    </row>
    <row r="814" spans="23:24" x14ac:dyDescent="0.25">
      <c r="W814" s="180"/>
      <c r="X814" s="1"/>
    </row>
    <row r="815" spans="23:24" x14ac:dyDescent="0.25">
      <c r="W815" s="180"/>
      <c r="X815" s="1"/>
    </row>
    <row r="816" spans="23:24" x14ac:dyDescent="0.25">
      <c r="W816" s="180"/>
      <c r="X816" s="1"/>
    </row>
    <row r="817" spans="23:24" x14ac:dyDescent="0.25">
      <c r="W817" s="180"/>
      <c r="X817" s="1"/>
    </row>
    <row r="818" spans="23:24" x14ac:dyDescent="0.25">
      <c r="W818" s="180"/>
      <c r="X818" s="1"/>
    </row>
    <row r="819" spans="23:24" x14ac:dyDescent="0.25">
      <c r="W819" s="180"/>
      <c r="X819" s="1"/>
    </row>
    <row r="820" spans="23:24" x14ac:dyDescent="0.25">
      <c r="W820" s="180"/>
      <c r="X820" s="1"/>
    </row>
    <row r="821" spans="23:24" x14ac:dyDescent="0.25">
      <c r="W821" s="180"/>
      <c r="X821" s="1"/>
    </row>
    <row r="822" spans="23:24" x14ac:dyDescent="0.25">
      <c r="W822" s="180"/>
      <c r="X822" s="1"/>
    </row>
    <row r="823" spans="23:24" x14ac:dyDescent="0.25">
      <c r="W823" s="180"/>
      <c r="X823" s="1"/>
    </row>
    <row r="824" spans="23:24" x14ac:dyDescent="0.25">
      <c r="W824" s="180"/>
      <c r="X824" s="1"/>
    </row>
    <row r="825" spans="23:24" x14ac:dyDescent="0.25">
      <c r="W825" s="180"/>
      <c r="X825" s="1"/>
    </row>
    <row r="826" spans="23:24" x14ac:dyDescent="0.25">
      <c r="W826" s="180"/>
      <c r="X826" s="1"/>
    </row>
    <row r="827" spans="23:24" x14ac:dyDescent="0.25">
      <c r="W827" s="180"/>
      <c r="X827" s="1"/>
    </row>
    <row r="828" spans="23:24" x14ac:dyDescent="0.25">
      <c r="W828" s="180"/>
      <c r="X828" s="1"/>
    </row>
    <row r="829" spans="23:24" x14ac:dyDescent="0.25">
      <c r="W829" s="180"/>
      <c r="X829" s="1"/>
    </row>
    <row r="830" spans="23:24" x14ac:dyDescent="0.25">
      <c r="W830" s="180"/>
      <c r="X830" s="1"/>
    </row>
    <row r="831" spans="23:24" x14ac:dyDescent="0.25">
      <c r="W831" s="180"/>
      <c r="X831" s="1"/>
    </row>
    <row r="832" spans="23:24" x14ac:dyDescent="0.25">
      <c r="W832" s="180"/>
      <c r="X832" s="1"/>
    </row>
    <row r="833" spans="23:24" x14ac:dyDescent="0.25">
      <c r="W833" s="180"/>
      <c r="X833" s="1"/>
    </row>
    <row r="834" spans="23:24" x14ac:dyDescent="0.25">
      <c r="W834" s="180"/>
      <c r="X834" s="1"/>
    </row>
    <row r="835" spans="23:24" x14ac:dyDescent="0.25">
      <c r="W835" s="180"/>
      <c r="X835" s="1"/>
    </row>
    <row r="836" spans="23:24" x14ac:dyDescent="0.25">
      <c r="W836" s="180"/>
      <c r="X836" s="1"/>
    </row>
    <row r="837" spans="23:24" x14ac:dyDescent="0.25">
      <c r="W837" s="180"/>
      <c r="X837" s="1"/>
    </row>
    <row r="838" spans="23:24" x14ac:dyDescent="0.25">
      <c r="W838" s="180"/>
      <c r="X838" s="1"/>
    </row>
    <row r="839" spans="23:24" x14ac:dyDescent="0.25">
      <c r="W839" s="180"/>
      <c r="X839" s="1"/>
    </row>
    <row r="840" spans="23:24" x14ac:dyDescent="0.25">
      <c r="W840" s="180"/>
      <c r="X840" s="1"/>
    </row>
    <row r="841" spans="23:24" x14ac:dyDescent="0.25">
      <c r="W841" s="180"/>
      <c r="X841" s="1"/>
    </row>
    <row r="842" spans="23:24" x14ac:dyDescent="0.25">
      <c r="W842" s="180"/>
      <c r="X842" s="1"/>
    </row>
    <row r="843" spans="23:24" x14ac:dyDescent="0.25">
      <c r="W843" s="180"/>
      <c r="X843" s="1"/>
    </row>
    <row r="844" spans="23:24" x14ac:dyDescent="0.25">
      <c r="W844" s="180"/>
      <c r="X844" s="1"/>
    </row>
    <row r="845" spans="23:24" x14ac:dyDescent="0.25">
      <c r="W845" s="180"/>
      <c r="X845" s="1"/>
    </row>
    <row r="846" spans="23:24" x14ac:dyDescent="0.25">
      <c r="W846" s="180"/>
      <c r="X846" s="1"/>
    </row>
    <row r="847" spans="23:24" x14ac:dyDescent="0.25">
      <c r="W847" s="180"/>
      <c r="X847" s="1"/>
    </row>
    <row r="848" spans="23:24" x14ac:dyDescent="0.25">
      <c r="W848" s="180"/>
      <c r="X848" s="1"/>
    </row>
    <row r="849" spans="23:24" x14ac:dyDescent="0.25">
      <c r="W849" s="180"/>
      <c r="X849" s="1"/>
    </row>
    <row r="850" spans="23:24" x14ac:dyDescent="0.25">
      <c r="W850" s="180"/>
      <c r="X850" s="1"/>
    </row>
    <row r="851" spans="23:24" x14ac:dyDescent="0.25">
      <c r="W851" s="180"/>
      <c r="X851" s="1"/>
    </row>
    <row r="852" spans="23:24" x14ac:dyDescent="0.25">
      <c r="W852" s="180"/>
      <c r="X852" s="1"/>
    </row>
    <row r="853" spans="23:24" x14ac:dyDescent="0.25">
      <c r="W853" s="180"/>
      <c r="X853" s="1"/>
    </row>
    <row r="854" spans="23:24" x14ac:dyDescent="0.25">
      <c r="W854" s="180"/>
      <c r="X854" s="1"/>
    </row>
    <row r="855" spans="23:24" x14ac:dyDescent="0.25">
      <c r="W855" s="180"/>
      <c r="X855" s="1"/>
    </row>
    <row r="856" spans="23:24" x14ac:dyDescent="0.25">
      <c r="W856" s="180"/>
      <c r="X856" s="1"/>
    </row>
    <row r="857" spans="23:24" x14ac:dyDescent="0.25">
      <c r="W857" s="180"/>
      <c r="X857" s="1"/>
    </row>
    <row r="858" spans="23:24" x14ac:dyDescent="0.25">
      <c r="W858" s="180"/>
      <c r="X858" s="1"/>
    </row>
    <row r="859" spans="23:24" x14ac:dyDescent="0.25">
      <c r="W859" s="180"/>
      <c r="X859" s="1"/>
    </row>
    <row r="860" spans="23:24" x14ac:dyDescent="0.25">
      <c r="W860" s="180"/>
      <c r="X860" s="1"/>
    </row>
    <row r="861" spans="23:24" x14ac:dyDescent="0.25">
      <c r="W861" s="180"/>
      <c r="X861" s="1"/>
    </row>
    <row r="862" spans="23:24" x14ac:dyDescent="0.25">
      <c r="W862" s="180"/>
      <c r="X862" s="1"/>
    </row>
    <row r="863" spans="23:24" x14ac:dyDescent="0.25">
      <c r="W863" s="180"/>
      <c r="X863" s="1"/>
    </row>
    <row r="864" spans="23:24" x14ac:dyDescent="0.25">
      <c r="W864" s="180"/>
      <c r="X864" s="1"/>
    </row>
    <row r="865" spans="23:24" x14ac:dyDescent="0.25">
      <c r="W865" s="180"/>
      <c r="X865" s="1"/>
    </row>
    <row r="866" spans="23:24" x14ac:dyDescent="0.25">
      <c r="W866" s="180"/>
      <c r="X866" s="1"/>
    </row>
    <row r="867" spans="23:24" x14ac:dyDescent="0.25">
      <c r="W867" s="180"/>
      <c r="X867" s="1"/>
    </row>
    <row r="868" spans="23:24" x14ac:dyDescent="0.25">
      <c r="W868" s="180"/>
      <c r="X868" s="1"/>
    </row>
    <row r="869" spans="23:24" x14ac:dyDescent="0.25">
      <c r="W869" s="180"/>
      <c r="X869" s="1"/>
    </row>
    <row r="870" spans="23:24" x14ac:dyDescent="0.25">
      <c r="W870" s="180"/>
      <c r="X870" s="1"/>
    </row>
    <row r="871" spans="23:24" x14ac:dyDescent="0.25">
      <c r="W871" s="180"/>
      <c r="X871" s="1"/>
    </row>
    <row r="872" spans="23:24" x14ac:dyDescent="0.25">
      <c r="W872" s="180"/>
      <c r="X872" s="1"/>
    </row>
    <row r="873" spans="23:24" x14ac:dyDescent="0.25">
      <c r="W873" s="180"/>
      <c r="X873" s="1"/>
    </row>
    <row r="874" spans="23:24" x14ac:dyDescent="0.25">
      <c r="W874" s="180"/>
      <c r="X874" s="1"/>
    </row>
    <row r="875" spans="23:24" x14ac:dyDescent="0.25">
      <c r="W875" s="180"/>
      <c r="X875" s="1"/>
    </row>
    <row r="876" spans="23:24" x14ac:dyDescent="0.25">
      <c r="W876" s="180"/>
      <c r="X876" s="1"/>
    </row>
    <row r="877" spans="23:24" x14ac:dyDescent="0.25">
      <c r="W877" s="180"/>
      <c r="X877" s="1"/>
    </row>
    <row r="878" spans="23:24" x14ac:dyDescent="0.25">
      <c r="W878" s="180"/>
      <c r="X878" s="1"/>
    </row>
    <row r="879" spans="23:24" x14ac:dyDescent="0.25">
      <c r="W879" s="180"/>
      <c r="X879" s="1"/>
    </row>
    <row r="880" spans="23:24" x14ac:dyDescent="0.25">
      <c r="W880" s="180"/>
      <c r="X880" s="1"/>
    </row>
    <row r="881" spans="23:24" x14ac:dyDescent="0.25">
      <c r="W881" s="180"/>
      <c r="X881" s="1"/>
    </row>
    <row r="882" spans="23:24" x14ac:dyDescent="0.25">
      <c r="W882" s="180"/>
      <c r="X882" s="1"/>
    </row>
    <row r="883" spans="23:24" x14ac:dyDescent="0.25">
      <c r="W883" s="180"/>
      <c r="X883" s="1"/>
    </row>
    <row r="884" spans="23:24" x14ac:dyDescent="0.25">
      <c r="W884" s="180"/>
      <c r="X884" s="1"/>
    </row>
    <row r="885" spans="23:24" x14ac:dyDescent="0.25">
      <c r="W885" s="180"/>
      <c r="X885" s="1"/>
    </row>
    <row r="886" spans="23:24" x14ac:dyDescent="0.25">
      <c r="W886" s="180"/>
      <c r="X886" s="1"/>
    </row>
    <row r="887" spans="23:24" x14ac:dyDescent="0.25">
      <c r="W887" s="180"/>
      <c r="X887" s="1"/>
    </row>
    <row r="888" spans="23:24" x14ac:dyDescent="0.25">
      <c r="W888" s="180"/>
      <c r="X888" s="1"/>
    </row>
    <row r="889" spans="23:24" x14ac:dyDescent="0.25">
      <c r="W889" s="180"/>
      <c r="X889" s="1"/>
    </row>
    <row r="890" spans="23:24" x14ac:dyDescent="0.25">
      <c r="W890" s="180"/>
      <c r="X890" s="1"/>
    </row>
    <row r="891" spans="23:24" x14ac:dyDescent="0.25">
      <c r="W891" s="180"/>
      <c r="X891" s="1"/>
    </row>
    <row r="892" spans="23:24" x14ac:dyDescent="0.25">
      <c r="W892" s="180"/>
      <c r="X892" s="1"/>
    </row>
    <row r="893" spans="23:24" x14ac:dyDescent="0.25">
      <c r="W893" s="180"/>
      <c r="X893" s="1"/>
    </row>
    <row r="894" spans="23:24" x14ac:dyDescent="0.25">
      <c r="W894" s="180"/>
      <c r="X894" s="1"/>
    </row>
    <row r="895" spans="23:24" x14ac:dyDescent="0.25">
      <c r="W895" s="180"/>
      <c r="X895" s="1"/>
    </row>
    <row r="896" spans="23:24" x14ac:dyDescent="0.25">
      <c r="W896" s="180"/>
      <c r="X896" s="1"/>
    </row>
    <row r="897" spans="23:24" x14ac:dyDescent="0.25">
      <c r="W897" s="180"/>
      <c r="X897" s="1"/>
    </row>
    <row r="898" spans="23:24" x14ac:dyDescent="0.25">
      <c r="W898" s="180"/>
      <c r="X898" s="1"/>
    </row>
    <row r="899" spans="23:24" x14ac:dyDescent="0.25">
      <c r="W899" s="180"/>
      <c r="X899" s="1"/>
    </row>
    <row r="900" spans="23:24" x14ac:dyDescent="0.25">
      <c r="W900" s="180"/>
      <c r="X900" s="1"/>
    </row>
    <row r="901" spans="23:24" x14ac:dyDescent="0.25">
      <c r="W901" s="180"/>
      <c r="X901" s="1"/>
    </row>
    <row r="902" spans="23:24" x14ac:dyDescent="0.25">
      <c r="W902" s="180"/>
      <c r="X902" s="1"/>
    </row>
    <row r="903" spans="23:24" x14ac:dyDescent="0.25">
      <c r="W903" s="180"/>
      <c r="X903" s="1"/>
    </row>
    <row r="904" spans="23:24" x14ac:dyDescent="0.25">
      <c r="W904" s="180"/>
      <c r="X904" s="1"/>
    </row>
    <row r="905" spans="23:24" x14ac:dyDescent="0.25">
      <c r="W905" s="180"/>
      <c r="X905" s="1"/>
    </row>
    <row r="906" spans="23:24" x14ac:dyDescent="0.25">
      <c r="W906" s="180"/>
      <c r="X906" s="1"/>
    </row>
    <row r="907" spans="23:24" x14ac:dyDescent="0.25">
      <c r="W907" s="180"/>
      <c r="X907" s="1"/>
    </row>
    <row r="908" spans="23:24" x14ac:dyDescent="0.25">
      <c r="W908" s="180"/>
      <c r="X908" s="1"/>
    </row>
    <row r="909" spans="23:24" x14ac:dyDescent="0.25">
      <c r="W909" s="180"/>
      <c r="X909" s="1"/>
    </row>
    <row r="910" spans="23:24" x14ac:dyDescent="0.25">
      <c r="W910" s="180"/>
      <c r="X910" s="1"/>
    </row>
    <row r="911" spans="23:24" x14ac:dyDescent="0.25">
      <c r="W911" s="180"/>
      <c r="X911" s="1"/>
    </row>
    <row r="912" spans="23:24" x14ac:dyDescent="0.25">
      <c r="W912" s="180"/>
      <c r="X912" s="1"/>
    </row>
    <row r="913" spans="23:24" x14ac:dyDescent="0.25">
      <c r="W913" s="180"/>
      <c r="X913" s="1"/>
    </row>
    <row r="914" spans="23:24" x14ac:dyDescent="0.25">
      <c r="W914" s="180"/>
      <c r="X914" s="1"/>
    </row>
    <row r="915" spans="23:24" x14ac:dyDescent="0.25">
      <c r="W915" s="180"/>
      <c r="X915" s="1"/>
    </row>
    <row r="916" spans="23:24" x14ac:dyDescent="0.25">
      <c r="W916" s="180"/>
      <c r="X916" s="1"/>
    </row>
    <row r="917" spans="23:24" x14ac:dyDescent="0.25">
      <c r="W917" s="180"/>
      <c r="X917" s="1"/>
    </row>
    <row r="918" spans="23:24" x14ac:dyDescent="0.25">
      <c r="W918" s="180"/>
      <c r="X918" s="1"/>
    </row>
    <row r="919" spans="23:24" x14ac:dyDescent="0.25">
      <c r="W919" s="180"/>
      <c r="X919" s="1"/>
    </row>
    <row r="920" spans="23:24" x14ac:dyDescent="0.25">
      <c r="W920" s="180"/>
      <c r="X920" s="1"/>
    </row>
    <row r="921" spans="23:24" x14ac:dyDescent="0.25">
      <c r="W921" s="180"/>
      <c r="X921" s="1"/>
    </row>
    <row r="922" spans="23:24" x14ac:dyDescent="0.25">
      <c r="W922" s="180"/>
      <c r="X922" s="1"/>
    </row>
    <row r="923" spans="23:24" x14ac:dyDescent="0.25">
      <c r="W923" s="180"/>
      <c r="X923" s="1"/>
    </row>
    <row r="924" spans="23:24" x14ac:dyDescent="0.25">
      <c r="W924" s="180"/>
      <c r="X924" s="1"/>
    </row>
    <row r="925" spans="23:24" x14ac:dyDescent="0.25">
      <c r="W925" s="180"/>
      <c r="X925" s="1"/>
    </row>
    <row r="926" spans="23:24" x14ac:dyDescent="0.25">
      <c r="W926" s="180"/>
      <c r="X926" s="1"/>
    </row>
    <row r="927" spans="23:24" x14ac:dyDescent="0.25">
      <c r="W927" s="180"/>
      <c r="X927" s="1"/>
    </row>
    <row r="928" spans="23:24" x14ac:dyDescent="0.25">
      <c r="W928" s="180"/>
      <c r="X928" s="1"/>
    </row>
    <row r="929" spans="23:24" x14ac:dyDescent="0.25">
      <c r="W929" s="180"/>
      <c r="X929" s="1"/>
    </row>
    <row r="930" spans="23:24" x14ac:dyDescent="0.25">
      <c r="W930" s="180"/>
      <c r="X930" s="1"/>
    </row>
    <row r="931" spans="23:24" x14ac:dyDescent="0.25">
      <c r="W931" s="180"/>
      <c r="X931" s="1"/>
    </row>
    <row r="932" spans="23:24" x14ac:dyDescent="0.25">
      <c r="W932" s="180"/>
      <c r="X932" s="1"/>
    </row>
    <row r="933" spans="23:24" x14ac:dyDescent="0.25">
      <c r="W933" s="180"/>
      <c r="X933" s="1"/>
    </row>
    <row r="934" spans="23:24" x14ac:dyDescent="0.25">
      <c r="W934" s="180"/>
      <c r="X934" s="1"/>
    </row>
    <row r="935" spans="23:24" x14ac:dyDescent="0.25">
      <c r="W935" s="180"/>
      <c r="X935" s="1"/>
    </row>
    <row r="936" spans="23:24" x14ac:dyDescent="0.25">
      <c r="W936" s="180"/>
      <c r="X936" s="1"/>
    </row>
    <row r="937" spans="23:24" x14ac:dyDescent="0.25">
      <c r="W937" s="180"/>
      <c r="X937" s="1"/>
    </row>
    <row r="938" spans="23:24" x14ac:dyDescent="0.25">
      <c r="W938" s="180"/>
      <c r="X938" s="1"/>
    </row>
    <row r="939" spans="23:24" x14ac:dyDescent="0.25">
      <c r="W939" s="180"/>
      <c r="X939" s="1"/>
    </row>
    <row r="940" spans="23:24" x14ac:dyDescent="0.25">
      <c r="W940" s="180"/>
      <c r="X940" s="1"/>
    </row>
    <row r="941" spans="23:24" x14ac:dyDescent="0.25">
      <c r="W941" s="180"/>
      <c r="X941" s="1"/>
    </row>
    <row r="942" spans="23:24" x14ac:dyDescent="0.25">
      <c r="W942" s="180"/>
      <c r="X942" s="1"/>
    </row>
    <row r="943" spans="23:24" x14ac:dyDescent="0.25">
      <c r="W943" s="180"/>
      <c r="X943" s="1"/>
    </row>
    <row r="944" spans="23:24" x14ac:dyDescent="0.25">
      <c r="W944" s="180"/>
      <c r="X944" s="1"/>
    </row>
    <row r="945" spans="23:24" x14ac:dyDescent="0.25">
      <c r="W945" s="180"/>
      <c r="X945" s="1"/>
    </row>
    <row r="946" spans="23:24" x14ac:dyDescent="0.25">
      <c r="W946" s="180"/>
      <c r="X946" s="1"/>
    </row>
    <row r="947" spans="23:24" x14ac:dyDescent="0.25">
      <c r="W947" s="180"/>
      <c r="X947" s="1"/>
    </row>
    <row r="948" spans="23:24" x14ac:dyDescent="0.25">
      <c r="W948" s="180"/>
      <c r="X948" s="1"/>
    </row>
    <row r="949" spans="23:24" x14ac:dyDescent="0.25">
      <c r="W949" s="180"/>
      <c r="X949" s="1"/>
    </row>
    <row r="950" spans="23:24" x14ac:dyDescent="0.25">
      <c r="W950" s="180"/>
      <c r="X950" s="1"/>
    </row>
    <row r="951" spans="23:24" x14ac:dyDescent="0.25">
      <c r="W951" s="180"/>
      <c r="X951" s="1"/>
    </row>
    <row r="952" spans="23:24" x14ac:dyDescent="0.25">
      <c r="W952" s="180"/>
      <c r="X952" s="1"/>
    </row>
    <row r="953" spans="23:24" x14ac:dyDescent="0.25">
      <c r="W953" s="180"/>
      <c r="X953" s="1"/>
    </row>
    <row r="954" spans="23:24" x14ac:dyDescent="0.25">
      <c r="W954" s="180"/>
      <c r="X954" s="1"/>
    </row>
    <row r="955" spans="23:24" x14ac:dyDescent="0.25">
      <c r="W955" s="180"/>
      <c r="X955" s="1"/>
    </row>
    <row r="956" spans="23:24" x14ac:dyDescent="0.25">
      <c r="W956" s="180"/>
      <c r="X956" s="1"/>
    </row>
    <row r="957" spans="23:24" x14ac:dyDescent="0.25">
      <c r="W957" s="180"/>
      <c r="X957" s="1"/>
    </row>
    <row r="958" spans="23:24" x14ac:dyDescent="0.25">
      <c r="W958" s="180"/>
      <c r="X958" s="1"/>
    </row>
    <row r="959" spans="23:24" x14ac:dyDescent="0.25">
      <c r="W959" s="180"/>
      <c r="X959" s="1"/>
    </row>
    <row r="960" spans="23:24" x14ac:dyDescent="0.25">
      <c r="W960" s="180"/>
      <c r="X960" s="1"/>
    </row>
    <row r="961" spans="23:24" x14ac:dyDescent="0.25">
      <c r="W961" s="180"/>
      <c r="X961" s="1"/>
    </row>
    <row r="962" spans="23:24" x14ac:dyDescent="0.25">
      <c r="W962" s="180"/>
      <c r="X962" s="1"/>
    </row>
    <row r="963" spans="23:24" x14ac:dyDescent="0.25">
      <c r="W963" s="180"/>
      <c r="X963" s="1"/>
    </row>
    <row r="964" spans="23:24" x14ac:dyDescent="0.25">
      <c r="W964" s="180"/>
      <c r="X964" s="1"/>
    </row>
    <row r="965" spans="23:24" x14ac:dyDescent="0.25">
      <c r="W965" s="180"/>
      <c r="X965" s="1"/>
    </row>
    <row r="966" spans="23:24" x14ac:dyDescent="0.25">
      <c r="W966" s="180"/>
      <c r="X966" s="1"/>
    </row>
    <row r="967" spans="23:24" x14ac:dyDescent="0.25">
      <c r="W967" s="180"/>
      <c r="X967" s="1"/>
    </row>
    <row r="968" spans="23:24" x14ac:dyDescent="0.25">
      <c r="W968" s="180"/>
      <c r="X968" s="1"/>
    </row>
    <row r="969" spans="23:24" x14ac:dyDescent="0.25">
      <c r="W969" s="180"/>
      <c r="X969" s="1"/>
    </row>
    <row r="970" spans="23:24" x14ac:dyDescent="0.25">
      <c r="W970" s="180"/>
      <c r="X970" s="1"/>
    </row>
    <row r="971" spans="23:24" x14ac:dyDescent="0.25">
      <c r="W971" s="180"/>
      <c r="X971" s="1"/>
    </row>
    <row r="972" spans="23:24" x14ac:dyDescent="0.25">
      <c r="W972" s="180"/>
      <c r="X972" s="1"/>
    </row>
    <row r="973" spans="23:24" x14ac:dyDescent="0.25">
      <c r="W973" s="180"/>
      <c r="X973" s="1"/>
    </row>
    <row r="974" spans="23:24" x14ac:dyDescent="0.25">
      <c r="W974" s="180"/>
      <c r="X974" s="1"/>
    </row>
    <row r="975" spans="23:24" x14ac:dyDescent="0.25">
      <c r="W975" s="180"/>
      <c r="X975" s="1"/>
    </row>
    <row r="976" spans="23:24" x14ac:dyDescent="0.25">
      <c r="W976" s="180"/>
      <c r="X976" s="1"/>
    </row>
    <row r="977" spans="23:24" x14ac:dyDescent="0.25">
      <c r="W977" s="180"/>
      <c r="X977" s="1"/>
    </row>
    <row r="978" spans="23:24" x14ac:dyDescent="0.25">
      <c r="W978" s="180"/>
      <c r="X978" s="1"/>
    </row>
    <row r="979" spans="23:24" x14ac:dyDescent="0.25">
      <c r="W979" s="180"/>
      <c r="X979" s="1"/>
    </row>
    <row r="980" spans="23:24" x14ac:dyDescent="0.25">
      <c r="W980" s="180"/>
      <c r="X980" s="1"/>
    </row>
    <row r="981" spans="23:24" x14ac:dyDescent="0.25">
      <c r="W981" s="180"/>
      <c r="X981" s="1"/>
    </row>
    <row r="982" spans="23:24" x14ac:dyDescent="0.25">
      <c r="W982" s="180"/>
      <c r="X982" s="1"/>
    </row>
    <row r="983" spans="23:24" x14ac:dyDescent="0.25">
      <c r="W983" s="180"/>
      <c r="X983" s="1"/>
    </row>
    <row r="984" spans="23:24" x14ac:dyDescent="0.25">
      <c r="W984" s="180"/>
      <c r="X984" s="1"/>
    </row>
    <row r="985" spans="23:24" x14ac:dyDescent="0.25">
      <c r="W985" s="180"/>
      <c r="X985" s="1"/>
    </row>
    <row r="986" spans="23:24" x14ac:dyDescent="0.25">
      <c r="W986" s="180"/>
      <c r="X986" s="1"/>
    </row>
    <row r="987" spans="23:24" x14ac:dyDescent="0.25">
      <c r="W987" s="180"/>
      <c r="X987" s="1"/>
    </row>
    <row r="988" spans="23:24" x14ac:dyDescent="0.25">
      <c r="W988" s="180"/>
      <c r="X988" s="1"/>
    </row>
    <row r="989" spans="23:24" x14ac:dyDescent="0.25">
      <c r="W989" s="180"/>
      <c r="X989" s="1"/>
    </row>
    <row r="990" spans="23:24" x14ac:dyDescent="0.25">
      <c r="W990" s="180"/>
      <c r="X990" s="1"/>
    </row>
    <row r="991" spans="23:24" x14ac:dyDescent="0.25">
      <c r="W991" s="180"/>
      <c r="X991" s="1"/>
    </row>
    <row r="992" spans="23:24" x14ac:dyDescent="0.25">
      <c r="W992" s="180"/>
      <c r="X992" s="1"/>
    </row>
    <row r="993" spans="23:24" x14ac:dyDescent="0.25">
      <c r="W993" s="180"/>
      <c r="X993" s="1"/>
    </row>
    <row r="994" spans="23:24" x14ac:dyDescent="0.25">
      <c r="W994" s="180"/>
      <c r="X994" s="1"/>
    </row>
    <row r="995" spans="23:24" x14ac:dyDescent="0.25">
      <c r="W995" s="180"/>
      <c r="X995" s="1"/>
    </row>
    <row r="996" spans="23:24" x14ac:dyDescent="0.25">
      <c r="W996" s="180"/>
      <c r="X996" s="1"/>
    </row>
    <row r="997" spans="23:24" x14ac:dyDescent="0.25">
      <c r="W997" s="180"/>
      <c r="X997" s="1"/>
    </row>
    <row r="998" spans="23:24" x14ac:dyDescent="0.25">
      <c r="W998" s="180"/>
      <c r="X998" s="1"/>
    </row>
    <row r="999" spans="23:24" x14ac:dyDescent="0.25">
      <c r="W999" s="180"/>
      <c r="X999" s="1"/>
    </row>
    <row r="1000" spans="23:24" x14ac:dyDescent="0.25">
      <c r="W1000" s="180"/>
      <c r="X1000" s="1"/>
    </row>
    <row r="1001" spans="23:24" x14ac:dyDescent="0.25">
      <c r="W1001" s="180"/>
      <c r="X1001" s="1"/>
    </row>
    <row r="1002" spans="23:24" x14ac:dyDescent="0.25">
      <c r="W1002" s="180"/>
      <c r="X1002" s="1"/>
    </row>
    <row r="1003" spans="23:24" x14ac:dyDescent="0.25">
      <c r="W1003" s="180"/>
      <c r="X1003" s="1"/>
    </row>
    <row r="1004" spans="23:24" x14ac:dyDescent="0.25">
      <c r="W1004" s="180"/>
      <c r="X1004" s="1"/>
    </row>
    <row r="1005" spans="23:24" x14ac:dyDescent="0.25">
      <c r="W1005" s="180"/>
      <c r="X1005" s="1"/>
    </row>
    <row r="1006" spans="23:24" x14ac:dyDescent="0.25">
      <c r="W1006" s="180"/>
      <c r="X1006" s="1"/>
    </row>
    <row r="1007" spans="23:24" x14ac:dyDescent="0.25">
      <c r="W1007" s="180"/>
      <c r="X1007" s="1"/>
    </row>
    <row r="1008" spans="23:24" x14ac:dyDescent="0.25">
      <c r="W1008" s="180"/>
      <c r="X1008" s="1"/>
    </row>
    <row r="1009" spans="23:24" x14ac:dyDescent="0.25">
      <c r="W1009" s="180"/>
      <c r="X1009" s="1"/>
    </row>
    <row r="1010" spans="23:24" x14ac:dyDescent="0.25">
      <c r="W1010" s="180"/>
      <c r="X1010" s="1"/>
    </row>
    <row r="1011" spans="23:24" x14ac:dyDescent="0.25">
      <c r="W1011" s="180"/>
      <c r="X1011" s="1"/>
    </row>
    <row r="1012" spans="23:24" x14ac:dyDescent="0.25">
      <c r="W1012" s="180"/>
      <c r="X1012" s="1"/>
    </row>
    <row r="1013" spans="23:24" x14ac:dyDescent="0.25">
      <c r="W1013" s="180"/>
      <c r="X1013" s="1"/>
    </row>
    <row r="1014" spans="23:24" x14ac:dyDescent="0.25">
      <c r="W1014" s="180"/>
      <c r="X1014" s="1"/>
    </row>
    <row r="1015" spans="23:24" x14ac:dyDescent="0.25">
      <c r="W1015" s="180"/>
      <c r="X1015" s="1"/>
    </row>
    <row r="1016" spans="23:24" x14ac:dyDescent="0.25">
      <c r="W1016" s="180"/>
      <c r="X1016" s="1"/>
    </row>
    <row r="1017" spans="23:24" x14ac:dyDescent="0.25">
      <c r="W1017" s="180"/>
      <c r="X1017" s="1"/>
    </row>
    <row r="1018" spans="23:24" x14ac:dyDescent="0.25">
      <c r="W1018" s="180"/>
      <c r="X1018" s="1"/>
    </row>
    <row r="1019" spans="23:24" x14ac:dyDescent="0.25">
      <c r="W1019" s="180"/>
      <c r="X1019" s="1"/>
    </row>
    <row r="1020" spans="23:24" x14ac:dyDescent="0.25">
      <c r="W1020" s="180"/>
      <c r="X1020" s="1"/>
    </row>
    <row r="1021" spans="23:24" x14ac:dyDescent="0.25">
      <c r="W1021" s="180"/>
      <c r="X1021" s="1"/>
    </row>
    <row r="1022" spans="23:24" x14ac:dyDescent="0.25">
      <c r="W1022" s="180"/>
      <c r="X1022" s="1"/>
    </row>
    <row r="1023" spans="23:24" x14ac:dyDescent="0.25">
      <c r="W1023" s="180"/>
      <c r="X1023" s="1"/>
    </row>
    <row r="1024" spans="23:24" x14ac:dyDescent="0.25">
      <c r="W1024" s="180"/>
      <c r="X1024" s="1"/>
    </row>
    <row r="1025" spans="23:24" x14ac:dyDescent="0.25">
      <c r="W1025" s="180"/>
      <c r="X1025" s="1"/>
    </row>
    <row r="1026" spans="23:24" x14ac:dyDescent="0.25">
      <c r="W1026" s="180"/>
      <c r="X1026" s="1"/>
    </row>
    <row r="1027" spans="23:24" x14ac:dyDescent="0.25">
      <c r="W1027" s="180"/>
      <c r="X1027" s="1"/>
    </row>
    <row r="1028" spans="23:24" x14ac:dyDescent="0.25">
      <c r="W1028" s="180"/>
      <c r="X1028" s="1"/>
    </row>
    <row r="1029" spans="23:24" x14ac:dyDescent="0.25">
      <c r="W1029" s="180"/>
      <c r="X1029" s="1"/>
    </row>
    <row r="1030" spans="23:24" x14ac:dyDescent="0.25">
      <c r="W1030" s="180"/>
      <c r="X1030" s="1"/>
    </row>
    <row r="1031" spans="23:24" x14ac:dyDescent="0.25">
      <c r="W1031" s="180"/>
      <c r="X1031" s="1"/>
    </row>
    <row r="1032" spans="23:24" x14ac:dyDescent="0.25">
      <c r="W1032" s="180"/>
      <c r="X1032" s="1"/>
    </row>
    <row r="1033" spans="23:24" x14ac:dyDescent="0.25">
      <c r="W1033" s="180"/>
      <c r="X1033" s="1"/>
    </row>
    <row r="1034" spans="23:24" x14ac:dyDescent="0.25">
      <c r="W1034" s="180"/>
      <c r="X1034" s="1"/>
    </row>
    <row r="1035" spans="23:24" x14ac:dyDescent="0.25">
      <c r="W1035" s="180"/>
      <c r="X1035" s="1"/>
    </row>
    <row r="1036" spans="23:24" x14ac:dyDescent="0.25">
      <c r="W1036" s="180"/>
      <c r="X1036" s="1"/>
    </row>
    <row r="1037" spans="23:24" x14ac:dyDescent="0.25">
      <c r="W1037" s="180"/>
      <c r="X1037" s="1"/>
    </row>
    <row r="1038" spans="23:24" x14ac:dyDescent="0.25">
      <c r="W1038" s="180"/>
      <c r="X1038" s="1"/>
    </row>
    <row r="1039" spans="23:24" x14ac:dyDescent="0.25">
      <c r="W1039" s="180"/>
      <c r="X1039" s="1"/>
    </row>
    <row r="1040" spans="23:24" x14ac:dyDescent="0.25">
      <c r="W1040" s="180"/>
      <c r="X1040" s="1"/>
    </row>
    <row r="1041" spans="23:24" x14ac:dyDescent="0.25">
      <c r="W1041" s="180"/>
      <c r="X1041" s="1"/>
    </row>
    <row r="1042" spans="23:24" x14ac:dyDescent="0.25">
      <c r="W1042" s="180"/>
      <c r="X1042" s="1"/>
    </row>
    <row r="1043" spans="23:24" x14ac:dyDescent="0.25">
      <c r="W1043" s="180"/>
      <c r="X1043" s="1"/>
    </row>
    <row r="1044" spans="23:24" x14ac:dyDescent="0.25">
      <c r="W1044" s="180"/>
      <c r="X1044" s="1"/>
    </row>
    <row r="1045" spans="23:24" x14ac:dyDescent="0.25">
      <c r="W1045" s="180"/>
      <c r="X1045" s="1"/>
    </row>
    <row r="1046" spans="23:24" x14ac:dyDescent="0.25">
      <c r="W1046" s="180"/>
      <c r="X1046" s="1"/>
    </row>
    <row r="1047" spans="23:24" x14ac:dyDescent="0.25">
      <c r="W1047" s="180"/>
      <c r="X1047" s="1"/>
    </row>
    <row r="1048" spans="23:24" x14ac:dyDescent="0.25">
      <c r="W1048" s="180"/>
      <c r="X1048" s="1"/>
    </row>
    <row r="1049" spans="23:24" x14ac:dyDescent="0.25">
      <c r="W1049" s="180"/>
      <c r="X1049" s="1"/>
    </row>
    <row r="1050" spans="23:24" x14ac:dyDescent="0.25">
      <c r="W1050" s="180"/>
      <c r="X1050" s="1"/>
    </row>
    <row r="1051" spans="23:24" x14ac:dyDescent="0.25">
      <c r="W1051" s="180"/>
      <c r="X1051" s="1"/>
    </row>
    <row r="1052" spans="23:24" x14ac:dyDescent="0.25">
      <c r="W1052" s="180"/>
      <c r="X1052" s="1"/>
    </row>
    <row r="1053" spans="23:24" x14ac:dyDescent="0.25">
      <c r="W1053" s="180"/>
      <c r="X1053" s="1"/>
    </row>
    <row r="1054" spans="23:24" x14ac:dyDescent="0.25">
      <c r="W1054" s="180"/>
      <c r="X1054" s="1"/>
    </row>
    <row r="1055" spans="23:24" x14ac:dyDescent="0.25">
      <c r="W1055" s="180"/>
      <c r="X1055" s="1"/>
    </row>
    <row r="1056" spans="23:24" x14ac:dyDescent="0.25">
      <c r="W1056" s="180"/>
      <c r="X1056" s="1"/>
    </row>
    <row r="1057" spans="23:24" x14ac:dyDescent="0.25">
      <c r="W1057" s="180"/>
      <c r="X1057" s="1"/>
    </row>
    <row r="1058" spans="23:24" x14ac:dyDescent="0.25">
      <c r="W1058" s="180"/>
      <c r="X1058" s="1"/>
    </row>
    <row r="1059" spans="23:24" x14ac:dyDescent="0.25">
      <c r="W1059" s="180"/>
      <c r="X1059" s="1"/>
    </row>
    <row r="1060" spans="23:24" x14ac:dyDescent="0.25">
      <c r="W1060" s="180"/>
      <c r="X1060" s="1"/>
    </row>
    <row r="1061" spans="23:24" x14ac:dyDescent="0.25">
      <c r="W1061" s="180"/>
      <c r="X1061" s="1"/>
    </row>
    <row r="1062" spans="23:24" x14ac:dyDescent="0.25">
      <c r="W1062" s="180"/>
      <c r="X1062" s="1"/>
    </row>
    <row r="1063" spans="23:24" x14ac:dyDescent="0.25">
      <c r="W1063" s="180"/>
      <c r="X1063" s="1"/>
    </row>
    <row r="1064" spans="23:24" x14ac:dyDescent="0.25">
      <c r="W1064" s="180"/>
      <c r="X1064" s="1"/>
    </row>
    <row r="1065" spans="23:24" x14ac:dyDescent="0.25">
      <c r="W1065" s="180"/>
      <c r="X1065" s="1"/>
    </row>
    <row r="1066" spans="23:24" x14ac:dyDescent="0.25">
      <c r="W1066" s="180"/>
      <c r="X1066" s="1"/>
    </row>
    <row r="1067" spans="23:24" x14ac:dyDescent="0.25">
      <c r="W1067" s="180"/>
      <c r="X1067" s="1"/>
    </row>
    <row r="1068" spans="23:24" x14ac:dyDescent="0.25">
      <c r="W1068" s="180"/>
      <c r="X1068" s="1"/>
    </row>
    <row r="1069" spans="23:24" x14ac:dyDescent="0.25">
      <c r="W1069" s="180"/>
      <c r="X1069" s="1"/>
    </row>
    <row r="1070" spans="23:24" x14ac:dyDescent="0.25">
      <c r="W1070" s="180"/>
      <c r="X1070" s="1"/>
    </row>
    <row r="1071" spans="23:24" x14ac:dyDescent="0.25">
      <c r="W1071" s="180"/>
      <c r="X1071" s="1"/>
    </row>
    <row r="1072" spans="23:24" x14ac:dyDescent="0.25">
      <c r="W1072" s="180"/>
      <c r="X1072" s="1"/>
    </row>
    <row r="1073" spans="23:24" x14ac:dyDescent="0.25">
      <c r="W1073" s="180"/>
      <c r="X1073" s="1"/>
    </row>
    <row r="1074" spans="23:24" x14ac:dyDescent="0.25">
      <c r="W1074" s="180"/>
      <c r="X1074" s="1"/>
    </row>
    <row r="1075" spans="23:24" x14ac:dyDescent="0.25">
      <c r="W1075" s="180"/>
      <c r="X1075" s="1"/>
    </row>
    <row r="1076" spans="23:24" x14ac:dyDescent="0.25">
      <c r="W1076" s="180"/>
      <c r="X1076" s="1"/>
    </row>
    <row r="1077" spans="23:24" x14ac:dyDescent="0.25">
      <c r="W1077" s="180"/>
      <c r="X1077" s="1"/>
    </row>
    <row r="1078" spans="23:24" x14ac:dyDescent="0.25">
      <c r="W1078" s="180"/>
      <c r="X1078" s="1"/>
    </row>
    <row r="1079" spans="23:24" x14ac:dyDescent="0.25">
      <c r="W1079" s="180"/>
      <c r="X1079" s="1"/>
    </row>
    <row r="1080" spans="23:24" x14ac:dyDescent="0.25">
      <c r="W1080" s="180"/>
      <c r="X1080" s="1"/>
    </row>
    <row r="1081" spans="23:24" x14ac:dyDescent="0.25">
      <c r="W1081" s="180"/>
      <c r="X1081" s="1"/>
    </row>
    <row r="1082" spans="23:24" x14ac:dyDescent="0.25">
      <c r="W1082" s="180"/>
      <c r="X1082" s="1"/>
    </row>
    <row r="1083" spans="23:24" x14ac:dyDescent="0.25">
      <c r="W1083" s="180"/>
      <c r="X1083" s="1"/>
    </row>
    <row r="1084" spans="23:24" x14ac:dyDescent="0.25">
      <c r="W1084" s="180"/>
      <c r="X1084" s="1"/>
    </row>
    <row r="1085" spans="23:24" x14ac:dyDescent="0.25">
      <c r="W1085" s="180"/>
      <c r="X1085" s="1"/>
    </row>
    <row r="1086" spans="23:24" x14ac:dyDescent="0.25">
      <c r="W1086" s="180"/>
      <c r="X1086" s="1"/>
    </row>
    <row r="1087" spans="23:24" x14ac:dyDescent="0.25">
      <c r="W1087" s="180"/>
      <c r="X1087" s="1"/>
    </row>
    <row r="1088" spans="23:24" x14ac:dyDescent="0.25">
      <c r="W1088" s="180"/>
      <c r="X1088" s="1"/>
    </row>
    <row r="1089" spans="23:24" x14ac:dyDescent="0.25">
      <c r="W1089" s="180"/>
      <c r="X1089" s="1"/>
    </row>
    <row r="1090" spans="23:24" x14ac:dyDescent="0.25">
      <c r="W1090" s="180"/>
      <c r="X1090" s="1"/>
    </row>
    <row r="1091" spans="23:24" x14ac:dyDescent="0.25">
      <c r="W1091" s="180"/>
      <c r="X1091" s="1"/>
    </row>
    <row r="1092" spans="23:24" x14ac:dyDescent="0.25">
      <c r="W1092" s="180"/>
      <c r="X1092" s="1"/>
    </row>
    <row r="1093" spans="23:24" x14ac:dyDescent="0.25">
      <c r="W1093" s="180"/>
      <c r="X1093" s="1"/>
    </row>
    <row r="1094" spans="23:24" x14ac:dyDescent="0.25">
      <c r="W1094" s="180"/>
      <c r="X1094" s="1"/>
    </row>
    <row r="1095" spans="23:24" x14ac:dyDescent="0.25">
      <c r="W1095" s="180"/>
      <c r="X1095" s="1"/>
    </row>
    <row r="1096" spans="23:24" x14ac:dyDescent="0.25">
      <c r="W1096" s="180"/>
      <c r="X1096" s="1"/>
    </row>
    <row r="1097" spans="23:24" x14ac:dyDescent="0.25">
      <c r="W1097" s="180"/>
      <c r="X1097" s="1"/>
    </row>
    <row r="1098" spans="23:24" x14ac:dyDescent="0.25">
      <c r="W1098" s="180"/>
      <c r="X1098" s="1"/>
    </row>
    <row r="1099" spans="23:24" x14ac:dyDescent="0.25">
      <c r="W1099" s="180"/>
      <c r="X1099" s="1"/>
    </row>
    <row r="1100" spans="23:24" x14ac:dyDescent="0.25">
      <c r="W1100" s="180"/>
      <c r="X1100" s="1"/>
    </row>
    <row r="1101" spans="23:24" x14ac:dyDescent="0.25">
      <c r="W1101" s="180"/>
      <c r="X1101" s="1"/>
    </row>
    <row r="1102" spans="23:24" x14ac:dyDescent="0.25">
      <c r="W1102" s="180"/>
      <c r="X1102" s="1"/>
    </row>
    <row r="1103" spans="23:24" x14ac:dyDescent="0.25">
      <c r="W1103" s="180"/>
      <c r="X1103" s="1"/>
    </row>
    <row r="1104" spans="23:24" x14ac:dyDescent="0.25">
      <c r="W1104" s="180"/>
      <c r="X1104" s="1"/>
    </row>
    <row r="1105" spans="23:24" x14ac:dyDescent="0.25">
      <c r="W1105" s="180"/>
      <c r="X1105" s="1"/>
    </row>
    <row r="1106" spans="23:24" x14ac:dyDescent="0.25">
      <c r="W1106" s="180"/>
      <c r="X1106" s="1"/>
    </row>
    <row r="1107" spans="23:24" x14ac:dyDescent="0.25">
      <c r="W1107" s="180"/>
      <c r="X1107" s="1"/>
    </row>
    <row r="1108" spans="23:24" x14ac:dyDescent="0.25">
      <c r="W1108" s="180"/>
      <c r="X1108" s="1"/>
    </row>
    <row r="1109" spans="23:24" x14ac:dyDescent="0.25">
      <c r="W1109" s="180"/>
      <c r="X1109" s="1"/>
    </row>
    <row r="1110" spans="23:24" x14ac:dyDescent="0.25">
      <c r="W1110" s="180"/>
      <c r="X1110" s="1"/>
    </row>
    <row r="1111" spans="23:24" x14ac:dyDescent="0.25">
      <c r="W1111" s="180"/>
      <c r="X1111" s="1"/>
    </row>
    <row r="1112" spans="23:24" x14ac:dyDescent="0.25">
      <c r="W1112" s="180"/>
      <c r="X1112" s="1"/>
    </row>
    <row r="1113" spans="23:24" x14ac:dyDescent="0.25">
      <c r="W1113" s="180"/>
      <c r="X1113" s="1"/>
    </row>
    <row r="1114" spans="23:24" x14ac:dyDescent="0.25">
      <c r="W1114" s="180"/>
      <c r="X1114" s="1"/>
    </row>
    <row r="1115" spans="23:24" x14ac:dyDescent="0.25">
      <c r="W1115" s="180"/>
      <c r="X1115" s="1"/>
    </row>
    <row r="1116" spans="23:24" x14ac:dyDescent="0.25">
      <c r="W1116" s="180"/>
      <c r="X1116" s="1"/>
    </row>
    <row r="1117" spans="23:24" x14ac:dyDescent="0.25">
      <c r="W1117" s="180"/>
      <c r="X1117" s="1"/>
    </row>
    <row r="1118" spans="23:24" x14ac:dyDescent="0.25">
      <c r="W1118" s="180"/>
      <c r="X1118" s="1"/>
    </row>
    <row r="1119" spans="23:24" x14ac:dyDescent="0.25">
      <c r="W1119" s="180"/>
      <c r="X1119" s="1"/>
    </row>
    <row r="1120" spans="23:24" x14ac:dyDescent="0.25">
      <c r="W1120" s="180"/>
      <c r="X1120" s="1"/>
    </row>
    <row r="1121" spans="23:24" x14ac:dyDescent="0.25">
      <c r="W1121" s="180"/>
      <c r="X1121" s="1"/>
    </row>
    <row r="1122" spans="23:24" x14ac:dyDescent="0.25">
      <c r="W1122" s="180"/>
      <c r="X1122" s="1"/>
    </row>
    <row r="1123" spans="23:24" x14ac:dyDescent="0.25">
      <c r="W1123" s="180"/>
      <c r="X1123" s="1"/>
    </row>
    <row r="1124" spans="23:24" x14ac:dyDescent="0.25">
      <c r="W1124" s="180"/>
      <c r="X1124" s="1"/>
    </row>
    <row r="1125" spans="23:24" x14ac:dyDescent="0.25">
      <c r="W1125" s="180"/>
      <c r="X1125" s="1"/>
    </row>
    <row r="1126" spans="23:24" x14ac:dyDescent="0.25">
      <c r="W1126" s="180"/>
      <c r="X1126" s="1"/>
    </row>
    <row r="1127" spans="23:24" x14ac:dyDescent="0.25">
      <c r="W1127" s="180"/>
      <c r="X1127" s="1"/>
    </row>
    <row r="1128" spans="23:24" x14ac:dyDescent="0.25">
      <c r="W1128" s="180"/>
      <c r="X1128" s="1"/>
    </row>
    <row r="1129" spans="23:24" x14ac:dyDescent="0.25">
      <c r="W1129" s="180"/>
      <c r="X1129" s="1"/>
    </row>
    <row r="1130" spans="23:24" x14ac:dyDescent="0.25">
      <c r="W1130" s="180"/>
      <c r="X1130" s="1"/>
    </row>
    <row r="1131" spans="23:24" x14ac:dyDescent="0.25">
      <c r="W1131" s="180"/>
      <c r="X1131" s="1"/>
    </row>
    <row r="1132" spans="23:24" x14ac:dyDescent="0.25">
      <c r="W1132" s="180"/>
      <c r="X1132" s="1"/>
    </row>
    <row r="1133" spans="23:24" x14ac:dyDescent="0.25">
      <c r="W1133" s="180"/>
      <c r="X1133" s="1"/>
    </row>
    <row r="1134" spans="23:24" x14ac:dyDescent="0.25">
      <c r="W1134" s="180"/>
      <c r="X1134" s="1"/>
    </row>
    <row r="1135" spans="23:24" x14ac:dyDescent="0.25">
      <c r="W1135" s="180"/>
      <c r="X1135" s="1"/>
    </row>
    <row r="1136" spans="23:24" x14ac:dyDescent="0.25">
      <c r="W1136" s="180"/>
      <c r="X1136" s="1"/>
    </row>
    <row r="1137" spans="23:24" x14ac:dyDescent="0.25">
      <c r="W1137" s="180"/>
      <c r="X1137" s="1"/>
    </row>
    <row r="1138" spans="23:24" x14ac:dyDescent="0.25">
      <c r="W1138" s="180"/>
      <c r="X1138" s="1"/>
    </row>
    <row r="1139" spans="23:24" x14ac:dyDescent="0.25">
      <c r="W1139" s="180"/>
      <c r="X1139" s="1"/>
    </row>
    <row r="1140" spans="23:24" x14ac:dyDescent="0.25">
      <c r="W1140" s="180"/>
      <c r="X1140" s="1"/>
    </row>
    <row r="1141" spans="23:24" x14ac:dyDescent="0.25">
      <c r="W1141" s="180"/>
      <c r="X1141" s="1"/>
    </row>
    <row r="1142" spans="23:24" x14ac:dyDescent="0.25">
      <c r="W1142" s="180"/>
      <c r="X1142" s="1"/>
    </row>
    <row r="1143" spans="23:24" x14ac:dyDescent="0.25">
      <c r="W1143" s="180"/>
      <c r="X1143" s="1"/>
    </row>
    <row r="1144" spans="23:24" x14ac:dyDescent="0.25">
      <c r="W1144" s="180"/>
      <c r="X1144" s="1"/>
    </row>
    <row r="1145" spans="23:24" x14ac:dyDescent="0.25">
      <c r="W1145" s="180"/>
      <c r="X1145" s="1"/>
    </row>
    <row r="1146" spans="23:24" x14ac:dyDescent="0.25">
      <c r="W1146" s="180"/>
      <c r="X1146" s="1"/>
    </row>
    <row r="1147" spans="23:24" x14ac:dyDescent="0.25">
      <c r="W1147" s="180"/>
      <c r="X1147" s="1"/>
    </row>
    <row r="1148" spans="23:24" x14ac:dyDescent="0.25">
      <c r="W1148" s="180"/>
      <c r="X1148" s="1"/>
    </row>
    <row r="1149" spans="23:24" x14ac:dyDescent="0.25">
      <c r="W1149" s="180"/>
      <c r="X1149" s="1"/>
    </row>
    <row r="1150" spans="23:24" x14ac:dyDescent="0.25">
      <c r="W1150" s="180"/>
      <c r="X1150" s="1"/>
    </row>
    <row r="1151" spans="23:24" x14ac:dyDescent="0.25">
      <c r="W1151" s="180"/>
      <c r="X1151" s="1"/>
    </row>
    <row r="1152" spans="23:24" x14ac:dyDescent="0.25">
      <c r="W1152" s="180"/>
      <c r="X1152" s="1"/>
    </row>
    <row r="1153" spans="23:24" x14ac:dyDescent="0.25">
      <c r="W1153" s="180"/>
      <c r="X1153" s="1"/>
    </row>
    <row r="1154" spans="23:24" x14ac:dyDescent="0.25">
      <c r="W1154" s="180"/>
      <c r="X1154" s="1"/>
    </row>
    <row r="1155" spans="23:24" x14ac:dyDescent="0.25">
      <c r="W1155" s="180"/>
      <c r="X1155" s="1"/>
    </row>
    <row r="1156" spans="23:24" x14ac:dyDescent="0.25">
      <c r="W1156" s="180"/>
      <c r="X1156" s="1"/>
    </row>
    <row r="1157" spans="23:24" x14ac:dyDescent="0.25">
      <c r="W1157" s="180"/>
      <c r="X1157" s="1"/>
    </row>
    <row r="1158" spans="23:24" x14ac:dyDescent="0.25">
      <c r="W1158" s="180"/>
      <c r="X1158" s="1"/>
    </row>
    <row r="1159" spans="23:24" x14ac:dyDescent="0.25">
      <c r="W1159" s="180"/>
      <c r="X1159" s="1"/>
    </row>
    <row r="1160" spans="23:24" x14ac:dyDescent="0.25">
      <c r="W1160" s="180"/>
      <c r="X1160" s="1"/>
    </row>
    <row r="1161" spans="23:24" x14ac:dyDescent="0.25">
      <c r="W1161" s="180"/>
      <c r="X1161" s="1"/>
    </row>
    <row r="1162" spans="23:24" x14ac:dyDescent="0.25">
      <c r="W1162" s="180"/>
      <c r="X1162" s="1"/>
    </row>
    <row r="1163" spans="23:24" x14ac:dyDescent="0.25">
      <c r="W1163" s="180"/>
      <c r="X1163" s="1"/>
    </row>
    <row r="1164" spans="23:24" x14ac:dyDescent="0.25">
      <c r="W1164" s="180"/>
      <c r="X1164" s="1"/>
    </row>
    <row r="1165" spans="23:24" x14ac:dyDescent="0.25">
      <c r="W1165" s="180"/>
      <c r="X1165" s="1"/>
    </row>
    <row r="1166" spans="23:24" x14ac:dyDescent="0.25">
      <c r="W1166" s="180"/>
      <c r="X1166" s="1"/>
    </row>
    <row r="1167" spans="23:24" x14ac:dyDescent="0.25">
      <c r="W1167" s="180"/>
      <c r="X1167" s="1"/>
    </row>
    <row r="1168" spans="23:24" x14ac:dyDescent="0.25">
      <c r="W1168" s="180"/>
      <c r="X1168" s="1"/>
    </row>
    <row r="1169" spans="23:24" x14ac:dyDescent="0.25">
      <c r="W1169" s="180"/>
      <c r="X1169" s="1"/>
    </row>
    <row r="1170" spans="23:24" x14ac:dyDescent="0.25">
      <c r="W1170" s="180"/>
      <c r="X1170" s="1"/>
    </row>
    <row r="1171" spans="23:24" x14ac:dyDescent="0.25">
      <c r="W1171" s="180"/>
      <c r="X1171" s="1"/>
    </row>
    <row r="1172" spans="23:24" x14ac:dyDescent="0.25">
      <c r="W1172" s="180"/>
      <c r="X1172" s="1"/>
    </row>
    <row r="1173" spans="23:24" x14ac:dyDescent="0.25">
      <c r="W1173" s="180"/>
      <c r="X1173" s="1"/>
    </row>
    <row r="1174" spans="23:24" x14ac:dyDescent="0.25">
      <c r="W1174" s="180"/>
      <c r="X1174" s="1"/>
    </row>
    <row r="1175" spans="23:24" x14ac:dyDescent="0.25">
      <c r="W1175" s="180"/>
      <c r="X1175" s="1"/>
    </row>
    <row r="1176" spans="23:24" x14ac:dyDescent="0.25">
      <c r="W1176" s="180"/>
      <c r="X1176" s="1"/>
    </row>
    <row r="1177" spans="23:24" x14ac:dyDescent="0.25">
      <c r="W1177" s="180"/>
      <c r="X1177" s="1"/>
    </row>
    <row r="1178" spans="23:24" x14ac:dyDescent="0.25">
      <c r="W1178" s="180"/>
      <c r="X1178" s="1"/>
    </row>
    <row r="1179" spans="23:24" x14ac:dyDescent="0.25">
      <c r="W1179" s="180"/>
      <c r="X1179" s="1"/>
    </row>
    <row r="1180" spans="23:24" x14ac:dyDescent="0.25">
      <c r="W1180" s="180"/>
      <c r="X1180" s="1"/>
    </row>
    <row r="1181" spans="23:24" x14ac:dyDescent="0.25">
      <c r="W1181" s="180"/>
      <c r="X1181" s="1"/>
    </row>
    <row r="1182" spans="23:24" x14ac:dyDescent="0.25">
      <c r="W1182" s="180"/>
      <c r="X1182" s="1"/>
    </row>
    <row r="1183" spans="23:24" x14ac:dyDescent="0.25">
      <c r="W1183" s="180"/>
      <c r="X1183" s="1"/>
    </row>
    <row r="1184" spans="23:24" x14ac:dyDescent="0.25">
      <c r="W1184" s="180"/>
      <c r="X1184" s="1"/>
    </row>
    <row r="1185" spans="23:24" x14ac:dyDescent="0.25">
      <c r="W1185" s="180"/>
      <c r="X1185" s="1"/>
    </row>
    <row r="1186" spans="23:24" x14ac:dyDescent="0.25">
      <c r="W1186" s="180"/>
      <c r="X1186" s="1"/>
    </row>
    <row r="1187" spans="23:24" x14ac:dyDescent="0.25">
      <c r="W1187" s="180"/>
      <c r="X1187" s="1"/>
    </row>
    <row r="1188" spans="23:24" x14ac:dyDescent="0.25">
      <c r="W1188" s="180"/>
      <c r="X1188" s="1"/>
    </row>
    <row r="1189" spans="23:24" x14ac:dyDescent="0.25">
      <c r="W1189" s="180"/>
      <c r="X1189" s="1"/>
    </row>
    <row r="1190" spans="23:24" x14ac:dyDescent="0.25">
      <c r="W1190" s="180"/>
      <c r="X1190" s="1"/>
    </row>
    <row r="1191" spans="23:24" x14ac:dyDescent="0.25">
      <c r="W1191" s="180"/>
      <c r="X1191" s="1"/>
    </row>
    <row r="1192" spans="23:24" x14ac:dyDescent="0.25">
      <c r="W1192" s="180"/>
      <c r="X1192" s="1"/>
    </row>
    <row r="1193" spans="23:24" x14ac:dyDescent="0.25">
      <c r="W1193" s="180"/>
      <c r="X1193" s="1"/>
    </row>
    <row r="1194" spans="23:24" x14ac:dyDescent="0.25">
      <c r="W1194" s="180"/>
      <c r="X1194" s="1"/>
    </row>
    <row r="1195" spans="23:24" x14ac:dyDescent="0.25">
      <c r="W1195" s="180"/>
      <c r="X1195" s="1"/>
    </row>
    <row r="1196" spans="23:24" x14ac:dyDescent="0.25">
      <c r="W1196" s="180"/>
      <c r="X1196" s="1"/>
    </row>
    <row r="1197" spans="23:24" x14ac:dyDescent="0.25">
      <c r="W1197" s="180"/>
      <c r="X1197" s="1"/>
    </row>
    <row r="1198" spans="23:24" x14ac:dyDescent="0.25">
      <c r="W1198" s="180"/>
      <c r="X1198" s="1"/>
    </row>
    <row r="1199" spans="23:24" x14ac:dyDescent="0.25">
      <c r="W1199" s="180"/>
      <c r="X1199" s="1"/>
    </row>
    <row r="1200" spans="23:24" x14ac:dyDescent="0.25">
      <c r="W1200" s="180"/>
      <c r="X1200" s="1"/>
    </row>
    <row r="1201" spans="23:24" x14ac:dyDescent="0.25">
      <c r="W1201" s="180"/>
      <c r="X1201" s="1"/>
    </row>
    <row r="1202" spans="23:24" x14ac:dyDescent="0.25">
      <c r="W1202" s="180"/>
      <c r="X1202" s="1"/>
    </row>
    <row r="1203" spans="23:24" x14ac:dyDescent="0.25">
      <c r="W1203" s="180"/>
      <c r="X1203" s="1"/>
    </row>
    <row r="1204" spans="23:24" x14ac:dyDescent="0.25">
      <c r="W1204" s="180"/>
      <c r="X1204" s="1"/>
    </row>
    <row r="1205" spans="23:24" x14ac:dyDescent="0.25">
      <c r="W1205" s="180"/>
      <c r="X1205" s="1"/>
    </row>
    <row r="1206" spans="23:24" x14ac:dyDescent="0.25">
      <c r="W1206" s="180"/>
      <c r="X1206" s="1"/>
    </row>
    <row r="1207" spans="23:24" x14ac:dyDescent="0.25">
      <c r="W1207" s="180"/>
      <c r="X1207" s="1"/>
    </row>
    <row r="1208" spans="23:24" x14ac:dyDescent="0.25">
      <c r="W1208" s="180"/>
      <c r="X1208" s="1"/>
    </row>
    <row r="1209" spans="23:24" x14ac:dyDescent="0.25">
      <c r="W1209" s="180"/>
      <c r="X1209" s="1"/>
    </row>
    <row r="1210" spans="23:24" x14ac:dyDescent="0.25">
      <c r="W1210" s="180"/>
      <c r="X1210" s="1"/>
    </row>
    <row r="1211" spans="23:24" x14ac:dyDescent="0.25">
      <c r="W1211" s="180"/>
      <c r="X1211" s="1"/>
    </row>
    <row r="1212" spans="23:24" x14ac:dyDescent="0.25">
      <c r="W1212" s="180"/>
      <c r="X1212" s="1"/>
    </row>
    <row r="1213" spans="23:24" x14ac:dyDescent="0.25">
      <c r="W1213" s="180"/>
      <c r="X1213" s="1"/>
    </row>
    <row r="1214" spans="23:24" x14ac:dyDescent="0.25">
      <c r="W1214" s="180"/>
      <c r="X1214" s="1"/>
    </row>
    <row r="1215" spans="23:24" x14ac:dyDescent="0.25">
      <c r="W1215" s="180"/>
      <c r="X1215" s="1"/>
    </row>
    <row r="1216" spans="23:24" x14ac:dyDescent="0.25">
      <c r="W1216" s="180"/>
      <c r="X1216" s="1"/>
    </row>
    <row r="1217" spans="23:24" x14ac:dyDescent="0.25">
      <c r="W1217" s="180"/>
      <c r="X1217" s="1"/>
    </row>
    <row r="1218" spans="23:24" x14ac:dyDescent="0.25">
      <c r="W1218" s="180"/>
      <c r="X1218" s="1"/>
    </row>
    <row r="1219" spans="23:24" x14ac:dyDescent="0.25">
      <c r="W1219" s="180"/>
      <c r="X1219" s="1"/>
    </row>
    <row r="1220" spans="23:24" x14ac:dyDescent="0.25">
      <c r="W1220" s="180"/>
      <c r="X1220" s="1"/>
    </row>
    <row r="1221" spans="23:24" x14ac:dyDescent="0.25">
      <c r="W1221" s="180"/>
      <c r="X1221" s="1"/>
    </row>
    <row r="1222" spans="23:24" x14ac:dyDescent="0.25">
      <c r="W1222" s="180"/>
      <c r="X1222" s="1"/>
    </row>
    <row r="1223" spans="23:24" x14ac:dyDescent="0.25">
      <c r="W1223" s="180"/>
      <c r="X1223" s="1"/>
    </row>
    <row r="1224" spans="23:24" x14ac:dyDescent="0.25">
      <c r="W1224" s="180"/>
      <c r="X1224" s="1"/>
    </row>
    <row r="1225" spans="23:24" x14ac:dyDescent="0.25">
      <c r="W1225" s="180"/>
      <c r="X1225" s="1"/>
    </row>
    <row r="1226" spans="23:24" x14ac:dyDescent="0.25">
      <c r="W1226" s="180"/>
      <c r="X1226" s="1"/>
    </row>
    <row r="1227" spans="23:24" x14ac:dyDescent="0.25">
      <c r="W1227" s="180"/>
      <c r="X1227" s="1"/>
    </row>
    <row r="1228" spans="23:24" x14ac:dyDescent="0.25">
      <c r="W1228" s="180"/>
      <c r="X1228" s="1"/>
    </row>
    <row r="1229" spans="23:24" x14ac:dyDescent="0.25">
      <c r="W1229" s="180"/>
      <c r="X1229" s="1"/>
    </row>
    <row r="1230" spans="23:24" x14ac:dyDescent="0.25">
      <c r="W1230" s="180"/>
      <c r="X1230" s="1"/>
    </row>
    <row r="1231" spans="23:24" x14ac:dyDescent="0.25">
      <c r="W1231" s="180"/>
      <c r="X1231" s="1"/>
    </row>
    <row r="1232" spans="23:24" x14ac:dyDescent="0.25">
      <c r="W1232" s="180"/>
      <c r="X1232" s="1"/>
    </row>
    <row r="1233" spans="23:24" x14ac:dyDescent="0.25">
      <c r="W1233" s="180"/>
      <c r="X1233" s="1"/>
    </row>
    <row r="1234" spans="23:24" x14ac:dyDescent="0.25">
      <c r="W1234" s="180"/>
      <c r="X1234" s="1"/>
    </row>
    <row r="1235" spans="23:24" x14ac:dyDescent="0.25">
      <c r="W1235" s="180"/>
      <c r="X1235" s="1"/>
    </row>
    <row r="1236" spans="23:24" x14ac:dyDescent="0.25">
      <c r="W1236" s="180"/>
      <c r="X1236" s="1"/>
    </row>
    <row r="1237" spans="23:24" x14ac:dyDescent="0.25">
      <c r="W1237" s="180"/>
      <c r="X1237" s="1"/>
    </row>
    <row r="1238" spans="23:24" x14ac:dyDescent="0.25">
      <c r="W1238" s="180"/>
      <c r="X1238" s="1"/>
    </row>
    <row r="1239" spans="23:24" x14ac:dyDescent="0.25">
      <c r="W1239" s="180"/>
      <c r="X1239" s="1"/>
    </row>
    <row r="1240" spans="23:24" x14ac:dyDescent="0.25">
      <c r="W1240" s="180"/>
      <c r="X1240" s="1"/>
    </row>
    <row r="1241" spans="23:24" x14ac:dyDescent="0.25">
      <c r="W1241" s="180"/>
      <c r="X1241" s="1"/>
    </row>
    <row r="1242" spans="23:24" x14ac:dyDescent="0.25">
      <c r="W1242" s="180"/>
      <c r="X1242" s="1"/>
    </row>
    <row r="1243" spans="23:24" x14ac:dyDescent="0.25">
      <c r="W1243" s="180"/>
      <c r="X1243" s="1"/>
    </row>
    <row r="1244" spans="23:24" x14ac:dyDescent="0.25">
      <c r="W1244" s="180"/>
      <c r="X1244" s="1"/>
    </row>
    <row r="1245" spans="23:24" x14ac:dyDescent="0.25">
      <c r="W1245" s="180"/>
      <c r="X1245" s="1"/>
    </row>
    <row r="1246" spans="23:24" x14ac:dyDescent="0.25">
      <c r="W1246" s="180"/>
      <c r="X1246" s="1"/>
    </row>
    <row r="1247" spans="23:24" x14ac:dyDescent="0.25">
      <c r="W1247" s="180"/>
      <c r="X1247" s="1"/>
    </row>
    <row r="1248" spans="23:24" x14ac:dyDescent="0.25">
      <c r="W1248" s="180"/>
      <c r="X1248" s="1"/>
    </row>
    <row r="1249" spans="23:24" x14ac:dyDescent="0.25">
      <c r="W1249" s="180"/>
      <c r="X1249" s="1"/>
    </row>
    <row r="1250" spans="23:24" x14ac:dyDescent="0.25">
      <c r="W1250" s="180"/>
      <c r="X1250" s="1"/>
    </row>
    <row r="1251" spans="23:24" x14ac:dyDescent="0.25">
      <c r="W1251" s="180"/>
      <c r="X1251" s="1"/>
    </row>
    <row r="1252" spans="23:24" x14ac:dyDescent="0.25">
      <c r="W1252" s="180"/>
      <c r="X1252" s="1"/>
    </row>
    <row r="1253" spans="23:24" x14ac:dyDescent="0.25">
      <c r="W1253" s="180"/>
      <c r="X1253" s="1"/>
    </row>
    <row r="1254" spans="23:24" x14ac:dyDescent="0.25">
      <c r="W1254" s="180"/>
      <c r="X1254" s="1"/>
    </row>
    <row r="1255" spans="23:24" x14ac:dyDescent="0.25">
      <c r="W1255" s="180"/>
      <c r="X1255" s="1"/>
    </row>
    <row r="1256" spans="23:24" x14ac:dyDescent="0.25">
      <c r="W1256" s="180"/>
      <c r="X1256" s="1"/>
    </row>
    <row r="1257" spans="23:24" x14ac:dyDescent="0.25">
      <c r="W1257" s="180"/>
      <c r="X1257" s="1"/>
    </row>
    <row r="1258" spans="23:24" x14ac:dyDescent="0.25">
      <c r="W1258" s="180"/>
      <c r="X1258" s="1"/>
    </row>
    <row r="1259" spans="23:24" x14ac:dyDescent="0.25">
      <c r="W1259" s="180"/>
      <c r="X1259" s="1"/>
    </row>
    <row r="1260" spans="23:24" x14ac:dyDescent="0.25">
      <c r="W1260" s="180"/>
      <c r="X1260" s="1"/>
    </row>
    <row r="1261" spans="23:24" x14ac:dyDescent="0.25">
      <c r="W1261" s="180"/>
      <c r="X1261" s="1"/>
    </row>
    <row r="1262" spans="23:24" x14ac:dyDescent="0.25">
      <c r="W1262" s="180"/>
      <c r="X1262" s="1"/>
    </row>
    <row r="1263" spans="23:24" x14ac:dyDescent="0.25">
      <c r="W1263" s="180"/>
      <c r="X1263" s="1"/>
    </row>
    <row r="1264" spans="23:24" x14ac:dyDescent="0.25">
      <c r="W1264" s="180"/>
      <c r="X1264" s="1"/>
    </row>
    <row r="1265" spans="23:24" x14ac:dyDescent="0.25">
      <c r="W1265" s="180"/>
      <c r="X1265" s="1"/>
    </row>
    <row r="1266" spans="23:24" x14ac:dyDescent="0.25">
      <c r="W1266" s="180"/>
      <c r="X1266" s="1"/>
    </row>
    <row r="1267" spans="23:24" x14ac:dyDescent="0.25">
      <c r="W1267" s="180"/>
      <c r="X1267" s="1"/>
    </row>
    <row r="1268" spans="23:24" x14ac:dyDescent="0.25">
      <c r="W1268" s="180"/>
      <c r="X1268" s="1"/>
    </row>
    <row r="1269" spans="23:24" x14ac:dyDescent="0.25">
      <c r="W1269" s="180"/>
      <c r="X1269" s="1"/>
    </row>
    <row r="1270" spans="23:24" x14ac:dyDescent="0.25">
      <c r="W1270" s="180"/>
      <c r="X1270" s="1"/>
    </row>
    <row r="1271" spans="23:24" x14ac:dyDescent="0.25">
      <c r="W1271" s="180"/>
      <c r="X1271" s="1"/>
    </row>
    <row r="1272" spans="23:24" x14ac:dyDescent="0.25">
      <c r="W1272" s="180"/>
      <c r="X1272" s="1"/>
    </row>
    <row r="1273" spans="23:24" x14ac:dyDescent="0.25">
      <c r="W1273" s="180"/>
      <c r="X1273" s="1"/>
    </row>
    <row r="1274" spans="23:24" x14ac:dyDescent="0.25">
      <c r="W1274" s="180"/>
      <c r="X1274" s="1"/>
    </row>
    <row r="1275" spans="23:24" x14ac:dyDescent="0.25">
      <c r="W1275" s="180"/>
      <c r="X1275" s="1"/>
    </row>
    <row r="1276" spans="23:24" x14ac:dyDescent="0.25">
      <c r="W1276" s="180"/>
      <c r="X1276" s="1"/>
    </row>
    <row r="1277" spans="23:24" x14ac:dyDescent="0.25">
      <c r="W1277" s="180"/>
      <c r="X1277" s="1"/>
    </row>
    <row r="1278" spans="23:24" x14ac:dyDescent="0.25">
      <c r="W1278" s="180"/>
      <c r="X1278" s="1"/>
    </row>
    <row r="1279" spans="23:24" x14ac:dyDescent="0.25">
      <c r="W1279" s="180"/>
      <c r="X1279" s="1"/>
    </row>
    <row r="1280" spans="23:24" x14ac:dyDescent="0.25">
      <c r="W1280" s="180"/>
      <c r="X1280" s="1"/>
    </row>
    <row r="1281" spans="23:24" x14ac:dyDescent="0.25">
      <c r="W1281" s="180"/>
      <c r="X1281" s="1"/>
    </row>
    <row r="1282" spans="23:24" x14ac:dyDescent="0.25">
      <c r="W1282" s="180"/>
      <c r="X1282" s="1"/>
    </row>
    <row r="1283" spans="23:24" x14ac:dyDescent="0.25">
      <c r="W1283" s="180"/>
      <c r="X1283" s="1"/>
    </row>
    <row r="1284" spans="23:24" x14ac:dyDescent="0.25">
      <c r="W1284" s="180"/>
      <c r="X1284" s="1"/>
    </row>
    <row r="1285" spans="23:24" x14ac:dyDescent="0.25">
      <c r="W1285" s="180"/>
      <c r="X1285" s="1"/>
    </row>
    <row r="1286" spans="23:24" x14ac:dyDescent="0.25">
      <c r="W1286" s="180"/>
      <c r="X1286" s="1"/>
    </row>
    <row r="1287" spans="23:24" x14ac:dyDescent="0.25">
      <c r="W1287" s="180"/>
      <c r="X1287" s="1"/>
    </row>
    <row r="1288" spans="23:24" x14ac:dyDescent="0.25">
      <c r="W1288" s="180"/>
      <c r="X1288" s="1"/>
    </row>
    <row r="1289" spans="23:24" x14ac:dyDescent="0.25">
      <c r="W1289" s="180"/>
      <c r="X1289" s="1"/>
    </row>
    <row r="1290" spans="23:24" x14ac:dyDescent="0.25">
      <c r="W1290" s="180"/>
      <c r="X1290" s="1"/>
    </row>
    <row r="1291" spans="23:24" x14ac:dyDescent="0.25">
      <c r="W1291" s="180"/>
      <c r="X1291" s="1"/>
    </row>
    <row r="1292" spans="23:24" x14ac:dyDescent="0.25">
      <c r="W1292" s="180"/>
      <c r="X1292" s="1"/>
    </row>
    <row r="1293" spans="23:24" x14ac:dyDescent="0.25">
      <c r="W1293" s="180"/>
      <c r="X1293" s="1"/>
    </row>
    <row r="1294" spans="23:24" x14ac:dyDescent="0.25">
      <c r="W1294" s="180"/>
      <c r="X1294" s="1"/>
    </row>
    <row r="1295" spans="23:24" x14ac:dyDescent="0.25">
      <c r="W1295" s="180"/>
      <c r="X1295" s="1"/>
    </row>
    <row r="1296" spans="23:24" x14ac:dyDescent="0.25">
      <c r="W1296" s="180"/>
      <c r="X1296" s="1"/>
    </row>
    <row r="1297" spans="23:24" x14ac:dyDescent="0.25">
      <c r="W1297" s="180"/>
      <c r="X1297" s="1"/>
    </row>
    <row r="1298" spans="23:24" x14ac:dyDescent="0.25">
      <c r="W1298" s="180"/>
      <c r="X1298" s="1"/>
    </row>
    <row r="1299" spans="23:24" x14ac:dyDescent="0.25">
      <c r="W1299" s="180"/>
      <c r="X1299" s="1"/>
    </row>
    <row r="1300" spans="23:24" x14ac:dyDescent="0.25">
      <c r="W1300" s="180"/>
      <c r="X1300" s="1"/>
    </row>
    <row r="1301" spans="23:24" x14ac:dyDescent="0.25">
      <c r="W1301" s="180"/>
      <c r="X1301" s="1"/>
    </row>
    <row r="1302" spans="23:24" x14ac:dyDescent="0.25">
      <c r="W1302" s="180"/>
      <c r="X1302" s="1"/>
    </row>
    <row r="1303" spans="23:24" x14ac:dyDescent="0.25">
      <c r="W1303" s="180"/>
      <c r="X1303" s="1"/>
    </row>
    <row r="1304" spans="23:24" x14ac:dyDescent="0.25">
      <c r="W1304" s="180"/>
      <c r="X1304" s="1"/>
    </row>
    <row r="1305" spans="23:24" x14ac:dyDescent="0.25">
      <c r="W1305" s="180"/>
      <c r="X1305" s="1"/>
    </row>
    <row r="1306" spans="23:24" x14ac:dyDescent="0.25">
      <c r="W1306" s="180"/>
      <c r="X1306" s="1"/>
    </row>
    <row r="1307" spans="23:24" x14ac:dyDescent="0.25">
      <c r="W1307" s="180"/>
      <c r="X1307" s="1"/>
    </row>
    <row r="1308" spans="23:24" x14ac:dyDescent="0.25">
      <c r="W1308" s="180"/>
      <c r="X1308" s="1"/>
    </row>
    <row r="1309" spans="23:24" x14ac:dyDescent="0.25">
      <c r="W1309" s="180"/>
      <c r="X1309" s="1"/>
    </row>
    <row r="1310" spans="23:24" x14ac:dyDescent="0.25">
      <c r="W1310" s="180"/>
      <c r="X1310" s="1"/>
    </row>
    <row r="1311" spans="23:24" x14ac:dyDescent="0.25">
      <c r="W1311" s="180"/>
      <c r="X1311" s="1"/>
    </row>
    <row r="1312" spans="23:24" x14ac:dyDescent="0.25">
      <c r="W1312" s="180"/>
      <c r="X1312" s="1"/>
    </row>
    <row r="1313" spans="23:24" x14ac:dyDescent="0.25">
      <c r="W1313" s="180"/>
      <c r="X1313" s="1"/>
    </row>
    <row r="1314" spans="23:24" x14ac:dyDescent="0.25">
      <c r="W1314" s="180"/>
      <c r="X1314" s="1"/>
    </row>
    <row r="1315" spans="23:24" x14ac:dyDescent="0.25">
      <c r="W1315" s="180"/>
      <c r="X1315" s="1"/>
    </row>
    <row r="1316" spans="23:24" x14ac:dyDescent="0.25">
      <c r="W1316" s="180"/>
      <c r="X1316" s="1"/>
    </row>
    <row r="1317" spans="23:24" x14ac:dyDescent="0.25">
      <c r="W1317" s="180"/>
      <c r="X1317" s="1"/>
    </row>
    <row r="1318" spans="23:24" x14ac:dyDescent="0.25">
      <c r="W1318" s="180"/>
      <c r="X1318" s="1"/>
    </row>
    <row r="1319" spans="23:24" x14ac:dyDescent="0.25">
      <c r="W1319" s="180"/>
      <c r="X1319" s="1"/>
    </row>
    <row r="1320" spans="23:24" x14ac:dyDescent="0.25">
      <c r="W1320" s="180"/>
      <c r="X1320" s="1"/>
    </row>
    <row r="1321" spans="23:24" x14ac:dyDescent="0.25">
      <c r="W1321" s="180"/>
      <c r="X1321" s="1"/>
    </row>
    <row r="1322" spans="23:24" x14ac:dyDescent="0.25">
      <c r="W1322" s="180"/>
      <c r="X1322" s="1"/>
    </row>
    <row r="1323" spans="23:24" x14ac:dyDescent="0.25">
      <c r="W1323" s="180"/>
      <c r="X1323" s="1"/>
    </row>
    <row r="1324" spans="23:24" x14ac:dyDescent="0.25">
      <c r="W1324" s="180"/>
      <c r="X1324" s="1"/>
    </row>
    <row r="1325" spans="23:24" x14ac:dyDescent="0.25">
      <c r="W1325" s="180"/>
      <c r="X1325" s="1"/>
    </row>
    <row r="1326" spans="23:24" x14ac:dyDescent="0.25">
      <c r="W1326" s="180"/>
      <c r="X1326" s="1"/>
    </row>
    <row r="1327" spans="23:24" x14ac:dyDescent="0.25">
      <c r="W1327" s="180"/>
      <c r="X1327" s="1"/>
    </row>
    <row r="1328" spans="23:24" x14ac:dyDescent="0.25">
      <c r="W1328" s="180"/>
      <c r="X1328" s="1"/>
    </row>
    <row r="1329" spans="23:24" x14ac:dyDescent="0.25">
      <c r="W1329" s="180"/>
      <c r="X1329" s="1"/>
    </row>
    <row r="1330" spans="23:24" x14ac:dyDescent="0.25">
      <c r="W1330" s="180"/>
      <c r="X1330" s="1"/>
    </row>
    <row r="1331" spans="23:24" x14ac:dyDescent="0.25">
      <c r="W1331" s="180"/>
      <c r="X1331" s="1"/>
    </row>
    <row r="1332" spans="23:24" x14ac:dyDescent="0.25">
      <c r="W1332" s="180"/>
      <c r="X1332" s="1"/>
    </row>
    <row r="1333" spans="23:24" x14ac:dyDescent="0.25">
      <c r="W1333" s="180"/>
      <c r="X1333" s="1"/>
    </row>
    <row r="1334" spans="23:24" x14ac:dyDescent="0.25">
      <c r="W1334" s="180"/>
      <c r="X1334" s="1"/>
    </row>
    <row r="1335" spans="23:24" x14ac:dyDescent="0.25">
      <c r="W1335" s="180"/>
      <c r="X1335" s="1"/>
    </row>
    <row r="1336" spans="23:24" x14ac:dyDescent="0.25">
      <c r="W1336" s="180"/>
      <c r="X1336" s="1"/>
    </row>
    <row r="1337" spans="23:24" x14ac:dyDescent="0.25">
      <c r="W1337" s="180"/>
      <c r="X1337" s="1"/>
    </row>
    <row r="1338" spans="23:24" x14ac:dyDescent="0.25">
      <c r="W1338" s="180"/>
      <c r="X1338" s="1"/>
    </row>
    <row r="1339" spans="23:24" x14ac:dyDescent="0.25">
      <c r="W1339" s="180"/>
      <c r="X1339" s="1"/>
    </row>
    <row r="1340" spans="23:24" x14ac:dyDescent="0.25">
      <c r="W1340" s="180"/>
      <c r="X1340" s="1"/>
    </row>
    <row r="1341" spans="23:24" x14ac:dyDescent="0.25">
      <c r="W1341" s="180"/>
      <c r="X1341" s="1"/>
    </row>
    <row r="1342" spans="23:24" x14ac:dyDescent="0.25">
      <c r="W1342" s="180"/>
      <c r="X1342" s="1"/>
    </row>
    <row r="1343" spans="23:24" x14ac:dyDescent="0.25">
      <c r="W1343" s="180"/>
      <c r="X1343" s="1"/>
    </row>
    <row r="1344" spans="23:24" x14ac:dyDescent="0.25">
      <c r="W1344" s="180"/>
      <c r="X1344" s="1"/>
    </row>
    <row r="1345" spans="23:24" x14ac:dyDescent="0.25">
      <c r="W1345" s="180"/>
      <c r="X1345" s="1"/>
    </row>
    <row r="1346" spans="23:24" x14ac:dyDescent="0.25">
      <c r="W1346" s="180"/>
      <c r="X1346" s="1"/>
    </row>
    <row r="1347" spans="23:24" x14ac:dyDescent="0.25">
      <c r="W1347" s="180"/>
      <c r="X1347" s="1"/>
    </row>
    <row r="1348" spans="23:24" x14ac:dyDescent="0.25">
      <c r="W1348" s="180"/>
      <c r="X1348" s="1"/>
    </row>
    <row r="1349" spans="23:24" x14ac:dyDescent="0.25">
      <c r="W1349" s="180"/>
      <c r="X1349" s="1"/>
    </row>
    <row r="1350" spans="23:24" x14ac:dyDescent="0.25">
      <c r="W1350" s="180"/>
      <c r="X1350" s="1"/>
    </row>
    <row r="1351" spans="23:24" x14ac:dyDescent="0.25">
      <c r="W1351" s="180"/>
      <c r="X1351" s="1"/>
    </row>
    <row r="1352" spans="23:24" x14ac:dyDescent="0.25">
      <c r="W1352" s="180"/>
      <c r="X1352" s="1"/>
    </row>
    <row r="1353" spans="23:24" x14ac:dyDescent="0.25">
      <c r="W1353" s="180"/>
      <c r="X1353" s="1"/>
    </row>
    <row r="1354" spans="23:24" x14ac:dyDescent="0.25">
      <c r="W1354" s="180"/>
      <c r="X1354" s="1"/>
    </row>
    <row r="1355" spans="23:24" x14ac:dyDescent="0.25">
      <c r="W1355" s="180"/>
      <c r="X1355" s="1"/>
    </row>
    <row r="1356" spans="23:24" x14ac:dyDescent="0.25">
      <c r="W1356" s="180"/>
      <c r="X1356" s="1"/>
    </row>
    <row r="1357" spans="23:24" x14ac:dyDescent="0.25">
      <c r="W1357" s="180"/>
      <c r="X1357" s="1"/>
    </row>
    <row r="1358" spans="23:24" x14ac:dyDescent="0.25">
      <c r="W1358" s="180"/>
      <c r="X1358" s="1"/>
    </row>
    <row r="1359" spans="23:24" x14ac:dyDescent="0.25">
      <c r="W1359" s="180"/>
      <c r="X1359" s="1"/>
    </row>
    <row r="1360" spans="23:24" x14ac:dyDescent="0.25">
      <c r="W1360" s="180"/>
      <c r="X1360" s="1"/>
    </row>
    <row r="1361" spans="23:24" x14ac:dyDescent="0.25">
      <c r="W1361" s="180"/>
      <c r="X1361" s="1"/>
    </row>
    <row r="1362" spans="23:24" x14ac:dyDescent="0.25">
      <c r="W1362" s="180"/>
      <c r="X1362" s="1"/>
    </row>
    <row r="1363" spans="23:24" x14ac:dyDescent="0.25">
      <c r="W1363" s="180"/>
      <c r="X1363" s="1"/>
    </row>
    <row r="1364" spans="23:24" x14ac:dyDescent="0.25">
      <c r="W1364" s="180"/>
      <c r="X1364" s="1"/>
    </row>
    <row r="1365" spans="23:24" x14ac:dyDescent="0.25">
      <c r="W1365" s="180"/>
      <c r="X1365" s="1"/>
    </row>
    <row r="1366" spans="23:24" x14ac:dyDescent="0.25">
      <c r="W1366" s="180"/>
      <c r="X1366" s="1"/>
    </row>
    <row r="1367" spans="23:24" x14ac:dyDescent="0.25">
      <c r="W1367" s="180"/>
      <c r="X1367" s="1"/>
    </row>
    <row r="1368" spans="23:24" x14ac:dyDescent="0.25">
      <c r="W1368" s="180"/>
      <c r="X1368" s="1"/>
    </row>
    <row r="1369" spans="23:24" x14ac:dyDescent="0.25">
      <c r="W1369" s="180"/>
      <c r="X1369" s="1"/>
    </row>
    <row r="1370" spans="23:24" x14ac:dyDescent="0.25">
      <c r="W1370" s="180"/>
      <c r="X1370" s="1"/>
    </row>
    <row r="1371" spans="23:24" x14ac:dyDescent="0.25">
      <c r="W1371" s="180"/>
      <c r="X1371" s="1"/>
    </row>
    <row r="1372" spans="23:24" x14ac:dyDescent="0.25">
      <c r="W1372" s="180"/>
      <c r="X1372" s="1"/>
    </row>
    <row r="1373" spans="23:24" x14ac:dyDescent="0.25">
      <c r="W1373" s="180"/>
      <c r="X1373" s="1"/>
    </row>
    <row r="1374" spans="23:24" x14ac:dyDescent="0.25">
      <c r="W1374" s="180"/>
      <c r="X1374" s="1"/>
    </row>
    <row r="1375" spans="23:24" x14ac:dyDescent="0.25">
      <c r="W1375" s="180"/>
      <c r="X1375" s="1"/>
    </row>
    <row r="1376" spans="23:24" x14ac:dyDescent="0.25">
      <c r="W1376" s="180"/>
      <c r="X1376" s="1"/>
    </row>
    <row r="1377" spans="23:24" x14ac:dyDescent="0.25">
      <c r="W1377" s="180"/>
      <c r="X1377" s="1"/>
    </row>
    <row r="1378" spans="23:24" x14ac:dyDescent="0.25">
      <c r="W1378" s="180"/>
      <c r="X1378" s="1"/>
    </row>
    <row r="1379" spans="23:24" x14ac:dyDescent="0.25">
      <c r="W1379" s="180"/>
      <c r="X1379" s="1"/>
    </row>
    <row r="1380" spans="23:24" x14ac:dyDescent="0.25">
      <c r="W1380" s="180"/>
      <c r="X1380" s="1"/>
    </row>
    <row r="1381" spans="23:24" x14ac:dyDescent="0.25">
      <c r="W1381" s="180"/>
      <c r="X1381" s="1"/>
    </row>
    <row r="1382" spans="23:24" x14ac:dyDescent="0.25">
      <c r="W1382" s="180"/>
      <c r="X1382" s="1"/>
    </row>
    <row r="1383" spans="23:24" x14ac:dyDescent="0.25">
      <c r="W1383" s="180"/>
      <c r="X1383" s="1"/>
    </row>
    <row r="1384" spans="23:24" x14ac:dyDescent="0.25">
      <c r="W1384" s="180"/>
      <c r="X1384" s="1"/>
    </row>
    <row r="1385" spans="23:24" x14ac:dyDescent="0.25">
      <c r="W1385" s="180"/>
      <c r="X1385" s="1"/>
    </row>
    <row r="1386" spans="23:24" x14ac:dyDescent="0.25">
      <c r="W1386" s="180"/>
      <c r="X1386" s="1"/>
    </row>
    <row r="1387" spans="23:24" x14ac:dyDescent="0.25">
      <c r="W1387" s="180"/>
      <c r="X1387" s="1"/>
    </row>
    <row r="1388" spans="23:24" x14ac:dyDescent="0.25">
      <c r="W1388" s="180"/>
      <c r="X1388" s="1"/>
    </row>
    <row r="1389" spans="23:24" x14ac:dyDescent="0.25">
      <c r="W1389" s="180"/>
      <c r="X1389" s="1"/>
    </row>
    <row r="1390" spans="23:24" x14ac:dyDescent="0.25">
      <c r="W1390" s="180"/>
      <c r="X1390" s="1"/>
    </row>
    <row r="1391" spans="23:24" x14ac:dyDescent="0.25">
      <c r="W1391" s="180"/>
      <c r="X1391" s="1"/>
    </row>
    <row r="1392" spans="23:24" x14ac:dyDescent="0.25">
      <c r="W1392" s="180"/>
      <c r="X1392" s="1"/>
    </row>
    <row r="1393" spans="23:24" x14ac:dyDescent="0.25">
      <c r="W1393" s="180"/>
      <c r="X1393" s="1"/>
    </row>
    <row r="1394" spans="23:24" x14ac:dyDescent="0.25">
      <c r="W1394" s="180"/>
      <c r="X1394" s="1"/>
    </row>
    <row r="1395" spans="23:24" x14ac:dyDescent="0.25">
      <c r="W1395" s="180"/>
      <c r="X1395" s="1"/>
    </row>
    <row r="1396" spans="23:24" x14ac:dyDescent="0.25">
      <c r="W1396" s="180"/>
      <c r="X1396" s="1"/>
    </row>
    <row r="1397" spans="23:24" x14ac:dyDescent="0.25">
      <c r="W1397" s="180"/>
      <c r="X1397" s="1"/>
    </row>
    <row r="1398" spans="23:24" x14ac:dyDescent="0.25">
      <c r="W1398" s="180"/>
      <c r="X1398" s="1"/>
    </row>
    <row r="1399" spans="23:24" x14ac:dyDescent="0.25">
      <c r="W1399" s="180"/>
      <c r="X1399" s="1"/>
    </row>
    <row r="1400" spans="23:24" x14ac:dyDescent="0.25">
      <c r="W1400" s="180"/>
      <c r="X1400" s="1"/>
    </row>
    <row r="1401" spans="23:24" x14ac:dyDescent="0.25">
      <c r="W1401" s="180"/>
      <c r="X1401" s="1"/>
    </row>
    <row r="1402" spans="23:24" x14ac:dyDescent="0.25">
      <c r="W1402" s="180"/>
      <c r="X1402" s="1"/>
    </row>
    <row r="1403" spans="23:24" x14ac:dyDescent="0.25">
      <c r="W1403" s="180"/>
      <c r="X1403" s="1"/>
    </row>
    <row r="1404" spans="23:24" x14ac:dyDescent="0.25">
      <c r="W1404" s="180"/>
      <c r="X1404" s="1"/>
    </row>
    <row r="1405" spans="23:24" x14ac:dyDescent="0.25">
      <c r="W1405" s="180"/>
      <c r="X1405" s="1"/>
    </row>
    <row r="1406" spans="23:24" x14ac:dyDescent="0.25">
      <c r="W1406" s="180"/>
      <c r="X1406" s="1"/>
    </row>
    <row r="1407" spans="23:24" x14ac:dyDescent="0.25">
      <c r="W1407" s="180"/>
      <c r="X1407" s="1"/>
    </row>
    <row r="1408" spans="23:24" x14ac:dyDescent="0.25">
      <c r="W1408" s="180"/>
      <c r="X1408" s="1"/>
    </row>
    <row r="1409" spans="23:24" x14ac:dyDescent="0.25">
      <c r="W1409" s="180"/>
      <c r="X1409" s="1"/>
    </row>
    <row r="1410" spans="23:24" x14ac:dyDescent="0.25">
      <c r="W1410" s="180"/>
      <c r="X1410" s="1"/>
    </row>
    <row r="1411" spans="23:24" x14ac:dyDescent="0.25">
      <c r="W1411" s="180"/>
      <c r="X1411" s="1"/>
    </row>
    <row r="1412" spans="23:24" x14ac:dyDescent="0.25">
      <c r="W1412" s="180"/>
      <c r="X1412" s="1"/>
    </row>
    <row r="1413" spans="23:24" x14ac:dyDescent="0.25">
      <c r="W1413" s="180"/>
      <c r="X1413" s="1"/>
    </row>
    <row r="1414" spans="23:24" x14ac:dyDescent="0.25">
      <c r="W1414" s="180"/>
      <c r="X1414" s="1"/>
    </row>
    <row r="1415" spans="23:24" x14ac:dyDescent="0.25">
      <c r="W1415" s="180"/>
      <c r="X1415" s="1"/>
    </row>
    <row r="1416" spans="23:24" x14ac:dyDescent="0.25">
      <c r="W1416" s="180"/>
      <c r="X1416" s="1"/>
    </row>
    <row r="1417" spans="23:24" x14ac:dyDescent="0.25">
      <c r="W1417" s="180"/>
      <c r="X1417" s="1"/>
    </row>
    <row r="1418" spans="23:24" x14ac:dyDescent="0.25">
      <c r="W1418" s="180"/>
      <c r="X1418" s="1"/>
    </row>
    <row r="1419" spans="23:24" x14ac:dyDescent="0.25">
      <c r="W1419" s="180"/>
      <c r="X1419" s="1"/>
    </row>
    <row r="1420" spans="23:24" x14ac:dyDescent="0.25">
      <c r="W1420" s="180"/>
      <c r="X1420" s="1"/>
    </row>
    <row r="1421" spans="23:24" x14ac:dyDescent="0.25">
      <c r="W1421" s="180"/>
      <c r="X1421" s="1"/>
    </row>
    <row r="1422" spans="23:24" x14ac:dyDescent="0.25">
      <c r="W1422" s="180"/>
      <c r="X1422" s="1"/>
    </row>
    <row r="1423" spans="23:24" x14ac:dyDescent="0.25">
      <c r="W1423" s="180"/>
      <c r="X1423" s="1"/>
    </row>
    <row r="1424" spans="23:24" x14ac:dyDescent="0.25">
      <c r="W1424" s="180"/>
      <c r="X1424" s="1"/>
    </row>
    <row r="1425" spans="23:24" x14ac:dyDescent="0.25">
      <c r="W1425" s="180"/>
      <c r="X1425" s="1"/>
    </row>
    <row r="1426" spans="23:24" x14ac:dyDescent="0.25">
      <c r="W1426" s="180"/>
      <c r="X1426" s="1"/>
    </row>
    <row r="1427" spans="23:24" x14ac:dyDescent="0.25">
      <c r="W1427" s="180"/>
      <c r="X1427" s="1"/>
    </row>
    <row r="1428" spans="23:24" x14ac:dyDescent="0.25">
      <c r="W1428" s="180"/>
      <c r="X1428" s="1"/>
    </row>
    <row r="1429" spans="23:24" x14ac:dyDescent="0.25">
      <c r="W1429" s="180"/>
      <c r="X1429" s="1"/>
    </row>
    <row r="1430" spans="23:24" x14ac:dyDescent="0.25">
      <c r="W1430" s="180"/>
      <c r="X1430" s="1"/>
    </row>
    <row r="1431" spans="23:24" x14ac:dyDescent="0.25">
      <c r="W1431" s="180"/>
      <c r="X1431" s="1"/>
    </row>
    <row r="1432" spans="23:24" x14ac:dyDescent="0.25">
      <c r="W1432" s="180"/>
      <c r="X1432" s="1"/>
    </row>
    <row r="1433" spans="23:24" x14ac:dyDescent="0.25">
      <c r="W1433" s="180"/>
      <c r="X1433" s="1"/>
    </row>
    <row r="1434" spans="23:24" x14ac:dyDescent="0.25">
      <c r="W1434" s="180"/>
      <c r="X1434" s="1"/>
    </row>
    <row r="1435" spans="23:24" x14ac:dyDescent="0.25">
      <c r="W1435" s="180"/>
      <c r="X1435" s="1"/>
    </row>
    <row r="1436" spans="23:24" x14ac:dyDescent="0.25">
      <c r="W1436" s="180"/>
      <c r="X1436" s="1"/>
    </row>
    <row r="1437" spans="23:24" x14ac:dyDescent="0.25">
      <c r="W1437" s="180"/>
      <c r="X1437" s="1"/>
    </row>
    <row r="1438" spans="23:24" x14ac:dyDescent="0.25">
      <c r="W1438" s="180"/>
      <c r="X1438" s="1"/>
    </row>
    <row r="1439" spans="23:24" x14ac:dyDescent="0.25">
      <c r="W1439" s="180"/>
      <c r="X1439" s="1"/>
    </row>
    <row r="1440" spans="23:24" x14ac:dyDescent="0.25">
      <c r="W1440" s="180"/>
      <c r="X1440" s="1"/>
    </row>
    <row r="1441" spans="23:24" x14ac:dyDescent="0.25">
      <c r="W1441" s="180"/>
      <c r="X1441" s="1"/>
    </row>
    <row r="1442" spans="23:24" x14ac:dyDescent="0.25">
      <c r="W1442" s="180"/>
      <c r="X1442" s="1"/>
    </row>
    <row r="1443" spans="23:24" x14ac:dyDescent="0.25">
      <c r="W1443" s="180"/>
      <c r="X1443" s="1"/>
    </row>
    <row r="1444" spans="23:24" x14ac:dyDescent="0.25">
      <c r="W1444" s="180"/>
      <c r="X1444" s="1"/>
    </row>
    <row r="1445" spans="23:24" x14ac:dyDescent="0.25">
      <c r="W1445" s="180"/>
      <c r="X1445" s="1"/>
    </row>
    <row r="1446" spans="23:24" x14ac:dyDescent="0.25">
      <c r="W1446" s="180"/>
      <c r="X1446" s="1"/>
    </row>
    <row r="1447" spans="23:24" x14ac:dyDescent="0.25">
      <c r="W1447" s="180"/>
      <c r="X1447" s="1"/>
    </row>
    <row r="1448" spans="23:24" x14ac:dyDescent="0.25">
      <c r="W1448" s="180"/>
      <c r="X1448" s="1"/>
    </row>
    <row r="1449" spans="23:24" x14ac:dyDescent="0.25">
      <c r="W1449" s="180"/>
      <c r="X1449" s="1"/>
    </row>
    <row r="1450" spans="23:24" x14ac:dyDescent="0.25">
      <c r="W1450" s="180"/>
      <c r="X1450" s="1"/>
    </row>
    <row r="1451" spans="23:24" x14ac:dyDescent="0.25">
      <c r="W1451" s="180"/>
      <c r="X1451" s="1"/>
    </row>
    <row r="1452" spans="23:24" x14ac:dyDescent="0.25">
      <c r="W1452" s="180"/>
      <c r="X1452" s="1"/>
    </row>
    <row r="1453" spans="23:24" x14ac:dyDescent="0.25">
      <c r="W1453" s="180"/>
      <c r="X1453" s="1"/>
    </row>
    <row r="1454" spans="23:24" x14ac:dyDescent="0.25">
      <c r="W1454" s="180"/>
      <c r="X1454" s="1"/>
    </row>
    <row r="1455" spans="23:24" x14ac:dyDescent="0.25">
      <c r="W1455" s="180"/>
      <c r="X1455" s="1"/>
    </row>
    <row r="1456" spans="23:24" x14ac:dyDescent="0.25">
      <c r="W1456" s="180"/>
      <c r="X1456" s="1"/>
    </row>
    <row r="1457" spans="23:24" x14ac:dyDescent="0.25">
      <c r="W1457" s="180"/>
      <c r="X1457" s="1"/>
    </row>
    <row r="1458" spans="23:24" x14ac:dyDescent="0.25">
      <c r="W1458" s="180"/>
      <c r="X1458" s="1"/>
    </row>
    <row r="1459" spans="23:24" x14ac:dyDescent="0.25">
      <c r="W1459" s="180"/>
      <c r="X1459" s="1"/>
    </row>
    <row r="1460" spans="23:24" x14ac:dyDescent="0.25">
      <c r="W1460" s="180"/>
      <c r="X1460" s="1"/>
    </row>
    <row r="1461" spans="23:24" x14ac:dyDescent="0.25">
      <c r="W1461" s="180"/>
      <c r="X1461" s="1"/>
    </row>
    <row r="1462" spans="23:24" x14ac:dyDescent="0.25">
      <c r="W1462" s="180"/>
      <c r="X1462" s="1"/>
    </row>
    <row r="1463" spans="23:24" x14ac:dyDescent="0.25">
      <c r="W1463" s="180"/>
      <c r="X1463" s="1"/>
    </row>
    <row r="1464" spans="23:24" x14ac:dyDescent="0.25">
      <c r="W1464" s="180"/>
      <c r="X1464" s="1"/>
    </row>
    <row r="1465" spans="23:24" x14ac:dyDescent="0.25">
      <c r="W1465" s="180"/>
      <c r="X1465" s="1"/>
    </row>
    <row r="1466" spans="23:24" x14ac:dyDescent="0.25">
      <c r="W1466" s="180"/>
      <c r="X1466" s="1"/>
    </row>
    <row r="1467" spans="23:24" x14ac:dyDescent="0.25">
      <c r="W1467" s="180"/>
      <c r="X1467" s="1"/>
    </row>
    <row r="1468" spans="23:24" x14ac:dyDescent="0.25">
      <c r="W1468" s="180"/>
      <c r="X1468" s="1"/>
    </row>
    <row r="1469" spans="23:24" x14ac:dyDescent="0.25">
      <c r="W1469" s="180"/>
      <c r="X1469" s="1"/>
    </row>
    <row r="1470" spans="23:24" x14ac:dyDescent="0.25">
      <c r="W1470" s="180"/>
      <c r="X1470" s="1"/>
    </row>
    <row r="1471" spans="23:24" x14ac:dyDescent="0.25">
      <c r="W1471" s="180"/>
      <c r="X1471" s="1"/>
    </row>
    <row r="1472" spans="23:24" x14ac:dyDescent="0.25">
      <c r="W1472" s="180"/>
      <c r="X1472" s="1"/>
    </row>
    <row r="1473" spans="23:24" x14ac:dyDescent="0.25">
      <c r="W1473" s="180"/>
      <c r="X1473" s="1"/>
    </row>
    <row r="1474" spans="23:24" x14ac:dyDescent="0.25">
      <c r="W1474" s="180"/>
      <c r="X1474" s="1"/>
    </row>
    <row r="1475" spans="23:24" x14ac:dyDescent="0.25">
      <c r="W1475" s="180"/>
      <c r="X1475" s="1"/>
    </row>
    <row r="1476" spans="23:24" x14ac:dyDescent="0.25">
      <c r="W1476" s="180"/>
      <c r="X1476" s="1"/>
    </row>
    <row r="1477" spans="23:24" x14ac:dyDescent="0.25">
      <c r="W1477" s="180"/>
      <c r="X1477" s="1"/>
    </row>
    <row r="1478" spans="23:24" x14ac:dyDescent="0.25">
      <c r="W1478" s="180"/>
      <c r="X1478" s="1"/>
    </row>
    <row r="1479" spans="23:24" x14ac:dyDescent="0.25">
      <c r="W1479" s="180"/>
      <c r="X1479" s="1"/>
    </row>
    <row r="1480" spans="23:24" x14ac:dyDescent="0.25">
      <c r="W1480" s="180"/>
      <c r="X1480" s="1"/>
    </row>
    <row r="1481" spans="23:24" x14ac:dyDescent="0.25">
      <c r="W1481" s="180"/>
      <c r="X1481" s="1"/>
    </row>
    <row r="1482" spans="23:24" x14ac:dyDescent="0.25">
      <c r="W1482" s="180"/>
      <c r="X1482" s="1"/>
    </row>
    <row r="1483" spans="23:24" x14ac:dyDescent="0.25">
      <c r="W1483" s="180"/>
      <c r="X1483" s="1"/>
    </row>
    <row r="1484" spans="23:24" x14ac:dyDescent="0.25">
      <c r="W1484" s="180"/>
      <c r="X1484" s="1"/>
    </row>
    <row r="1485" spans="23:24" x14ac:dyDescent="0.25">
      <c r="W1485" s="180"/>
      <c r="X1485" s="1"/>
    </row>
    <row r="1486" spans="23:24" x14ac:dyDescent="0.25">
      <c r="W1486" s="180"/>
      <c r="X1486" s="1"/>
    </row>
    <row r="1487" spans="23:24" x14ac:dyDescent="0.25">
      <c r="W1487" s="180"/>
      <c r="X1487" s="1"/>
    </row>
    <row r="1488" spans="23:24" x14ac:dyDescent="0.25">
      <c r="W1488" s="180"/>
      <c r="X1488" s="1"/>
    </row>
    <row r="1489" spans="23:24" x14ac:dyDescent="0.25">
      <c r="W1489" s="180"/>
      <c r="X1489" s="1"/>
    </row>
    <row r="1490" spans="23:24" x14ac:dyDescent="0.25">
      <c r="W1490" s="180"/>
      <c r="X1490" s="1"/>
    </row>
    <row r="1491" spans="23:24" x14ac:dyDescent="0.25">
      <c r="W1491" s="180"/>
      <c r="X1491" s="1"/>
    </row>
    <row r="1492" spans="23:24" x14ac:dyDescent="0.25">
      <c r="W1492" s="180"/>
      <c r="X1492" s="1"/>
    </row>
    <row r="1493" spans="23:24" x14ac:dyDescent="0.25">
      <c r="W1493" s="180"/>
      <c r="X1493" s="1"/>
    </row>
    <row r="1494" spans="23:24" x14ac:dyDescent="0.25">
      <c r="W1494" s="180"/>
      <c r="X1494" s="1"/>
    </row>
    <row r="1495" spans="23:24" x14ac:dyDescent="0.25">
      <c r="W1495" s="180"/>
      <c r="X1495" s="1"/>
    </row>
    <row r="1496" spans="23:24" x14ac:dyDescent="0.25">
      <c r="W1496" s="180"/>
      <c r="X1496" s="1"/>
    </row>
    <row r="1497" spans="23:24" x14ac:dyDescent="0.25">
      <c r="W1497" s="180"/>
      <c r="X1497" s="1"/>
    </row>
    <row r="1498" spans="23:24" x14ac:dyDescent="0.25">
      <c r="W1498" s="180"/>
      <c r="X1498" s="1"/>
    </row>
    <row r="1499" spans="23:24" x14ac:dyDescent="0.25">
      <c r="W1499" s="180"/>
      <c r="X1499" s="1"/>
    </row>
    <row r="1500" spans="23:24" x14ac:dyDescent="0.25">
      <c r="W1500" s="180"/>
      <c r="X1500" s="1"/>
    </row>
    <row r="1501" spans="23:24" x14ac:dyDescent="0.25">
      <c r="W1501" s="180"/>
      <c r="X1501" s="1"/>
    </row>
    <row r="1502" spans="23:24" x14ac:dyDescent="0.25">
      <c r="W1502" s="180"/>
      <c r="X1502" s="1"/>
    </row>
    <row r="1503" spans="23:24" x14ac:dyDescent="0.25">
      <c r="W1503" s="180"/>
      <c r="X1503" s="1"/>
    </row>
    <row r="1504" spans="23:24" x14ac:dyDescent="0.25">
      <c r="W1504" s="180"/>
      <c r="X1504" s="1"/>
    </row>
    <row r="1505" spans="23:24" x14ac:dyDescent="0.25">
      <c r="W1505" s="180"/>
      <c r="X1505" s="1"/>
    </row>
    <row r="1506" spans="23:24" x14ac:dyDescent="0.25">
      <c r="W1506" s="180"/>
      <c r="X1506" s="1"/>
    </row>
    <row r="1507" spans="23:24" x14ac:dyDescent="0.25">
      <c r="W1507" s="180"/>
      <c r="X1507" s="1"/>
    </row>
    <row r="1508" spans="23:24" x14ac:dyDescent="0.25">
      <c r="W1508" s="180"/>
      <c r="X1508" s="1"/>
    </row>
    <row r="1509" spans="23:24" x14ac:dyDescent="0.25">
      <c r="W1509" s="180"/>
      <c r="X1509" s="1"/>
    </row>
    <row r="1510" spans="23:24" x14ac:dyDescent="0.25">
      <c r="W1510" s="180"/>
      <c r="X1510" s="1"/>
    </row>
    <row r="1511" spans="23:24" x14ac:dyDescent="0.25">
      <c r="W1511" s="180"/>
      <c r="X1511" s="1"/>
    </row>
    <row r="1512" spans="23:24" x14ac:dyDescent="0.25">
      <c r="W1512" s="180"/>
      <c r="X1512" s="1"/>
    </row>
    <row r="1513" spans="23:24" x14ac:dyDescent="0.25">
      <c r="W1513" s="180"/>
      <c r="X1513" s="1"/>
    </row>
    <row r="1514" spans="23:24" x14ac:dyDescent="0.25">
      <c r="W1514" s="180"/>
      <c r="X1514" s="1"/>
    </row>
    <row r="1515" spans="23:24" x14ac:dyDescent="0.25">
      <c r="W1515" s="180"/>
      <c r="X1515" s="1"/>
    </row>
    <row r="1516" spans="23:24" x14ac:dyDescent="0.25">
      <c r="W1516" s="180"/>
      <c r="X1516" s="1"/>
    </row>
    <row r="1517" spans="23:24" x14ac:dyDescent="0.25">
      <c r="W1517" s="180"/>
      <c r="X1517" s="1"/>
    </row>
    <row r="1518" spans="23:24" x14ac:dyDescent="0.25">
      <c r="W1518" s="180"/>
      <c r="X1518" s="1"/>
    </row>
    <row r="1519" spans="23:24" x14ac:dyDescent="0.25">
      <c r="W1519" s="180"/>
      <c r="X1519" s="1"/>
    </row>
    <row r="1520" spans="23:24" x14ac:dyDescent="0.25">
      <c r="W1520" s="180"/>
      <c r="X1520" s="1"/>
    </row>
    <row r="1521" spans="23:24" x14ac:dyDescent="0.25">
      <c r="W1521" s="180"/>
      <c r="X1521" s="1"/>
    </row>
    <row r="1522" spans="23:24" x14ac:dyDescent="0.25">
      <c r="W1522" s="180"/>
      <c r="X1522" s="1"/>
    </row>
    <row r="1523" spans="23:24" x14ac:dyDescent="0.25">
      <c r="W1523" s="180"/>
      <c r="X1523" s="1"/>
    </row>
    <row r="1524" spans="23:24" x14ac:dyDescent="0.25">
      <c r="W1524" s="180"/>
      <c r="X1524" s="1"/>
    </row>
    <row r="1525" spans="23:24" x14ac:dyDescent="0.25">
      <c r="W1525" s="180"/>
      <c r="X1525" s="1"/>
    </row>
    <row r="1526" spans="23:24" x14ac:dyDescent="0.25">
      <c r="W1526" s="180"/>
      <c r="X1526" s="1"/>
    </row>
    <row r="1527" spans="23:24" x14ac:dyDescent="0.25">
      <c r="W1527" s="180"/>
      <c r="X1527" s="1"/>
    </row>
    <row r="1528" spans="23:24" x14ac:dyDescent="0.25">
      <c r="W1528" s="180"/>
      <c r="X1528" s="1"/>
    </row>
    <row r="1529" spans="23:24" x14ac:dyDescent="0.25">
      <c r="W1529" s="180"/>
      <c r="X1529" s="1"/>
    </row>
    <row r="1530" spans="23:24" x14ac:dyDescent="0.25">
      <c r="W1530" s="180"/>
      <c r="X1530" s="1"/>
    </row>
    <row r="1531" spans="23:24" x14ac:dyDescent="0.25">
      <c r="W1531" s="180"/>
      <c r="X1531" s="1"/>
    </row>
    <row r="1532" spans="23:24" x14ac:dyDescent="0.25">
      <c r="W1532" s="180"/>
      <c r="X1532" s="1"/>
    </row>
    <row r="1533" spans="23:24" x14ac:dyDescent="0.25">
      <c r="W1533" s="180"/>
      <c r="X1533" s="1"/>
    </row>
    <row r="1534" spans="23:24" x14ac:dyDescent="0.25">
      <c r="W1534" s="180"/>
      <c r="X1534" s="1"/>
    </row>
    <row r="1535" spans="23:24" x14ac:dyDescent="0.25">
      <c r="W1535" s="180"/>
      <c r="X1535" s="1"/>
    </row>
    <row r="1536" spans="23:24" x14ac:dyDescent="0.25">
      <c r="W1536" s="180"/>
      <c r="X1536" s="1"/>
    </row>
    <row r="1537" spans="23:24" x14ac:dyDescent="0.25">
      <c r="W1537" s="180"/>
      <c r="X1537" s="1"/>
    </row>
    <row r="1538" spans="23:24" x14ac:dyDescent="0.25">
      <c r="W1538" s="180"/>
      <c r="X1538" s="1"/>
    </row>
    <row r="1539" spans="23:24" x14ac:dyDescent="0.25">
      <c r="W1539" s="180"/>
      <c r="X1539" s="1"/>
    </row>
    <row r="1540" spans="23:24" x14ac:dyDescent="0.25">
      <c r="W1540" s="180"/>
      <c r="X1540" s="1"/>
    </row>
    <row r="1541" spans="23:24" x14ac:dyDescent="0.25">
      <c r="W1541" s="180"/>
      <c r="X1541" s="1"/>
    </row>
    <row r="1542" spans="23:24" x14ac:dyDescent="0.25">
      <c r="W1542" s="180"/>
      <c r="X1542" s="1"/>
    </row>
    <row r="1543" spans="23:24" x14ac:dyDescent="0.25">
      <c r="W1543" s="180"/>
      <c r="X1543" s="1"/>
    </row>
    <row r="1544" spans="23:24" x14ac:dyDescent="0.25">
      <c r="W1544" s="180"/>
      <c r="X1544" s="1"/>
    </row>
    <row r="1545" spans="23:24" x14ac:dyDescent="0.25">
      <c r="W1545" s="180"/>
      <c r="X1545" s="1"/>
    </row>
    <row r="1546" spans="23:24" x14ac:dyDescent="0.25">
      <c r="W1546" s="180"/>
      <c r="X1546" s="1"/>
    </row>
    <row r="1547" spans="23:24" x14ac:dyDescent="0.25">
      <c r="W1547" s="180"/>
      <c r="X1547" s="1"/>
    </row>
    <row r="1548" spans="23:24" x14ac:dyDescent="0.25">
      <c r="W1548" s="180"/>
      <c r="X1548" s="1"/>
    </row>
    <row r="1549" spans="23:24" x14ac:dyDescent="0.25">
      <c r="W1549" s="180"/>
      <c r="X1549" s="1"/>
    </row>
    <row r="1550" spans="23:24" x14ac:dyDescent="0.25">
      <c r="W1550" s="180"/>
      <c r="X1550" s="1"/>
    </row>
    <row r="1551" spans="23:24" x14ac:dyDescent="0.25">
      <c r="W1551" s="180"/>
      <c r="X1551" s="1"/>
    </row>
    <row r="1552" spans="23:24" x14ac:dyDescent="0.25">
      <c r="W1552" s="180"/>
      <c r="X1552" s="1"/>
    </row>
    <row r="1553" spans="23:24" x14ac:dyDescent="0.25">
      <c r="W1553" s="180"/>
      <c r="X1553" s="1"/>
    </row>
    <row r="1554" spans="23:24" x14ac:dyDescent="0.25">
      <c r="W1554" s="180"/>
      <c r="X1554" s="1"/>
    </row>
    <row r="1555" spans="23:24" x14ac:dyDescent="0.25">
      <c r="W1555" s="180"/>
      <c r="X1555" s="1"/>
    </row>
    <row r="1556" spans="23:24" x14ac:dyDescent="0.25">
      <c r="W1556" s="180"/>
      <c r="X1556" s="1"/>
    </row>
    <row r="1557" spans="23:24" x14ac:dyDescent="0.25">
      <c r="W1557" s="180"/>
      <c r="X1557" s="1"/>
    </row>
    <row r="1558" spans="23:24" x14ac:dyDescent="0.25">
      <c r="W1558" s="180"/>
      <c r="X1558" s="1"/>
    </row>
    <row r="1559" spans="23:24" x14ac:dyDescent="0.25">
      <c r="W1559" s="180"/>
      <c r="X1559" s="1"/>
    </row>
    <row r="1560" spans="23:24" x14ac:dyDescent="0.25">
      <c r="W1560" s="180"/>
      <c r="X1560" s="1"/>
    </row>
    <row r="1561" spans="23:24" x14ac:dyDescent="0.25">
      <c r="W1561" s="180"/>
      <c r="X1561" s="1"/>
    </row>
    <row r="1562" spans="23:24" x14ac:dyDescent="0.25">
      <c r="W1562" s="180"/>
      <c r="X1562" s="1"/>
    </row>
    <row r="1563" spans="23:24" x14ac:dyDescent="0.25">
      <c r="W1563" s="180"/>
      <c r="X1563" s="1"/>
    </row>
    <row r="1564" spans="23:24" x14ac:dyDescent="0.25">
      <c r="W1564" s="180"/>
      <c r="X1564" s="1"/>
    </row>
    <row r="1565" spans="23:24" x14ac:dyDescent="0.25">
      <c r="W1565" s="180"/>
      <c r="X1565" s="1"/>
    </row>
    <row r="1566" spans="23:24" x14ac:dyDescent="0.25">
      <c r="W1566" s="180"/>
      <c r="X1566" s="1"/>
    </row>
    <row r="1567" spans="23:24" x14ac:dyDescent="0.25">
      <c r="W1567" s="180"/>
      <c r="X1567" s="1"/>
    </row>
    <row r="1568" spans="23:24" x14ac:dyDescent="0.25">
      <c r="W1568" s="180"/>
      <c r="X1568" s="1"/>
    </row>
    <row r="1569" spans="23:24" x14ac:dyDescent="0.25">
      <c r="W1569" s="180"/>
      <c r="X1569" s="1"/>
    </row>
    <row r="1570" spans="23:24" x14ac:dyDescent="0.25">
      <c r="W1570" s="180"/>
      <c r="X1570" s="1"/>
    </row>
    <row r="1571" spans="23:24" x14ac:dyDescent="0.25">
      <c r="W1571" s="180"/>
      <c r="X1571" s="1"/>
    </row>
    <row r="1572" spans="23:24" x14ac:dyDescent="0.25">
      <c r="W1572" s="180"/>
      <c r="X1572" s="1"/>
    </row>
    <row r="1573" spans="23:24" x14ac:dyDescent="0.25">
      <c r="W1573" s="180"/>
      <c r="X1573" s="1"/>
    </row>
    <row r="1574" spans="23:24" x14ac:dyDescent="0.25">
      <c r="W1574" s="180"/>
      <c r="X1574" s="1"/>
    </row>
    <row r="1575" spans="23:24" x14ac:dyDescent="0.25">
      <c r="W1575" s="180"/>
      <c r="X1575" s="1"/>
    </row>
    <row r="1576" spans="23:24" x14ac:dyDescent="0.25">
      <c r="W1576" s="180"/>
      <c r="X1576" s="1"/>
    </row>
    <row r="1577" spans="23:24" x14ac:dyDescent="0.25">
      <c r="W1577" s="180"/>
      <c r="X1577" s="1"/>
    </row>
    <row r="1578" spans="23:24" x14ac:dyDescent="0.25">
      <c r="W1578" s="180"/>
      <c r="X1578" s="1"/>
    </row>
    <row r="1579" spans="23:24" x14ac:dyDescent="0.25">
      <c r="W1579" s="180"/>
      <c r="X1579" s="1"/>
    </row>
    <row r="1580" spans="23:24" x14ac:dyDescent="0.25">
      <c r="W1580" s="180"/>
      <c r="X1580" s="1"/>
    </row>
    <row r="1581" spans="23:24" x14ac:dyDescent="0.25">
      <c r="W1581" s="180"/>
      <c r="X1581" s="1"/>
    </row>
    <row r="1582" spans="23:24" x14ac:dyDescent="0.25">
      <c r="W1582" s="180"/>
      <c r="X1582" s="1"/>
    </row>
    <row r="1583" spans="23:24" x14ac:dyDescent="0.25">
      <c r="W1583" s="180"/>
      <c r="X1583" s="1"/>
    </row>
    <row r="1584" spans="23:24" x14ac:dyDescent="0.25">
      <c r="W1584" s="180"/>
      <c r="X1584" s="1"/>
    </row>
    <row r="1585" spans="23:24" x14ac:dyDescent="0.25">
      <c r="W1585" s="180"/>
      <c r="X1585" s="1"/>
    </row>
    <row r="1586" spans="23:24" x14ac:dyDescent="0.25">
      <c r="W1586" s="180"/>
      <c r="X1586" s="1"/>
    </row>
    <row r="1587" spans="23:24" x14ac:dyDescent="0.25">
      <c r="W1587" s="180"/>
      <c r="X1587" s="1"/>
    </row>
    <row r="1588" spans="23:24" x14ac:dyDescent="0.25">
      <c r="W1588" s="180"/>
      <c r="X1588" s="1"/>
    </row>
    <row r="1589" spans="23:24" x14ac:dyDescent="0.25">
      <c r="W1589" s="180"/>
      <c r="X1589" s="1"/>
    </row>
    <row r="1590" spans="23:24" x14ac:dyDescent="0.25">
      <c r="W1590" s="180"/>
      <c r="X1590" s="1"/>
    </row>
    <row r="1591" spans="23:24" x14ac:dyDescent="0.25">
      <c r="W1591" s="180"/>
      <c r="X1591" s="1"/>
    </row>
    <row r="1592" spans="23:24" x14ac:dyDescent="0.25">
      <c r="W1592" s="180"/>
      <c r="X1592" s="1"/>
    </row>
    <row r="1593" spans="23:24" x14ac:dyDescent="0.25">
      <c r="W1593" s="180"/>
      <c r="X1593" s="1"/>
    </row>
    <row r="1594" spans="23:24" x14ac:dyDescent="0.25">
      <c r="W1594" s="180"/>
      <c r="X1594" s="1"/>
    </row>
    <row r="1595" spans="23:24" x14ac:dyDescent="0.25">
      <c r="W1595" s="180"/>
      <c r="X1595" s="1"/>
    </row>
    <row r="1596" spans="23:24" x14ac:dyDescent="0.25">
      <c r="W1596" s="180"/>
      <c r="X1596" s="1"/>
    </row>
    <row r="1597" spans="23:24" x14ac:dyDescent="0.25">
      <c r="W1597" s="180"/>
      <c r="X1597" s="1"/>
    </row>
    <row r="1598" spans="23:24" x14ac:dyDescent="0.25">
      <c r="W1598" s="180"/>
      <c r="X1598" s="1"/>
    </row>
    <row r="1599" spans="23:24" x14ac:dyDescent="0.25">
      <c r="W1599" s="180"/>
      <c r="X1599" s="1"/>
    </row>
    <row r="1600" spans="23:24" x14ac:dyDescent="0.25">
      <c r="W1600" s="180"/>
      <c r="X1600" s="1"/>
    </row>
    <row r="1601" spans="23:24" x14ac:dyDescent="0.25">
      <c r="W1601" s="180"/>
      <c r="X1601" s="1"/>
    </row>
    <row r="1602" spans="23:24" x14ac:dyDescent="0.25">
      <c r="W1602" s="180"/>
      <c r="X1602" s="1"/>
    </row>
    <row r="1603" spans="23:24" x14ac:dyDescent="0.25">
      <c r="W1603" s="180"/>
      <c r="X1603" s="1"/>
    </row>
    <row r="1604" spans="23:24" x14ac:dyDescent="0.25">
      <c r="W1604" s="180"/>
      <c r="X1604" s="1"/>
    </row>
    <row r="1605" spans="23:24" x14ac:dyDescent="0.25">
      <c r="W1605" s="180"/>
      <c r="X1605" s="1"/>
    </row>
    <row r="1606" spans="23:24" x14ac:dyDescent="0.25">
      <c r="W1606" s="180"/>
      <c r="X1606" s="1"/>
    </row>
    <row r="1607" spans="23:24" x14ac:dyDescent="0.25">
      <c r="W1607" s="180"/>
      <c r="X1607" s="1"/>
    </row>
    <row r="1608" spans="23:24" x14ac:dyDescent="0.25">
      <c r="W1608" s="180"/>
      <c r="X1608" s="1"/>
    </row>
    <row r="1609" spans="23:24" x14ac:dyDescent="0.25">
      <c r="W1609" s="180"/>
      <c r="X1609" s="1"/>
    </row>
    <row r="1610" spans="23:24" x14ac:dyDescent="0.25">
      <c r="W1610" s="180"/>
      <c r="X1610" s="1"/>
    </row>
    <row r="1611" spans="23:24" x14ac:dyDescent="0.25">
      <c r="W1611" s="180"/>
      <c r="X1611" s="1"/>
    </row>
    <row r="1612" spans="23:24" x14ac:dyDescent="0.25">
      <c r="W1612" s="180"/>
      <c r="X1612" s="1"/>
    </row>
    <row r="1613" spans="23:24" x14ac:dyDescent="0.25">
      <c r="W1613" s="180"/>
      <c r="X1613" s="1"/>
    </row>
    <row r="1614" spans="23:24" x14ac:dyDescent="0.25">
      <c r="W1614" s="180"/>
      <c r="X1614" s="1"/>
    </row>
    <row r="1615" spans="23:24" x14ac:dyDescent="0.25">
      <c r="W1615" s="180"/>
      <c r="X1615" s="1"/>
    </row>
    <row r="1616" spans="23:24" x14ac:dyDescent="0.25">
      <c r="W1616" s="180"/>
      <c r="X1616" s="1"/>
    </row>
    <row r="1617" spans="23:24" x14ac:dyDescent="0.25">
      <c r="W1617" s="180"/>
      <c r="X1617" s="1"/>
    </row>
    <row r="1618" spans="23:24" x14ac:dyDescent="0.25">
      <c r="W1618" s="180"/>
      <c r="X1618" s="1"/>
    </row>
    <row r="1619" spans="23:24" x14ac:dyDescent="0.25">
      <c r="W1619" s="180"/>
      <c r="X1619" s="1"/>
    </row>
    <row r="1620" spans="23:24" x14ac:dyDescent="0.25">
      <c r="W1620" s="180"/>
      <c r="X1620" s="1"/>
    </row>
    <row r="1621" spans="23:24" x14ac:dyDescent="0.25">
      <c r="W1621" s="180"/>
      <c r="X1621" s="1"/>
    </row>
    <row r="1622" spans="23:24" x14ac:dyDescent="0.25">
      <c r="W1622" s="180"/>
      <c r="X1622" s="1"/>
    </row>
    <row r="1623" spans="23:24" x14ac:dyDescent="0.25">
      <c r="W1623" s="180"/>
      <c r="X1623" s="1"/>
    </row>
    <row r="1624" spans="23:24" x14ac:dyDescent="0.25">
      <c r="W1624" s="180"/>
      <c r="X1624" s="1"/>
    </row>
    <row r="1625" spans="23:24" x14ac:dyDescent="0.25">
      <c r="W1625" s="180"/>
      <c r="X1625" s="1"/>
    </row>
    <row r="1626" spans="23:24" x14ac:dyDescent="0.25">
      <c r="W1626" s="180"/>
      <c r="X1626" s="1"/>
    </row>
    <row r="1627" spans="23:24" x14ac:dyDescent="0.25">
      <c r="W1627" s="180"/>
      <c r="X1627" s="1"/>
    </row>
    <row r="1628" spans="23:24" x14ac:dyDescent="0.25">
      <c r="W1628" s="180"/>
      <c r="X1628" s="1"/>
    </row>
    <row r="1629" spans="23:24" x14ac:dyDescent="0.25">
      <c r="W1629" s="180"/>
      <c r="X1629" s="1"/>
    </row>
    <row r="1630" spans="23:24" x14ac:dyDescent="0.25">
      <c r="W1630" s="180"/>
      <c r="X1630" s="1"/>
    </row>
    <row r="1631" spans="23:24" x14ac:dyDescent="0.25">
      <c r="W1631" s="180"/>
      <c r="X1631" s="1"/>
    </row>
    <row r="1632" spans="23:24" x14ac:dyDescent="0.25">
      <c r="W1632" s="180"/>
      <c r="X1632" s="1"/>
    </row>
    <row r="1633" spans="23:24" x14ac:dyDescent="0.25">
      <c r="W1633" s="180"/>
      <c r="X1633" s="1"/>
    </row>
    <row r="1634" spans="23:24" x14ac:dyDescent="0.25">
      <c r="W1634" s="180"/>
      <c r="X1634" s="1"/>
    </row>
    <row r="1635" spans="23:24" x14ac:dyDescent="0.25">
      <c r="W1635" s="180"/>
      <c r="X1635" s="1"/>
    </row>
    <row r="1636" spans="23:24" x14ac:dyDescent="0.25">
      <c r="W1636" s="180"/>
      <c r="X1636" s="1"/>
    </row>
    <row r="1637" spans="23:24" x14ac:dyDescent="0.25">
      <c r="W1637" s="180"/>
      <c r="X1637" s="1"/>
    </row>
    <row r="1638" spans="23:24" x14ac:dyDescent="0.25">
      <c r="W1638" s="180"/>
      <c r="X1638" s="1"/>
    </row>
    <row r="1639" spans="23:24" x14ac:dyDescent="0.25">
      <c r="W1639" s="180"/>
      <c r="X1639" s="1"/>
    </row>
    <row r="1640" spans="23:24" x14ac:dyDescent="0.25">
      <c r="W1640" s="180"/>
      <c r="X1640" s="1"/>
    </row>
    <row r="1641" spans="23:24" x14ac:dyDescent="0.25">
      <c r="W1641" s="180"/>
      <c r="X1641" s="1"/>
    </row>
    <row r="1642" spans="23:24" x14ac:dyDescent="0.25">
      <c r="W1642" s="180"/>
      <c r="X1642" s="1"/>
    </row>
    <row r="1643" spans="23:24" x14ac:dyDescent="0.25">
      <c r="W1643" s="180"/>
      <c r="X1643" s="1"/>
    </row>
    <row r="1644" spans="23:24" x14ac:dyDescent="0.25">
      <c r="W1644" s="180"/>
      <c r="X1644" s="1"/>
    </row>
    <row r="1645" spans="23:24" x14ac:dyDescent="0.25">
      <c r="W1645" s="180"/>
      <c r="X1645" s="1"/>
    </row>
    <row r="1646" spans="23:24" x14ac:dyDescent="0.25">
      <c r="W1646" s="180"/>
      <c r="X1646" s="1"/>
    </row>
    <row r="1647" spans="23:24" x14ac:dyDescent="0.25">
      <c r="W1647" s="180"/>
      <c r="X1647" s="1"/>
    </row>
    <row r="1648" spans="23:24" x14ac:dyDescent="0.25">
      <c r="W1648" s="180"/>
      <c r="X1648" s="1"/>
    </row>
    <row r="1649" spans="23:24" x14ac:dyDescent="0.25">
      <c r="W1649" s="180"/>
      <c r="X1649" s="1"/>
    </row>
    <row r="1650" spans="23:24" x14ac:dyDescent="0.25">
      <c r="W1650" s="180"/>
      <c r="X1650" s="1"/>
    </row>
    <row r="1651" spans="23:24" x14ac:dyDescent="0.25">
      <c r="W1651" s="180"/>
      <c r="X1651" s="1"/>
    </row>
    <row r="1652" spans="23:24" x14ac:dyDescent="0.25">
      <c r="W1652" s="180"/>
      <c r="X1652" s="1"/>
    </row>
    <row r="1653" spans="23:24" x14ac:dyDescent="0.25">
      <c r="W1653" s="180"/>
      <c r="X1653" s="1"/>
    </row>
    <row r="1654" spans="23:24" x14ac:dyDescent="0.25">
      <c r="W1654" s="180"/>
      <c r="X1654" s="1"/>
    </row>
    <row r="1655" spans="23:24" x14ac:dyDescent="0.25">
      <c r="W1655" s="180"/>
      <c r="X1655" s="1"/>
    </row>
    <row r="1656" spans="23:24" x14ac:dyDescent="0.25">
      <c r="W1656" s="180"/>
      <c r="X1656" s="1"/>
    </row>
    <row r="1657" spans="23:24" x14ac:dyDescent="0.25">
      <c r="W1657" s="180"/>
      <c r="X1657" s="1"/>
    </row>
    <row r="1658" spans="23:24" x14ac:dyDescent="0.25">
      <c r="W1658" s="180"/>
      <c r="X1658" s="1"/>
    </row>
    <row r="1659" spans="23:24" x14ac:dyDescent="0.25">
      <c r="W1659" s="180"/>
      <c r="X1659" s="1"/>
    </row>
    <row r="1660" spans="23:24" x14ac:dyDescent="0.25">
      <c r="W1660" s="180"/>
      <c r="X1660" s="1"/>
    </row>
    <row r="1661" spans="23:24" x14ac:dyDescent="0.25">
      <c r="W1661" s="180"/>
      <c r="X1661" s="1"/>
    </row>
    <row r="1662" spans="23:24" x14ac:dyDescent="0.25">
      <c r="W1662" s="180"/>
      <c r="X1662" s="1"/>
    </row>
    <row r="1663" spans="23:24" x14ac:dyDescent="0.25">
      <c r="W1663" s="180"/>
      <c r="X1663" s="1"/>
    </row>
    <row r="1664" spans="23:24" x14ac:dyDescent="0.25">
      <c r="W1664" s="180"/>
      <c r="X1664" s="1"/>
    </row>
    <row r="1665" spans="23:24" x14ac:dyDescent="0.25">
      <c r="W1665" s="180"/>
      <c r="X1665" s="1"/>
    </row>
    <row r="1666" spans="23:24" x14ac:dyDescent="0.25">
      <c r="W1666" s="180"/>
      <c r="X1666" s="1"/>
    </row>
    <row r="1667" spans="23:24" x14ac:dyDescent="0.25">
      <c r="W1667" s="180"/>
      <c r="X1667" s="1"/>
    </row>
    <row r="1668" spans="23:24" x14ac:dyDescent="0.25">
      <c r="W1668" s="180"/>
      <c r="X1668" s="1"/>
    </row>
    <row r="1669" spans="23:24" x14ac:dyDescent="0.25">
      <c r="W1669" s="180"/>
      <c r="X1669" s="1"/>
    </row>
    <row r="1670" spans="23:24" x14ac:dyDescent="0.25">
      <c r="W1670" s="180"/>
      <c r="X1670" s="1"/>
    </row>
    <row r="1671" spans="23:24" x14ac:dyDescent="0.25">
      <c r="W1671" s="180"/>
      <c r="X1671" s="1"/>
    </row>
    <row r="1672" spans="23:24" x14ac:dyDescent="0.25">
      <c r="W1672" s="180"/>
      <c r="X1672" s="1"/>
    </row>
    <row r="1673" spans="23:24" x14ac:dyDescent="0.25">
      <c r="W1673" s="180"/>
      <c r="X1673" s="1"/>
    </row>
    <row r="1674" spans="23:24" x14ac:dyDescent="0.25">
      <c r="W1674" s="180"/>
      <c r="X1674" s="1"/>
    </row>
    <row r="1675" spans="23:24" x14ac:dyDescent="0.25">
      <c r="W1675" s="180"/>
      <c r="X1675" s="1"/>
    </row>
    <row r="1676" spans="23:24" x14ac:dyDescent="0.25">
      <c r="W1676" s="180"/>
      <c r="X1676" s="1"/>
    </row>
    <row r="1677" spans="23:24" x14ac:dyDescent="0.25">
      <c r="W1677" s="180"/>
      <c r="X1677" s="1"/>
    </row>
    <row r="1678" spans="23:24" x14ac:dyDescent="0.25">
      <c r="W1678" s="180"/>
      <c r="X1678" s="1"/>
    </row>
    <row r="1679" spans="23:24" x14ac:dyDescent="0.25">
      <c r="W1679" s="180"/>
      <c r="X1679" s="1"/>
    </row>
    <row r="1680" spans="23:24" x14ac:dyDescent="0.25">
      <c r="W1680" s="180"/>
      <c r="X1680" s="1"/>
    </row>
    <row r="1681" spans="23:24" x14ac:dyDescent="0.25">
      <c r="W1681" s="180"/>
      <c r="X1681" s="1"/>
    </row>
    <row r="1682" spans="23:24" x14ac:dyDescent="0.25">
      <c r="W1682" s="180"/>
      <c r="X1682" s="1"/>
    </row>
    <row r="1683" spans="23:24" x14ac:dyDescent="0.25">
      <c r="W1683" s="180"/>
      <c r="X1683" s="1"/>
    </row>
    <row r="1684" spans="23:24" x14ac:dyDescent="0.25">
      <c r="W1684" s="180"/>
      <c r="X1684" s="1"/>
    </row>
    <row r="1685" spans="23:24" x14ac:dyDescent="0.25">
      <c r="W1685" s="180"/>
      <c r="X1685" s="1"/>
    </row>
    <row r="1686" spans="23:24" x14ac:dyDescent="0.25">
      <c r="W1686" s="180"/>
      <c r="X1686" s="1"/>
    </row>
    <row r="1687" spans="23:24" x14ac:dyDescent="0.25">
      <c r="W1687" s="180"/>
      <c r="X1687" s="1"/>
    </row>
    <row r="1688" spans="23:24" x14ac:dyDescent="0.25">
      <c r="W1688" s="180"/>
      <c r="X1688" s="1"/>
    </row>
    <row r="1689" spans="23:24" x14ac:dyDescent="0.25">
      <c r="W1689" s="180"/>
      <c r="X1689" s="1"/>
    </row>
    <row r="1690" spans="23:24" x14ac:dyDescent="0.25">
      <c r="W1690" s="180"/>
      <c r="X1690" s="1"/>
    </row>
    <row r="1691" spans="23:24" x14ac:dyDescent="0.25">
      <c r="W1691" s="180"/>
      <c r="X1691" s="1"/>
    </row>
    <row r="1692" spans="23:24" x14ac:dyDescent="0.25">
      <c r="W1692" s="180"/>
      <c r="X1692" s="1"/>
    </row>
    <row r="1693" spans="23:24" x14ac:dyDescent="0.25">
      <c r="W1693" s="180"/>
      <c r="X1693" s="1"/>
    </row>
    <row r="1694" spans="23:24" x14ac:dyDescent="0.25">
      <c r="W1694" s="180"/>
      <c r="X1694" s="1"/>
    </row>
    <row r="1695" spans="23:24" x14ac:dyDescent="0.25">
      <c r="W1695" s="180"/>
      <c r="X1695" s="1"/>
    </row>
    <row r="1696" spans="23:24" x14ac:dyDescent="0.25">
      <c r="W1696" s="180"/>
      <c r="X1696" s="1"/>
    </row>
    <row r="1697" spans="23:24" x14ac:dyDescent="0.25">
      <c r="W1697" s="180"/>
      <c r="X1697" s="1"/>
    </row>
    <row r="1698" spans="23:24" x14ac:dyDescent="0.25">
      <c r="W1698" s="180"/>
      <c r="X1698" s="1"/>
    </row>
    <row r="1699" spans="23:24" x14ac:dyDescent="0.25">
      <c r="W1699" s="180"/>
      <c r="X1699" s="1"/>
    </row>
    <row r="1700" spans="23:24" x14ac:dyDescent="0.25">
      <c r="W1700" s="180"/>
      <c r="X1700" s="1"/>
    </row>
    <row r="1701" spans="23:24" x14ac:dyDescent="0.25">
      <c r="W1701" s="180"/>
      <c r="X1701" s="1"/>
    </row>
    <row r="1702" spans="23:24" x14ac:dyDescent="0.25">
      <c r="W1702" s="180"/>
      <c r="X1702" s="1"/>
    </row>
    <row r="1703" spans="23:24" x14ac:dyDescent="0.25">
      <c r="W1703" s="180"/>
      <c r="X1703" s="1"/>
    </row>
    <row r="1704" spans="23:24" x14ac:dyDescent="0.25">
      <c r="W1704" s="180"/>
      <c r="X1704" s="1"/>
    </row>
    <row r="1705" spans="23:24" x14ac:dyDescent="0.25">
      <c r="W1705" s="180"/>
      <c r="X1705" s="1"/>
    </row>
    <row r="1706" spans="23:24" x14ac:dyDescent="0.25">
      <c r="W1706" s="180"/>
      <c r="X1706" s="1"/>
    </row>
    <row r="1707" spans="23:24" x14ac:dyDescent="0.25">
      <c r="W1707" s="180"/>
      <c r="X1707" s="1"/>
    </row>
    <row r="1708" spans="23:24" x14ac:dyDescent="0.25">
      <c r="W1708" s="180"/>
      <c r="X1708" s="1"/>
    </row>
    <row r="1709" spans="23:24" x14ac:dyDescent="0.25">
      <c r="W1709" s="180"/>
      <c r="X1709" s="1"/>
    </row>
    <row r="1710" spans="23:24" x14ac:dyDescent="0.25">
      <c r="W1710" s="180"/>
      <c r="X1710" s="1"/>
    </row>
    <row r="1711" spans="23:24" x14ac:dyDescent="0.25">
      <c r="W1711" s="180"/>
      <c r="X1711" s="1"/>
    </row>
    <row r="1712" spans="23:24" x14ac:dyDescent="0.25">
      <c r="W1712" s="180"/>
      <c r="X1712" s="1"/>
    </row>
    <row r="1713" spans="23:24" x14ac:dyDescent="0.25">
      <c r="W1713" s="180"/>
      <c r="X1713" s="1"/>
    </row>
    <row r="1714" spans="23:24" x14ac:dyDescent="0.25">
      <c r="W1714" s="180"/>
      <c r="X1714" s="1"/>
    </row>
    <row r="1715" spans="23:24" x14ac:dyDescent="0.25">
      <c r="W1715" s="180"/>
      <c r="X1715" s="1"/>
    </row>
    <row r="1716" spans="23:24" x14ac:dyDescent="0.25">
      <c r="W1716" s="180"/>
      <c r="X1716" s="1"/>
    </row>
    <row r="1717" spans="23:24" x14ac:dyDescent="0.25">
      <c r="W1717" s="180"/>
      <c r="X1717" s="1"/>
    </row>
    <row r="1718" spans="23:24" x14ac:dyDescent="0.25">
      <c r="W1718" s="180"/>
      <c r="X1718" s="1"/>
    </row>
    <row r="1719" spans="23:24" x14ac:dyDescent="0.25">
      <c r="W1719" s="180"/>
      <c r="X1719" s="1"/>
    </row>
    <row r="1720" spans="23:24" x14ac:dyDescent="0.25">
      <c r="W1720" s="180"/>
      <c r="X1720" s="1"/>
    </row>
    <row r="1721" spans="23:24" x14ac:dyDescent="0.25">
      <c r="W1721" s="180"/>
      <c r="X1721" s="1"/>
    </row>
    <row r="1722" spans="23:24" x14ac:dyDescent="0.25">
      <c r="W1722" s="180"/>
      <c r="X1722" s="1"/>
    </row>
    <row r="1723" spans="23:24" x14ac:dyDescent="0.25">
      <c r="W1723" s="180"/>
      <c r="X1723" s="1"/>
    </row>
    <row r="1724" spans="23:24" x14ac:dyDescent="0.25">
      <c r="W1724" s="180"/>
      <c r="X1724" s="1"/>
    </row>
    <row r="1725" spans="23:24" x14ac:dyDescent="0.25">
      <c r="W1725" s="180"/>
      <c r="X1725" s="1"/>
    </row>
    <row r="1726" spans="23:24" x14ac:dyDescent="0.25">
      <c r="W1726" s="180"/>
      <c r="X1726" s="1"/>
    </row>
    <row r="1727" spans="23:24" x14ac:dyDescent="0.25">
      <c r="W1727" s="180"/>
      <c r="X1727" s="1"/>
    </row>
    <row r="1728" spans="23:24" x14ac:dyDescent="0.25">
      <c r="W1728" s="180"/>
      <c r="X1728" s="1"/>
    </row>
    <row r="1729" spans="23:24" x14ac:dyDescent="0.25">
      <c r="W1729" s="180"/>
      <c r="X1729" s="1"/>
    </row>
    <row r="1730" spans="23:24" x14ac:dyDescent="0.25">
      <c r="W1730" s="180"/>
      <c r="X1730" s="1"/>
    </row>
    <row r="1731" spans="23:24" x14ac:dyDescent="0.25">
      <c r="W1731" s="180"/>
      <c r="X1731" s="1"/>
    </row>
    <row r="1732" spans="23:24" x14ac:dyDescent="0.25">
      <c r="W1732" s="180"/>
      <c r="X1732" s="1"/>
    </row>
    <row r="1733" spans="23:24" x14ac:dyDescent="0.25">
      <c r="W1733" s="180"/>
      <c r="X1733" s="1"/>
    </row>
    <row r="1734" spans="23:24" x14ac:dyDescent="0.25">
      <c r="W1734" s="180"/>
      <c r="X1734" s="1"/>
    </row>
    <row r="1735" spans="23:24" x14ac:dyDescent="0.25">
      <c r="W1735" s="180"/>
      <c r="X1735" s="1"/>
    </row>
    <row r="1736" spans="23:24" x14ac:dyDescent="0.25">
      <c r="W1736" s="180"/>
      <c r="X1736" s="1"/>
    </row>
    <row r="1737" spans="23:24" x14ac:dyDescent="0.25">
      <c r="W1737" s="180"/>
      <c r="X1737" s="1"/>
    </row>
    <row r="1738" spans="23:24" x14ac:dyDescent="0.25">
      <c r="W1738" s="180"/>
      <c r="X1738" s="1"/>
    </row>
    <row r="1739" spans="23:24" x14ac:dyDescent="0.25">
      <c r="W1739" s="180"/>
      <c r="X1739" s="1"/>
    </row>
    <row r="1740" spans="23:24" x14ac:dyDescent="0.25">
      <c r="W1740" s="180"/>
      <c r="X1740" s="1"/>
    </row>
    <row r="1741" spans="23:24" x14ac:dyDescent="0.25">
      <c r="W1741" s="180"/>
      <c r="X1741" s="1"/>
    </row>
    <row r="1742" spans="23:24" x14ac:dyDescent="0.25">
      <c r="W1742" s="180"/>
      <c r="X1742" s="1"/>
    </row>
    <row r="1743" spans="23:24" x14ac:dyDescent="0.25">
      <c r="W1743" s="180"/>
      <c r="X1743" s="1"/>
    </row>
    <row r="1744" spans="23:24" x14ac:dyDescent="0.25">
      <c r="W1744" s="180"/>
      <c r="X1744" s="1"/>
    </row>
    <row r="1745" spans="23:24" x14ac:dyDescent="0.25">
      <c r="W1745" s="180"/>
      <c r="X1745" s="1"/>
    </row>
    <row r="1746" spans="23:24" x14ac:dyDescent="0.25">
      <c r="W1746" s="180"/>
      <c r="X1746" s="1"/>
    </row>
    <row r="1747" spans="23:24" x14ac:dyDescent="0.25">
      <c r="W1747" s="180"/>
      <c r="X1747" s="1"/>
    </row>
    <row r="1748" spans="23:24" x14ac:dyDescent="0.25">
      <c r="W1748" s="180"/>
      <c r="X1748" s="1"/>
    </row>
    <row r="1749" spans="23:24" x14ac:dyDescent="0.25">
      <c r="W1749" s="180"/>
      <c r="X1749" s="1"/>
    </row>
    <row r="1750" spans="23:24" x14ac:dyDescent="0.25">
      <c r="W1750" s="180"/>
      <c r="X1750" s="1"/>
    </row>
    <row r="1751" spans="23:24" x14ac:dyDescent="0.25">
      <c r="W1751" s="180"/>
      <c r="X1751" s="1"/>
    </row>
    <row r="1752" spans="23:24" x14ac:dyDescent="0.25">
      <c r="W1752" s="180"/>
      <c r="X1752" s="1"/>
    </row>
    <row r="1753" spans="23:24" x14ac:dyDescent="0.25">
      <c r="W1753" s="180"/>
      <c r="X1753" s="1"/>
    </row>
    <row r="1754" spans="23:24" x14ac:dyDescent="0.25">
      <c r="W1754" s="180"/>
      <c r="X1754" s="1"/>
    </row>
    <row r="1755" spans="23:24" x14ac:dyDescent="0.25">
      <c r="W1755" s="180"/>
      <c r="X1755" s="1"/>
    </row>
    <row r="1756" spans="23:24" x14ac:dyDescent="0.25">
      <c r="W1756" s="180"/>
      <c r="X1756" s="1"/>
    </row>
    <row r="1757" spans="23:24" x14ac:dyDescent="0.25">
      <c r="W1757" s="180"/>
      <c r="X1757" s="1"/>
    </row>
    <row r="1758" spans="23:24" x14ac:dyDescent="0.25">
      <c r="W1758" s="180"/>
      <c r="X1758" s="1"/>
    </row>
    <row r="1759" spans="23:24" x14ac:dyDescent="0.25">
      <c r="W1759" s="180"/>
      <c r="X1759" s="1"/>
    </row>
    <row r="1760" spans="23:24" x14ac:dyDescent="0.25">
      <c r="W1760" s="180"/>
      <c r="X1760" s="1"/>
    </row>
    <row r="1761" spans="23:24" x14ac:dyDescent="0.25">
      <c r="W1761" s="180"/>
      <c r="X1761" s="1"/>
    </row>
    <row r="1762" spans="23:24" x14ac:dyDescent="0.25">
      <c r="W1762" s="180"/>
      <c r="X1762" s="1"/>
    </row>
    <row r="1763" spans="23:24" x14ac:dyDescent="0.25">
      <c r="W1763" s="180"/>
      <c r="X1763" s="1"/>
    </row>
    <row r="1764" spans="23:24" x14ac:dyDescent="0.25">
      <c r="W1764" s="180"/>
      <c r="X1764" s="1"/>
    </row>
    <row r="1765" spans="23:24" x14ac:dyDescent="0.25">
      <c r="W1765" s="180"/>
      <c r="X1765" s="1"/>
    </row>
    <row r="1766" spans="23:24" x14ac:dyDescent="0.25">
      <c r="W1766" s="180"/>
      <c r="X1766" s="1"/>
    </row>
    <row r="1767" spans="23:24" x14ac:dyDescent="0.25">
      <c r="W1767" s="180"/>
      <c r="X1767" s="1"/>
    </row>
    <row r="1768" spans="23:24" x14ac:dyDescent="0.25">
      <c r="W1768" s="180"/>
      <c r="X1768" s="1"/>
    </row>
    <row r="1769" spans="23:24" x14ac:dyDescent="0.25">
      <c r="W1769" s="180"/>
      <c r="X1769" s="1"/>
    </row>
    <row r="1770" spans="23:24" x14ac:dyDescent="0.25">
      <c r="W1770" s="180"/>
      <c r="X1770" s="1"/>
    </row>
    <row r="1771" spans="23:24" x14ac:dyDescent="0.25">
      <c r="W1771" s="180"/>
      <c r="X1771" s="1"/>
    </row>
    <row r="1772" spans="23:24" x14ac:dyDescent="0.25">
      <c r="W1772" s="180"/>
      <c r="X1772" s="1"/>
    </row>
    <row r="1773" spans="23:24" x14ac:dyDescent="0.25">
      <c r="W1773" s="180"/>
      <c r="X1773" s="1"/>
    </row>
    <row r="1774" spans="23:24" x14ac:dyDescent="0.25">
      <c r="W1774" s="180"/>
      <c r="X1774" s="1"/>
    </row>
    <row r="1775" spans="23:24" x14ac:dyDescent="0.25">
      <c r="W1775" s="180"/>
      <c r="X1775" s="1"/>
    </row>
    <row r="1776" spans="23:24" x14ac:dyDescent="0.25">
      <c r="W1776" s="180"/>
      <c r="X1776" s="1"/>
    </row>
    <row r="1777" spans="23:24" x14ac:dyDescent="0.25">
      <c r="W1777" s="180"/>
      <c r="X1777" s="1"/>
    </row>
    <row r="1778" spans="23:24" x14ac:dyDescent="0.25">
      <c r="W1778" s="180"/>
      <c r="X1778" s="1"/>
    </row>
    <row r="1779" spans="23:24" x14ac:dyDescent="0.25">
      <c r="W1779" s="180"/>
      <c r="X1779" s="1"/>
    </row>
    <row r="1780" spans="23:24" x14ac:dyDescent="0.25">
      <c r="W1780" s="180"/>
      <c r="X1780" s="1"/>
    </row>
    <row r="1781" spans="23:24" x14ac:dyDescent="0.25">
      <c r="W1781" s="180"/>
      <c r="X1781" s="1"/>
    </row>
    <row r="1782" spans="23:24" x14ac:dyDescent="0.25">
      <c r="W1782" s="180"/>
      <c r="X1782" s="1"/>
    </row>
    <row r="1783" spans="23:24" x14ac:dyDescent="0.25">
      <c r="W1783" s="180"/>
      <c r="X1783" s="1"/>
    </row>
    <row r="1784" spans="23:24" x14ac:dyDescent="0.25">
      <c r="W1784" s="180"/>
      <c r="X1784" s="1"/>
    </row>
    <row r="1785" spans="23:24" x14ac:dyDescent="0.25">
      <c r="W1785" s="180"/>
      <c r="X1785" s="1"/>
    </row>
    <row r="1786" spans="23:24" x14ac:dyDescent="0.25">
      <c r="W1786" s="180"/>
      <c r="X1786" s="1"/>
    </row>
    <row r="1787" spans="23:24" x14ac:dyDescent="0.25">
      <c r="W1787" s="180"/>
      <c r="X1787" s="1"/>
    </row>
    <row r="1788" spans="23:24" x14ac:dyDescent="0.25">
      <c r="W1788" s="180"/>
      <c r="X1788" s="1"/>
    </row>
    <row r="1789" spans="23:24" x14ac:dyDescent="0.25">
      <c r="W1789" s="180"/>
      <c r="X1789" s="1"/>
    </row>
    <row r="1790" spans="23:24" x14ac:dyDescent="0.25">
      <c r="W1790" s="180"/>
      <c r="X1790" s="1"/>
    </row>
    <row r="1791" spans="23:24" x14ac:dyDescent="0.25">
      <c r="W1791" s="180"/>
      <c r="X1791" s="1"/>
    </row>
    <row r="1792" spans="23:24" x14ac:dyDescent="0.25">
      <c r="W1792" s="180"/>
      <c r="X1792" s="1"/>
    </row>
    <row r="1793" spans="23:24" x14ac:dyDescent="0.25">
      <c r="W1793" s="180"/>
      <c r="X1793" s="1"/>
    </row>
    <row r="1794" spans="23:24" x14ac:dyDescent="0.25">
      <c r="W1794" s="180"/>
      <c r="X1794" s="1"/>
    </row>
    <row r="1795" spans="23:24" x14ac:dyDescent="0.25">
      <c r="W1795" s="180"/>
      <c r="X1795" s="1"/>
    </row>
    <row r="1796" spans="23:24" x14ac:dyDescent="0.25">
      <c r="W1796" s="180"/>
      <c r="X1796" s="1"/>
    </row>
    <row r="1797" spans="23:24" x14ac:dyDescent="0.25">
      <c r="W1797" s="180"/>
      <c r="X1797" s="1"/>
    </row>
    <row r="1798" spans="23:24" x14ac:dyDescent="0.25">
      <c r="W1798" s="180"/>
      <c r="X1798" s="1"/>
    </row>
    <row r="1799" spans="23:24" x14ac:dyDescent="0.25">
      <c r="W1799" s="180"/>
      <c r="X1799" s="1"/>
    </row>
    <row r="1800" spans="23:24" x14ac:dyDescent="0.25">
      <c r="W1800" s="180"/>
      <c r="X1800" s="1"/>
    </row>
    <row r="1801" spans="23:24" x14ac:dyDescent="0.25">
      <c r="W1801" s="180"/>
      <c r="X1801" s="1"/>
    </row>
    <row r="1802" spans="23:24" x14ac:dyDescent="0.25">
      <c r="W1802" s="180"/>
      <c r="X1802" s="1"/>
    </row>
    <row r="1803" spans="23:24" x14ac:dyDescent="0.25">
      <c r="W1803" s="180"/>
      <c r="X1803" s="1"/>
    </row>
    <row r="1804" spans="23:24" x14ac:dyDescent="0.25">
      <c r="W1804" s="180"/>
      <c r="X1804" s="1"/>
    </row>
    <row r="1805" spans="23:24" x14ac:dyDescent="0.25">
      <c r="W1805" s="180"/>
      <c r="X1805" s="1"/>
    </row>
    <row r="1806" spans="23:24" x14ac:dyDescent="0.25">
      <c r="W1806" s="180"/>
      <c r="X1806" s="1"/>
    </row>
    <row r="1807" spans="23:24" x14ac:dyDescent="0.25">
      <c r="W1807" s="180"/>
      <c r="X1807" s="1"/>
    </row>
    <row r="1808" spans="23:24" x14ac:dyDescent="0.25">
      <c r="W1808" s="180"/>
      <c r="X1808" s="1"/>
    </row>
    <row r="1809" spans="23:24" x14ac:dyDescent="0.25">
      <c r="W1809" s="180"/>
      <c r="X1809" s="1"/>
    </row>
    <row r="1810" spans="23:24" x14ac:dyDescent="0.25">
      <c r="W1810" s="180"/>
      <c r="X1810" s="1"/>
    </row>
    <row r="1811" spans="23:24" x14ac:dyDescent="0.25">
      <c r="W1811" s="180"/>
      <c r="X1811" s="1"/>
    </row>
    <row r="1812" spans="23:24" x14ac:dyDescent="0.25">
      <c r="W1812" s="180"/>
      <c r="X1812" s="1"/>
    </row>
    <row r="1813" spans="23:24" x14ac:dyDescent="0.25">
      <c r="W1813" s="180"/>
      <c r="X1813" s="1"/>
    </row>
    <row r="1814" spans="23:24" x14ac:dyDescent="0.25">
      <c r="W1814" s="180"/>
      <c r="X1814" s="1"/>
    </row>
    <row r="1815" spans="23:24" x14ac:dyDescent="0.25">
      <c r="W1815" s="180"/>
      <c r="X1815" s="1"/>
    </row>
    <row r="1816" spans="23:24" x14ac:dyDescent="0.25">
      <c r="W1816" s="180"/>
      <c r="X1816" s="1"/>
    </row>
    <row r="1817" spans="23:24" x14ac:dyDescent="0.25">
      <c r="W1817" s="180"/>
      <c r="X1817" s="1"/>
    </row>
    <row r="1818" spans="23:24" x14ac:dyDescent="0.25">
      <c r="W1818" s="180"/>
      <c r="X1818" s="1"/>
    </row>
    <row r="1819" spans="23:24" x14ac:dyDescent="0.25">
      <c r="W1819" s="180"/>
      <c r="X1819" s="1"/>
    </row>
    <row r="1820" spans="23:24" x14ac:dyDescent="0.25">
      <c r="W1820" s="180"/>
      <c r="X1820" s="1"/>
    </row>
    <row r="1821" spans="23:24" x14ac:dyDescent="0.25">
      <c r="W1821" s="180"/>
      <c r="X1821" s="1"/>
    </row>
    <row r="1822" spans="23:24" x14ac:dyDescent="0.25">
      <c r="W1822" s="180"/>
      <c r="X1822" s="1"/>
    </row>
    <row r="1823" spans="23:24" x14ac:dyDescent="0.25">
      <c r="W1823" s="180"/>
      <c r="X1823" s="1"/>
    </row>
    <row r="1824" spans="23:24" x14ac:dyDescent="0.25">
      <c r="W1824" s="180"/>
      <c r="X1824" s="1"/>
    </row>
    <row r="1825" spans="23:24" x14ac:dyDescent="0.25">
      <c r="W1825" s="180"/>
      <c r="X1825" s="1"/>
    </row>
    <row r="1826" spans="23:24" x14ac:dyDescent="0.25">
      <c r="W1826" s="180"/>
      <c r="X1826" s="1"/>
    </row>
    <row r="1827" spans="23:24" x14ac:dyDescent="0.25">
      <c r="W1827" s="180"/>
      <c r="X1827" s="1"/>
    </row>
    <row r="1828" spans="23:24" x14ac:dyDescent="0.25">
      <c r="W1828" s="180"/>
      <c r="X1828" s="1"/>
    </row>
    <row r="1829" spans="23:24" x14ac:dyDescent="0.25">
      <c r="W1829" s="180"/>
      <c r="X1829" s="1"/>
    </row>
    <row r="1830" spans="23:24" x14ac:dyDescent="0.25">
      <c r="W1830" s="180"/>
      <c r="X1830" s="1"/>
    </row>
    <row r="1831" spans="23:24" x14ac:dyDescent="0.25">
      <c r="W1831" s="180"/>
      <c r="X1831" s="1"/>
    </row>
    <row r="1832" spans="23:24" x14ac:dyDescent="0.25">
      <c r="W1832" s="180"/>
      <c r="X1832" s="1"/>
    </row>
    <row r="1833" spans="23:24" x14ac:dyDescent="0.25">
      <c r="W1833" s="180"/>
      <c r="X1833" s="1"/>
    </row>
    <row r="1834" spans="23:24" x14ac:dyDescent="0.25">
      <c r="W1834" s="180"/>
      <c r="X1834" s="1"/>
    </row>
    <row r="1835" spans="23:24" x14ac:dyDescent="0.25">
      <c r="W1835" s="180"/>
      <c r="X1835" s="1"/>
    </row>
    <row r="1836" spans="23:24" x14ac:dyDescent="0.25">
      <c r="W1836" s="180"/>
      <c r="X1836" s="1"/>
    </row>
    <row r="1837" spans="23:24" x14ac:dyDescent="0.25">
      <c r="W1837" s="180"/>
      <c r="X1837" s="1"/>
    </row>
    <row r="1838" spans="23:24" x14ac:dyDescent="0.25">
      <c r="W1838" s="180"/>
      <c r="X1838" s="1"/>
    </row>
    <row r="1839" spans="23:24" x14ac:dyDescent="0.25">
      <c r="W1839" s="180"/>
      <c r="X1839" s="1"/>
    </row>
    <row r="1840" spans="23:24" x14ac:dyDescent="0.25">
      <c r="W1840" s="180"/>
      <c r="X1840" s="1"/>
    </row>
    <row r="1841" spans="23:24" x14ac:dyDescent="0.25">
      <c r="W1841" s="180"/>
      <c r="X1841" s="1"/>
    </row>
    <row r="1842" spans="23:24" x14ac:dyDescent="0.25">
      <c r="W1842" s="180"/>
      <c r="X1842" s="1"/>
    </row>
    <row r="1843" spans="23:24" x14ac:dyDescent="0.25">
      <c r="W1843" s="180"/>
      <c r="X1843" s="1"/>
    </row>
    <row r="1844" spans="23:24" x14ac:dyDescent="0.25">
      <c r="W1844" s="180"/>
      <c r="X1844" s="1"/>
    </row>
    <row r="1845" spans="23:24" x14ac:dyDescent="0.25">
      <c r="W1845" s="180"/>
      <c r="X1845" s="1"/>
    </row>
    <row r="1846" spans="23:24" x14ac:dyDescent="0.25">
      <c r="W1846" s="180"/>
      <c r="X1846" s="1"/>
    </row>
    <row r="1847" spans="23:24" x14ac:dyDescent="0.25">
      <c r="W1847" s="180"/>
      <c r="X1847" s="1"/>
    </row>
    <row r="1848" spans="23:24" x14ac:dyDescent="0.25">
      <c r="W1848" s="180"/>
      <c r="X1848" s="1"/>
    </row>
    <row r="1849" spans="23:24" x14ac:dyDescent="0.25">
      <c r="W1849" s="180"/>
      <c r="X1849" s="1"/>
    </row>
    <row r="1850" spans="23:24" x14ac:dyDescent="0.25">
      <c r="W1850" s="180"/>
      <c r="X1850" s="1"/>
    </row>
    <row r="1851" spans="23:24" x14ac:dyDescent="0.25">
      <c r="W1851" s="180"/>
      <c r="X1851" s="1"/>
    </row>
    <row r="1852" spans="23:24" x14ac:dyDescent="0.25">
      <c r="W1852" s="180"/>
      <c r="X1852" s="1"/>
    </row>
    <row r="1853" spans="23:24" x14ac:dyDescent="0.25">
      <c r="W1853" s="180"/>
      <c r="X1853" s="1"/>
    </row>
    <row r="1854" spans="23:24" x14ac:dyDescent="0.25">
      <c r="W1854" s="180"/>
      <c r="X1854" s="1"/>
    </row>
    <row r="1855" spans="23:24" x14ac:dyDescent="0.25">
      <c r="W1855" s="180"/>
      <c r="X1855" s="1"/>
    </row>
    <row r="1856" spans="23:24" x14ac:dyDescent="0.25">
      <c r="W1856" s="180"/>
      <c r="X1856" s="1"/>
    </row>
    <row r="1857" spans="23:24" x14ac:dyDescent="0.25">
      <c r="W1857" s="180"/>
      <c r="X1857" s="1"/>
    </row>
    <row r="1858" spans="23:24" x14ac:dyDescent="0.25">
      <c r="W1858" s="180"/>
      <c r="X1858" s="1"/>
    </row>
    <row r="1859" spans="23:24" x14ac:dyDescent="0.25">
      <c r="W1859" s="180"/>
      <c r="X1859" s="1"/>
    </row>
    <row r="1860" spans="23:24" x14ac:dyDescent="0.25">
      <c r="W1860" s="180"/>
      <c r="X1860" s="1"/>
    </row>
    <row r="1861" spans="23:24" x14ac:dyDescent="0.25">
      <c r="W1861" s="180"/>
      <c r="X1861" s="1"/>
    </row>
    <row r="1862" spans="23:24" x14ac:dyDescent="0.25">
      <c r="W1862" s="180"/>
      <c r="X1862" s="1"/>
    </row>
    <row r="1863" spans="23:24" x14ac:dyDescent="0.25">
      <c r="W1863" s="180"/>
      <c r="X1863" s="1"/>
    </row>
    <row r="1864" spans="23:24" x14ac:dyDescent="0.25">
      <c r="W1864" s="180"/>
      <c r="X1864" s="1"/>
    </row>
    <row r="1865" spans="23:24" x14ac:dyDescent="0.25">
      <c r="W1865" s="180"/>
      <c r="X1865" s="1"/>
    </row>
    <row r="1866" spans="23:24" x14ac:dyDescent="0.25">
      <c r="W1866" s="180"/>
      <c r="X1866" s="1"/>
    </row>
    <row r="1867" spans="23:24" x14ac:dyDescent="0.25">
      <c r="W1867" s="180"/>
      <c r="X1867" s="1"/>
    </row>
    <row r="1868" spans="23:24" x14ac:dyDescent="0.25">
      <c r="W1868" s="180"/>
      <c r="X1868" s="1"/>
    </row>
    <row r="1869" spans="23:24" x14ac:dyDescent="0.25">
      <c r="W1869" s="180"/>
      <c r="X1869" s="1"/>
    </row>
    <row r="1870" spans="23:24" x14ac:dyDescent="0.25">
      <c r="W1870" s="180"/>
      <c r="X1870" s="1"/>
    </row>
    <row r="1871" spans="23:24" x14ac:dyDescent="0.25">
      <c r="W1871" s="180"/>
      <c r="X1871" s="1"/>
    </row>
    <row r="1872" spans="23:24" x14ac:dyDescent="0.25">
      <c r="W1872" s="180"/>
      <c r="X1872" s="1"/>
    </row>
    <row r="1873" spans="23:24" x14ac:dyDescent="0.25">
      <c r="W1873" s="180"/>
      <c r="X1873" s="1"/>
    </row>
    <row r="1874" spans="23:24" x14ac:dyDescent="0.25">
      <c r="W1874" s="180"/>
      <c r="X1874" s="1"/>
    </row>
    <row r="1875" spans="23:24" x14ac:dyDescent="0.25">
      <c r="W1875" s="180"/>
      <c r="X1875" s="1"/>
    </row>
    <row r="1876" spans="23:24" x14ac:dyDescent="0.25">
      <c r="W1876" s="180"/>
      <c r="X1876" s="1"/>
    </row>
    <row r="1877" spans="23:24" x14ac:dyDescent="0.25">
      <c r="W1877" s="180"/>
      <c r="X1877" s="1"/>
    </row>
    <row r="1878" spans="23:24" x14ac:dyDescent="0.25">
      <c r="W1878" s="180"/>
      <c r="X1878" s="1"/>
    </row>
    <row r="1879" spans="23:24" x14ac:dyDescent="0.25">
      <c r="W1879" s="180"/>
      <c r="X1879" s="1"/>
    </row>
    <row r="1880" spans="23:24" x14ac:dyDescent="0.25">
      <c r="W1880" s="180"/>
      <c r="X1880" s="1"/>
    </row>
    <row r="1881" spans="23:24" x14ac:dyDescent="0.25">
      <c r="W1881" s="180"/>
      <c r="X1881" s="1"/>
    </row>
    <row r="1882" spans="23:24" x14ac:dyDescent="0.25">
      <c r="W1882" s="180"/>
      <c r="X1882" s="1"/>
    </row>
    <row r="1883" spans="23:24" x14ac:dyDescent="0.25">
      <c r="W1883" s="180"/>
      <c r="X1883" s="1"/>
    </row>
    <row r="1884" spans="23:24" x14ac:dyDescent="0.25">
      <c r="W1884" s="180"/>
      <c r="X1884" s="1"/>
    </row>
    <row r="1885" spans="23:24" x14ac:dyDescent="0.25">
      <c r="W1885" s="180"/>
      <c r="X1885" s="1"/>
    </row>
    <row r="1886" spans="23:24" x14ac:dyDescent="0.25">
      <c r="W1886" s="180"/>
      <c r="X1886" s="1"/>
    </row>
    <row r="1887" spans="23:24" x14ac:dyDescent="0.25">
      <c r="W1887" s="180"/>
      <c r="X1887" s="1"/>
    </row>
    <row r="1888" spans="23:24" x14ac:dyDescent="0.25">
      <c r="W1888" s="180"/>
      <c r="X1888" s="1"/>
    </row>
    <row r="1889" spans="23:24" x14ac:dyDescent="0.25">
      <c r="W1889" s="180"/>
      <c r="X1889" s="1"/>
    </row>
    <row r="1890" spans="23:24" x14ac:dyDescent="0.25">
      <c r="W1890" s="180"/>
      <c r="X1890" s="1"/>
    </row>
    <row r="1891" spans="23:24" x14ac:dyDescent="0.25">
      <c r="W1891" s="180"/>
      <c r="X1891" s="1"/>
    </row>
    <row r="1892" spans="23:24" x14ac:dyDescent="0.25">
      <c r="W1892" s="180"/>
      <c r="X1892" s="1"/>
    </row>
    <row r="1893" spans="23:24" x14ac:dyDescent="0.25">
      <c r="W1893" s="180"/>
      <c r="X1893" s="1"/>
    </row>
    <row r="1894" spans="23:24" x14ac:dyDescent="0.25">
      <c r="W1894" s="180"/>
      <c r="X1894" s="1"/>
    </row>
    <row r="1895" spans="23:24" x14ac:dyDescent="0.25">
      <c r="W1895" s="180"/>
      <c r="X1895" s="1"/>
    </row>
    <row r="1896" spans="23:24" x14ac:dyDescent="0.25">
      <c r="W1896" s="180"/>
      <c r="X1896" s="1"/>
    </row>
    <row r="1897" spans="23:24" x14ac:dyDescent="0.25">
      <c r="W1897" s="180"/>
      <c r="X1897" s="1"/>
    </row>
    <row r="1898" spans="23:24" x14ac:dyDescent="0.25">
      <c r="W1898" s="180"/>
      <c r="X1898" s="1"/>
    </row>
    <row r="1899" spans="23:24" x14ac:dyDescent="0.25">
      <c r="W1899" s="180"/>
      <c r="X1899" s="1"/>
    </row>
    <row r="1900" spans="23:24" x14ac:dyDescent="0.25">
      <c r="W1900" s="180"/>
      <c r="X1900" s="1"/>
    </row>
    <row r="1901" spans="23:24" x14ac:dyDescent="0.25">
      <c r="W1901" s="180"/>
      <c r="X1901" s="1"/>
    </row>
    <row r="1902" spans="23:24" x14ac:dyDescent="0.25">
      <c r="W1902" s="180"/>
      <c r="X1902" s="1"/>
    </row>
    <row r="1903" spans="23:24" x14ac:dyDescent="0.25">
      <c r="W1903" s="180"/>
      <c r="X1903" s="1"/>
    </row>
    <row r="1904" spans="23:24" x14ac:dyDescent="0.25">
      <c r="W1904" s="180"/>
      <c r="X1904" s="1"/>
    </row>
    <row r="1905" spans="23:24" x14ac:dyDescent="0.25">
      <c r="W1905" s="180"/>
      <c r="X1905" s="1"/>
    </row>
    <row r="1906" spans="23:24" x14ac:dyDescent="0.25">
      <c r="W1906" s="180"/>
      <c r="X1906" s="1"/>
    </row>
    <row r="1907" spans="23:24" x14ac:dyDescent="0.25">
      <c r="W1907" s="180"/>
      <c r="X1907" s="1"/>
    </row>
    <row r="1908" spans="23:24" x14ac:dyDescent="0.25">
      <c r="W1908" s="180"/>
      <c r="X1908" s="1"/>
    </row>
    <row r="1909" spans="23:24" x14ac:dyDescent="0.25">
      <c r="W1909" s="180"/>
      <c r="X1909" s="1"/>
    </row>
    <row r="1910" spans="23:24" x14ac:dyDescent="0.25">
      <c r="W1910" s="180"/>
      <c r="X1910" s="1"/>
    </row>
    <row r="1911" spans="23:24" x14ac:dyDescent="0.25">
      <c r="W1911" s="180"/>
      <c r="X1911" s="1"/>
    </row>
    <row r="1912" spans="23:24" x14ac:dyDescent="0.25">
      <c r="W1912" s="180"/>
      <c r="X1912" s="1"/>
    </row>
    <row r="1913" spans="23:24" x14ac:dyDescent="0.25">
      <c r="W1913" s="180"/>
      <c r="X1913" s="1"/>
    </row>
    <row r="1914" spans="23:24" x14ac:dyDescent="0.25">
      <c r="W1914" s="180"/>
      <c r="X1914" s="1"/>
    </row>
    <row r="1915" spans="23:24" x14ac:dyDescent="0.25">
      <c r="W1915" s="180"/>
      <c r="X1915" s="1"/>
    </row>
    <row r="1916" spans="23:24" x14ac:dyDescent="0.25">
      <c r="W1916" s="180"/>
      <c r="X1916" s="1"/>
    </row>
    <row r="1917" spans="23:24" x14ac:dyDescent="0.25">
      <c r="W1917" s="180"/>
      <c r="X1917" s="1"/>
    </row>
    <row r="1918" spans="23:24" x14ac:dyDescent="0.25">
      <c r="W1918" s="180"/>
      <c r="X1918" s="1"/>
    </row>
    <row r="1919" spans="23:24" x14ac:dyDescent="0.25">
      <c r="W1919" s="180"/>
      <c r="X1919" s="1"/>
    </row>
    <row r="1920" spans="23:24" x14ac:dyDescent="0.25">
      <c r="W1920" s="180"/>
      <c r="X1920" s="1"/>
    </row>
    <row r="1921" spans="23:24" x14ac:dyDescent="0.25">
      <c r="W1921" s="180"/>
      <c r="X1921" s="1"/>
    </row>
    <row r="1922" spans="23:24" x14ac:dyDescent="0.25">
      <c r="W1922" s="180"/>
      <c r="X1922" s="1"/>
    </row>
    <row r="1923" spans="23:24" x14ac:dyDescent="0.25">
      <c r="W1923" s="180"/>
      <c r="X1923" s="1"/>
    </row>
    <row r="1924" spans="23:24" x14ac:dyDescent="0.25">
      <c r="W1924" s="180"/>
      <c r="X1924" s="1"/>
    </row>
    <row r="1925" spans="23:24" x14ac:dyDescent="0.25">
      <c r="W1925" s="180"/>
      <c r="X1925" s="1"/>
    </row>
    <row r="1926" spans="23:24" x14ac:dyDescent="0.25">
      <c r="W1926" s="180"/>
      <c r="X1926" s="1"/>
    </row>
    <row r="1927" spans="23:24" x14ac:dyDescent="0.25">
      <c r="W1927" s="180"/>
      <c r="X1927" s="1"/>
    </row>
    <row r="1928" spans="23:24" x14ac:dyDescent="0.25">
      <c r="W1928" s="180"/>
      <c r="X1928" s="1"/>
    </row>
    <row r="1929" spans="23:24" x14ac:dyDescent="0.25">
      <c r="W1929" s="180"/>
      <c r="X1929" s="1"/>
    </row>
    <row r="1930" spans="23:24" x14ac:dyDescent="0.25">
      <c r="W1930" s="180"/>
      <c r="X1930" s="1"/>
    </row>
    <row r="1931" spans="23:24" x14ac:dyDescent="0.25">
      <c r="W1931" s="180"/>
      <c r="X1931" s="1"/>
    </row>
    <row r="1932" spans="23:24" x14ac:dyDescent="0.25">
      <c r="W1932" s="180"/>
      <c r="X1932" s="1"/>
    </row>
    <row r="1933" spans="23:24" x14ac:dyDescent="0.25">
      <c r="W1933" s="180"/>
      <c r="X1933" s="1"/>
    </row>
    <row r="1934" spans="23:24" x14ac:dyDescent="0.25">
      <c r="W1934" s="180"/>
      <c r="X1934" s="1"/>
    </row>
    <row r="1935" spans="23:24" x14ac:dyDescent="0.25">
      <c r="W1935" s="180"/>
      <c r="X1935" s="1"/>
    </row>
    <row r="1936" spans="23:24" x14ac:dyDescent="0.25">
      <c r="W1936" s="180"/>
      <c r="X1936" s="1"/>
    </row>
    <row r="1937" spans="23:24" x14ac:dyDescent="0.25">
      <c r="W1937" s="180"/>
      <c r="X1937" s="1"/>
    </row>
    <row r="1938" spans="23:24" x14ac:dyDescent="0.25">
      <c r="W1938" s="180"/>
      <c r="X1938" s="1"/>
    </row>
    <row r="1939" spans="23:24" x14ac:dyDescent="0.25">
      <c r="W1939" s="180"/>
      <c r="X1939" s="1"/>
    </row>
    <row r="1940" spans="23:24" x14ac:dyDescent="0.25">
      <c r="W1940" s="180"/>
      <c r="X1940" s="1"/>
    </row>
    <row r="1941" spans="23:24" x14ac:dyDescent="0.25">
      <c r="W1941" s="180"/>
      <c r="X1941" s="1"/>
    </row>
    <row r="1942" spans="23:24" x14ac:dyDescent="0.25">
      <c r="W1942" s="180"/>
      <c r="X1942" s="1"/>
    </row>
    <row r="1943" spans="23:24" x14ac:dyDescent="0.25">
      <c r="W1943" s="180"/>
      <c r="X1943" s="1"/>
    </row>
    <row r="1944" spans="23:24" x14ac:dyDescent="0.25">
      <c r="W1944" s="180"/>
      <c r="X1944" s="1"/>
    </row>
    <row r="1945" spans="23:24" x14ac:dyDescent="0.25">
      <c r="W1945" s="180"/>
      <c r="X1945" s="1"/>
    </row>
    <row r="1946" spans="23:24" x14ac:dyDescent="0.25">
      <c r="W1946" s="180"/>
      <c r="X1946" s="1"/>
    </row>
    <row r="1947" spans="23:24" x14ac:dyDescent="0.25">
      <c r="W1947" s="180"/>
      <c r="X1947" s="1"/>
    </row>
    <row r="1948" spans="23:24" x14ac:dyDescent="0.25">
      <c r="W1948" s="180"/>
      <c r="X1948" s="1"/>
    </row>
    <row r="1949" spans="23:24" x14ac:dyDescent="0.25">
      <c r="W1949" s="180"/>
      <c r="X1949" s="1"/>
    </row>
    <row r="1950" spans="23:24" x14ac:dyDescent="0.25">
      <c r="W1950" s="180"/>
      <c r="X1950" s="1"/>
    </row>
    <row r="1951" spans="23:24" x14ac:dyDescent="0.25">
      <c r="W1951" s="180"/>
      <c r="X1951" s="1"/>
    </row>
    <row r="1952" spans="23:24" x14ac:dyDescent="0.25">
      <c r="W1952" s="180"/>
      <c r="X1952" s="1"/>
    </row>
    <row r="1953" spans="23:24" x14ac:dyDescent="0.25">
      <c r="W1953" s="180"/>
      <c r="X1953" s="1"/>
    </row>
    <row r="1954" spans="23:24" x14ac:dyDescent="0.25">
      <c r="W1954" s="180"/>
      <c r="X1954" s="1"/>
    </row>
    <row r="1955" spans="23:24" x14ac:dyDescent="0.25">
      <c r="W1955" s="180"/>
      <c r="X1955" s="1"/>
    </row>
    <row r="1956" spans="23:24" x14ac:dyDescent="0.25">
      <c r="W1956" s="180"/>
      <c r="X1956" s="1"/>
    </row>
    <row r="1957" spans="23:24" x14ac:dyDescent="0.25">
      <c r="W1957" s="180"/>
      <c r="X1957" s="1"/>
    </row>
    <row r="1958" spans="23:24" x14ac:dyDescent="0.25">
      <c r="W1958" s="180"/>
      <c r="X1958" s="1"/>
    </row>
    <row r="1959" spans="23:24" x14ac:dyDescent="0.25">
      <c r="W1959" s="180"/>
      <c r="X1959" s="1"/>
    </row>
    <row r="1960" spans="23:24" x14ac:dyDescent="0.25">
      <c r="W1960" s="180"/>
      <c r="X1960" s="1"/>
    </row>
    <row r="1961" spans="23:24" x14ac:dyDescent="0.25">
      <c r="W1961" s="180"/>
      <c r="X1961" s="1"/>
    </row>
    <row r="1962" spans="23:24" x14ac:dyDescent="0.25">
      <c r="W1962" s="180"/>
      <c r="X1962" s="1"/>
    </row>
    <row r="1963" spans="23:24" x14ac:dyDescent="0.25">
      <c r="W1963" s="180"/>
      <c r="X1963" s="1"/>
    </row>
    <row r="1964" spans="23:24" x14ac:dyDescent="0.25">
      <c r="W1964" s="180"/>
      <c r="X1964" s="1"/>
    </row>
    <row r="1965" spans="23:24" x14ac:dyDescent="0.25">
      <c r="W1965" s="180"/>
      <c r="X1965" s="1"/>
    </row>
    <row r="1966" spans="23:24" x14ac:dyDescent="0.25">
      <c r="W1966" s="180"/>
      <c r="X1966" s="1"/>
    </row>
    <row r="1967" spans="23:24" x14ac:dyDescent="0.25">
      <c r="W1967" s="180"/>
      <c r="X1967" s="1"/>
    </row>
    <row r="1968" spans="23:24" x14ac:dyDescent="0.25">
      <c r="W1968" s="180"/>
      <c r="X1968" s="1"/>
    </row>
    <row r="1969" spans="23:24" x14ac:dyDescent="0.25">
      <c r="W1969" s="180"/>
      <c r="X1969" s="1"/>
    </row>
    <row r="1970" spans="23:24" x14ac:dyDescent="0.25">
      <c r="W1970" s="180"/>
      <c r="X1970" s="1"/>
    </row>
    <row r="1971" spans="23:24" x14ac:dyDescent="0.25">
      <c r="W1971" s="180"/>
      <c r="X1971" s="1"/>
    </row>
    <row r="1972" spans="23:24" x14ac:dyDescent="0.25">
      <c r="W1972" s="180"/>
      <c r="X1972" s="1"/>
    </row>
    <row r="1973" spans="23:24" x14ac:dyDescent="0.25">
      <c r="W1973" s="180"/>
      <c r="X1973" s="1"/>
    </row>
    <row r="1974" spans="23:24" x14ac:dyDescent="0.25">
      <c r="W1974" s="180"/>
      <c r="X1974" s="1"/>
    </row>
    <row r="1975" spans="23:24" x14ac:dyDescent="0.25">
      <c r="W1975" s="180"/>
      <c r="X1975" s="1"/>
    </row>
    <row r="1976" spans="23:24" x14ac:dyDescent="0.25">
      <c r="W1976" s="180"/>
      <c r="X1976" s="1"/>
    </row>
    <row r="1977" spans="23:24" x14ac:dyDescent="0.25">
      <c r="W1977" s="180"/>
      <c r="X1977" s="1"/>
    </row>
    <row r="1978" spans="23:24" x14ac:dyDescent="0.25">
      <c r="W1978" s="180"/>
      <c r="X1978" s="1"/>
    </row>
    <row r="1979" spans="23:24" x14ac:dyDescent="0.25">
      <c r="W1979" s="180"/>
      <c r="X1979" s="1"/>
    </row>
    <row r="1980" spans="23:24" x14ac:dyDescent="0.25">
      <c r="W1980" s="180"/>
      <c r="X1980" s="1"/>
    </row>
    <row r="1981" spans="23:24" x14ac:dyDescent="0.25">
      <c r="W1981" s="180"/>
      <c r="X1981" s="1"/>
    </row>
    <row r="1982" spans="23:24" x14ac:dyDescent="0.25">
      <c r="W1982" s="180"/>
      <c r="X1982" s="1"/>
    </row>
    <row r="1983" spans="23:24" x14ac:dyDescent="0.25">
      <c r="W1983" s="180"/>
      <c r="X1983" s="1"/>
    </row>
    <row r="1984" spans="23:24" x14ac:dyDescent="0.25">
      <c r="W1984" s="180"/>
      <c r="X1984" s="1"/>
    </row>
    <row r="1985" spans="23:24" x14ac:dyDescent="0.25">
      <c r="W1985" s="180"/>
      <c r="X1985" s="1"/>
    </row>
    <row r="1986" spans="23:24" x14ac:dyDescent="0.25">
      <c r="W1986" s="180"/>
      <c r="X1986" s="1"/>
    </row>
    <row r="1987" spans="23:24" x14ac:dyDescent="0.25">
      <c r="W1987" s="180"/>
      <c r="X1987" s="1"/>
    </row>
    <row r="1988" spans="23:24" x14ac:dyDescent="0.25">
      <c r="W1988" s="180"/>
      <c r="X1988" s="1"/>
    </row>
    <row r="1989" spans="23:24" x14ac:dyDescent="0.25">
      <c r="W1989" s="180"/>
      <c r="X1989" s="1"/>
    </row>
    <row r="1990" spans="23:24" x14ac:dyDescent="0.25">
      <c r="W1990" s="180"/>
      <c r="X1990" s="1"/>
    </row>
    <row r="1991" spans="23:24" x14ac:dyDescent="0.25">
      <c r="W1991" s="180"/>
      <c r="X1991" s="1"/>
    </row>
    <row r="1992" spans="23:24" x14ac:dyDescent="0.25">
      <c r="W1992" s="180"/>
      <c r="X1992" s="1"/>
    </row>
    <row r="1993" spans="23:24" x14ac:dyDescent="0.25">
      <c r="W1993" s="180"/>
      <c r="X1993" s="1"/>
    </row>
    <row r="1994" spans="23:24" x14ac:dyDescent="0.25">
      <c r="W1994" s="180"/>
      <c r="X1994" s="1"/>
    </row>
    <row r="1995" spans="23:24" x14ac:dyDescent="0.25">
      <c r="W1995" s="180"/>
      <c r="X1995" s="1"/>
    </row>
    <row r="1996" spans="23:24" x14ac:dyDescent="0.25">
      <c r="W1996" s="180"/>
      <c r="X1996" s="1"/>
    </row>
    <row r="1997" spans="23:24" x14ac:dyDescent="0.25">
      <c r="W1997" s="180"/>
      <c r="X1997" s="1"/>
    </row>
    <row r="1998" spans="23:24" x14ac:dyDescent="0.25">
      <c r="W1998" s="180"/>
      <c r="X1998" s="1"/>
    </row>
    <row r="1999" spans="23:24" x14ac:dyDescent="0.25">
      <c r="W1999" s="180"/>
      <c r="X1999" s="1"/>
    </row>
    <row r="2000" spans="23:24" x14ac:dyDescent="0.25">
      <c r="W2000" s="180"/>
      <c r="X2000" s="1"/>
    </row>
    <row r="2001" spans="23:24" x14ac:dyDescent="0.25">
      <c r="W2001" s="180"/>
      <c r="X2001" s="1"/>
    </row>
    <row r="2002" spans="23:24" x14ac:dyDescent="0.25">
      <c r="W2002" s="180"/>
      <c r="X2002" s="1"/>
    </row>
    <row r="2003" spans="23:24" x14ac:dyDescent="0.25">
      <c r="W2003" s="180"/>
      <c r="X2003" s="1"/>
    </row>
    <row r="2004" spans="23:24" x14ac:dyDescent="0.25">
      <c r="W2004" s="180"/>
      <c r="X2004" s="1"/>
    </row>
    <row r="2005" spans="23:24" x14ac:dyDescent="0.25">
      <c r="W2005" s="180"/>
      <c r="X2005" s="1"/>
    </row>
    <row r="2006" spans="23:24" x14ac:dyDescent="0.25">
      <c r="W2006" s="180"/>
      <c r="X2006" s="1"/>
    </row>
    <row r="2007" spans="23:24" x14ac:dyDescent="0.25">
      <c r="W2007" s="180"/>
      <c r="X2007" s="1"/>
    </row>
    <row r="2008" spans="23:24" x14ac:dyDescent="0.25">
      <c r="W2008" s="180"/>
      <c r="X2008" s="1"/>
    </row>
    <row r="2009" spans="23:24" x14ac:dyDescent="0.25">
      <c r="W2009" s="180"/>
      <c r="X2009" s="1"/>
    </row>
    <row r="2010" spans="23:24" x14ac:dyDescent="0.25">
      <c r="W2010" s="180"/>
      <c r="X2010" s="1"/>
    </row>
    <row r="2011" spans="23:24" x14ac:dyDescent="0.25">
      <c r="W2011" s="180"/>
      <c r="X2011" s="1"/>
    </row>
    <row r="2012" spans="23:24" x14ac:dyDescent="0.25">
      <c r="W2012" s="180"/>
      <c r="X2012" s="1"/>
    </row>
    <row r="2013" spans="23:24" x14ac:dyDescent="0.25">
      <c r="W2013" s="180"/>
      <c r="X2013" s="1"/>
    </row>
    <row r="2014" spans="23:24" x14ac:dyDescent="0.25">
      <c r="W2014" s="180"/>
      <c r="X2014" s="1"/>
    </row>
    <row r="2015" spans="23:24" x14ac:dyDescent="0.25">
      <c r="W2015" s="180"/>
      <c r="X2015" s="1"/>
    </row>
    <row r="2016" spans="23:24" x14ac:dyDescent="0.25">
      <c r="W2016" s="180"/>
      <c r="X2016" s="1"/>
    </row>
    <row r="2017" spans="23:24" x14ac:dyDescent="0.25">
      <c r="W2017" s="180"/>
      <c r="X2017" s="1"/>
    </row>
    <row r="2018" spans="23:24" x14ac:dyDescent="0.25">
      <c r="W2018" s="180"/>
      <c r="X2018" s="1"/>
    </row>
    <row r="2019" spans="23:24" x14ac:dyDescent="0.25">
      <c r="W2019" s="180"/>
      <c r="X2019" s="1"/>
    </row>
    <row r="2020" spans="23:24" x14ac:dyDescent="0.25">
      <c r="W2020" s="180"/>
      <c r="X2020" s="1"/>
    </row>
    <row r="2021" spans="23:24" x14ac:dyDescent="0.25">
      <c r="W2021" s="180"/>
      <c r="X2021" s="1"/>
    </row>
    <row r="2022" spans="23:24" x14ac:dyDescent="0.25">
      <c r="W2022" s="180"/>
      <c r="X2022" s="1"/>
    </row>
    <row r="2023" spans="23:24" x14ac:dyDescent="0.25">
      <c r="W2023" s="180"/>
      <c r="X2023" s="1"/>
    </row>
    <row r="2024" spans="23:24" x14ac:dyDescent="0.25">
      <c r="W2024" s="180"/>
      <c r="X2024" s="1"/>
    </row>
    <row r="2025" spans="23:24" x14ac:dyDescent="0.25">
      <c r="W2025" s="180"/>
      <c r="X2025" s="1"/>
    </row>
    <row r="2026" spans="23:24" x14ac:dyDescent="0.25">
      <c r="W2026" s="180"/>
      <c r="X2026" s="1"/>
    </row>
    <row r="2027" spans="23:24" x14ac:dyDescent="0.25">
      <c r="W2027" s="180"/>
      <c r="X2027" s="1"/>
    </row>
    <row r="2028" spans="23:24" x14ac:dyDescent="0.25">
      <c r="W2028" s="180"/>
      <c r="X2028" s="1"/>
    </row>
    <row r="2029" spans="23:24" x14ac:dyDescent="0.25">
      <c r="W2029" s="180"/>
      <c r="X2029" s="1"/>
    </row>
    <row r="2030" spans="23:24" x14ac:dyDescent="0.25">
      <c r="W2030" s="180"/>
      <c r="X2030" s="1"/>
    </row>
    <row r="2031" spans="23:24" x14ac:dyDescent="0.25">
      <c r="W2031" s="180"/>
      <c r="X2031" s="1"/>
    </row>
    <row r="2032" spans="23:24" x14ac:dyDescent="0.25">
      <c r="W2032" s="180"/>
      <c r="X2032" s="1"/>
    </row>
    <row r="2033" spans="23:24" x14ac:dyDescent="0.25">
      <c r="W2033" s="180"/>
      <c r="X2033" s="1"/>
    </row>
    <row r="2034" spans="23:24" x14ac:dyDescent="0.25">
      <c r="W2034" s="180"/>
      <c r="X2034" s="1"/>
    </row>
    <row r="2035" spans="23:24" x14ac:dyDescent="0.25">
      <c r="W2035" s="180"/>
      <c r="X2035" s="1"/>
    </row>
    <row r="2036" spans="23:24" x14ac:dyDescent="0.25">
      <c r="W2036" s="180"/>
      <c r="X2036" s="1"/>
    </row>
    <row r="2037" spans="23:24" x14ac:dyDescent="0.25">
      <c r="W2037" s="180"/>
      <c r="X2037" s="1"/>
    </row>
    <row r="2038" spans="23:24" x14ac:dyDescent="0.25">
      <c r="W2038" s="180"/>
      <c r="X2038" s="1"/>
    </row>
    <row r="2039" spans="23:24" x14ac:dyDescent="0.25">
      <c r="W2039" s="180"/>
      <c r="X2039" s="1"/>
    </row>
    <row r="2040" spans="23:24" x14ac:dyDescent="0.25">
      <c r="W2040" s="180"/>
      <c r="X2040" s="1"/>
    </row>
    <row r="2041" spans="23:24" x14ac:dyDescent="0.25">
      <c r="W2041" s="180"/>
      <c r="X2041" s="1"/>
    </row>
    <row r="2042" spans="23:24" x14ac:dyDescent="0.25">
      <c r="W2042" s="180"/>
      <c r="X2042" s="1"/>
    </row>
    <row r="2043" spans="23:24" x14ac:dyDescent="0.25">
      <c r="W2043" s="180"/>
      <c r="X2043" s="1"/>
    </row>
    <row r="2044" spans="23:24" x14ac:dyDescent="0.25">
      <c r="W2044" s="180"/>
      <c r="X2044" s="1"/>
    </row>
    <row r="2045" spans="23:24" x14ac:dyDescent="0.25">
      <c r="W2045" s="180"/>
      <c r="X2045" s="1"/>
    </row>
    <row r="2046" spans="23:24" x14ac:dyDescent="0.25">
      <c r="W2046" s="180"/>
      <c r="X2046" s="1"/>
    </row>
    <row r="2047" spans="23:24" x14ac:dyDescent="0.25">
      <c r="W2047" s="180"/>
      <c r="X2047" s="1"/>
    </row>
    <row r="2048" spans="23:24" x14ac:dyDescent="0.25">
      <c r="W2048" s="180"/>
      <c r="X2048" s="1"/>
    </row>
    <row r="2049" spans="23:24" x14ac:dyDescent="0.25">
      <c r="W2049" s="180"/>
      <c r="X2049" s="1"/>
    </row>
    <row r="2050" spans="23:24" x14ac:dyDescent="0.25">
      <c r="W2050" s="180"/>
      <c r="X2050" s="1"/>
    </row>
    <row r="2051" spans="23:24" x14ac:dyDescent="0.25">
      <c r="W2051" s="180"/>
      <c r="X2051" s="1"/>
    </row>
    <row r="2052" spans="23:24" x14ac:dyDescent="0.25">
      <c r="W2052" s="180"/>
      <c r="X2052" s="1"/>
    </row>
    <row r="2053" spans="23:24" x14ac:dyDescent="0.25">
      <c r="W2053" s="180"/>
      <c r="X2053" s="1"/>
    </row>
    <row r="2054" spans="23:24" x14ac:dyDescent="0.25">
      <c r="W2054" s="180"/>
      <c r="X2054" s="1"/>
    </row>
    <row r="2055" spans="23:24" x14ac:dyDescent="0.25">
      <c r="W2055" s="180"/>
      <c r="X2055" s="1"/>
    </row>
    <row r="2056" spans="23:24" x14ac:dyDescent="0.25">
      <c r="W2056" s="180"/>
      <c r="X2056" s="1"/>
    </row>
    <row r="2057" spans="23:24" x14ac:dyDescent="0.25">
      <c r="W2057" s="180"/>
      <c r="X2057" s="1"/>
    </row>
    <row r="2058" spans="23:24" x14ac:dyDescent="0.25">
      <c r="W2058" s="180"/>
      <c r="X2058" s="1"/>
    </row>
    <row r="2059" spans="23:24" x14ac:dyDescent="0.25">
      <c r="W2059" s="180"/>
      <c r="X2059" s="1"/>
    </row>
    <row r="2060" spans="23:24" x14ac:dyDescent="0.25">
      <c r="W2060" s="180"/>
      <c r="X2060" s="1"/>
    </row>
    <row r="2061" spans="23:24" x14ac:dyDescent="0.25">
      <c r="W2061" s="180"/>
      <c r="X2061" s="1"/>
    </row>
    <row r="2062" spans="23:24" x14ac:dyDescent="0.25">
      <c r="W2062" s="180"/>
      <c r="X2062" s="1"/>
    </row>
    <row r="2063" spans="23:24" x14ac:dyDescent="0.25">
      <c r="W2063" s="180"/>
      <c r="X2063" s="1"/>
    </row>
    <row r="2064" spans="23:24" x14ac:dyDescent="0.25">
      <c r="W2064" s="180"/>
      <c r="X2064" s="1"/>
    </row>
    <row r="2065" spans="23:24" x14ac:dyDescent="0.25">
      <c r="W2065" s="180"/>
      <c r="X2065" s="1"/>
    </row>
    <row r="2066" spans="23:24" x14ac:dyDescent="0.25">
      <c r="W2066" s="180"/>
      <c r="X2066" s="1"/>
    </row>
    <row r="2067" spans="23:24" x14ac:dyDescent="0.25">
      <c r="W2067" s="180"/>
      <c r="X2067" s="1"/>
    </row>
    <row r="2068" spans="23:24" x14ac:dyDescent="0.25">
      <c r="W2068" s="180"/>
      <c r="X2068" s="1"/>
    </row>
    <row r="2069" spans="23:24" x14ac:dyDescent="0.25">
      <c r="W2069" s="180"/>
      <c r="X2069" s="1"/>
    </row>
    <row r="2070" spans="23:24" x14ac:dyDescent="0.25">
      <c r="W2070" s="180"/>
      <c r="X2070" s="1"/>
    </row>
    <row r="2071" spans="23:24" x14ac:dyDescent="0.25">
      <c r="W2071" s="180"/>
      <c r="X2071" s="1"/>
    </row>
    <row r="2072" spans="23:24" x14ac:dyDescent="0.25">
      <c r="W2072" s="180"/>
      <c r="X2072" s="1"/>
    </row>
    <row r="2073" spans="23:24" x14ac:dyDescent="0.25">
      <c r="W2073" s="180"/>
      <c r="X2073" s="1"/>
    </row>
    <row r="2074" spans="23:24" x14ac:dyDescent="0.25">
      <c r="W2074" s="180"/>
      <c r="X2074" s="1"/>
    </row>
    <row r="2075" spans="23:24" x14ac:dyDescent="0.25">
      <c r="W2075" s="180"/>
      <c r="X2075" s="1"/>
    </row>
    <row r="2076" spans="23:24" x14ac:dyDescent="0.25">
      <c r="W2076" s="180"/>
      <c r="X2076" s="1"/>
    </row>
    <row r="2077" spans="23:24" x14ac:dyDescent="0.25">
      <c r="W2077" s="180"/>
      <c r="X2077" s="1"/>
    </row>
    <row r="2078" spans="23:24" x14ac:dyDescent="0.25">
      <c r="W2078" s="180"/>
      <c r="X2078" s="1"/>
    </row>
    <row r="2079" spans="23:24" x14ac:dyDescent="0.25">
      <c r="W2079" s="180"/>
      <c r="X2079" s="1"/>
    </row>
    <row r="2080" spans="23:24" x14ac:dyDescent="0.25">
      <c r="W2080" s="180"/>
      <c r="X2080" s="1"/>
    </row>
    <row r="2081" spans="23:24" x14ac:dyDescent="0.25">
      <c r="W2081" s="180"/>
      <c r="X2081" s="1"/>
    </row>
    <row r="2082" spans="23:24" x14ac:dyDescent="0.25">
      <c r="W2082" s="180"/>
      <c r="X2082" s="1"/>
    </row>
    <row r="2083" spans="23:24" x14ac:dyDescent="0.25">
      <c r="W2083" s="180"/>
      <c r="X2083" s="1"/>
    </row>
    <row r="2084" spans="23:24" x14ac:dyDescent="0.25">
      <c r="W2084" s="180"/>
      <c r="X2084" s="1"/>
    </row>
    <row r="2085" spans="23:24" x14ac:dyDescent="0.25">
      <c r="W2085" s="180"/>
      <c r="X2085" s="1"/>
    </row>
    <row r="2086" spans="23:24" x14ac:dyDescent="0.25">
      <c r="W2086" s="180"/>
      <c r="X2086" s="1"/>
    </row>
    <row r="2087" spans="23:24" x14ac:dyDescent="0.25">
      <c r="W2087" s="180"/>
      <c r="X2087" s="1"/>
    </row>
    <row r="2088" spans="23:24" x14ac:dyDescent="0.25">
      <c r="W2088" s="180"/>
      <c r="X2088" s="1"/>
    </row>
    <row r="2089" spans="23:24" x14ac:dyDescent="0.25">
      <c r="W2089" s="180"/>
      <c r="X2089" s="1"/>
    </row>
    <row r="2090" spans="23:24" x14ac:dyDescent="0.25">
      <c r="W2090" s="180"/>
      <c r="X2090" s="1"/>
    </row>
    <row r="2091" spans="23:24" x14ac:dyDescent="0.25">
      <c r="W2091" s="180"/>
      <c r="X2091" s="1"/>
    </row>
    <row r="2092" spans="23:24" x14ac:dyDescent="0.25">
      <c r="W2092" s="180"/>
      <c r="X2092" s="1"/>
    </row>
    <row r="2093" spans="23:24" x14ac:dyDescent="0.25">
      <c r="W2093" s="180"/>
      <c r="X2093" s="1"/>
    </row>
    <row r="2094" spans="23:24" x14ac:dyDescent="0.25">
      <c r="W2094" s="180"/>
      <c r="X2094" s="1"/>
    </row>
    <row r="2095" spans="23:24" x14ac:dyDescent="0.25">
      <c r="W2095" s="180"/>
      <c r="X2095" s="1"/>
    </row>
    <row r="2096" spans="23:24" x14ac:dyDescent="0.25">
      <c r="W2096" s="180"/>
      <c r="X2096" s="1"/>
    </row>
    <row r="2097" spans="23:24" x14ac:dyDescent="0.25">
      <c r="W2097" s="180"/>
      <c r="X2097" s="1"/>
    </row>
    <row r="2098" spans="23:24" x14ac:dyDescent="0.25">
      <c r="W2098" s="180"/>
      <c r="X2098" s="1"/>
    </row>
    <row r="2099" spans="23:24" x14ac:dyDescent="0.25">
      <c r="W2099" s="180"/>
      <c r="X2099" s="1"/>
    </row>
    <row r="2100" spans="23:24" x14ac:dyDescent="0.25">
      <c r="W2100" s="180"/>
      <c r="X2100" s="1"/>
    </row>
    <row r="2101" spans="23:24" x14ac:dyDescent="0.25">
      <c r="W2101" s="180"/>
      <c r="X2101" s="1"/>
    </row>
    <row r="2102" spans="23:24" x14ac:dyDescent="0.25">
      <c r="W2102" s="180"/>
      <c r="X2102" s="1"/>
    </row>
    <row r="2103" spans="23:24" x14ac:dyDescent="0.25">
      <c r="W2103" s="180"/>
      <c r="X2103" s="1"/>
    </row>
    <row r="2104" spans="23:24" x14ac:dyDescent="0.25">
      <c r="W2104" s="180"/>
      <c r="X2104" s="1"/>
    </row>
    <row r="2105" spans="23:24" x14ac:dyDescent="0.25">
      <c r="W2105" s="180"/>
      <c r="X2105" s="1"/>
    </row>
    <row r="2106" spans="23:24" x14ac:dyDescent="0.25">
      <c r="W2106" s="180"/>
      <c r="X2106" s="1"/>
    </row>
    <row r="2107" spans="23:24" x14ac:dyDescent="0.25">
      <c r="W2107" s="180"/>
      <c r="X2107" s="1"/>
    </row>
    <row r="2108" spans="23:24" x14ac:dyDescent="0.25">
      <c r="W2108" s="180"/>
      <c r="X2108" s="1"/>
    </row>
    <row r="2109" spans="23:24" x14ac:dyDescent="0.25">
      <c r="W2109" s="180"/>
      <c r="X2109" s="1"/>
    </row>
    <row r="2110" spans="23:24" x14ac:dyDescent="0.25">
      <c r="W2110" s="180"/>
      <c r="X2110" s="1"/>
    </row>
    <row r="2111" spans="23:24" x14ac:dyDescent="0.25">
      <c r="W2111" s="180"/>
      <c r="X2111" s="1"/>
    </row>
    <row r="2112" spans="23:24" x14ac:dyDescent="0.25">
      <c r="W2112" s="180"/>
      <c r="X2112" s="1"/>
    </row>
    <row r="2113" spans="23:24" x14ac:dyDescent="0.25">
      <c r="W2113" s="180"/>
      <c r="X2113" s="1"/>
    </row>
    <row r="2114" spans="23:24" x14ac:dyDescent="0.25">
      <c r="W2114" s="180"/>
      <c r="X2114" s="1"/>
    </row>
    <row r="2115" spans="23:24" x14ac:dyDescent="0.25">
      <c r="W2115" s="180"/>
      <c r="X2115" s="1"/>
    </row>
    <row r="2116" spans="23:24" x14ac:dyDescent="0.25">
      <c r="W2116" s="180"/>
      <c r="X2116" s="1"/>
    </row>
    <row r="2117" spans="23:24" x14ac:dyDescent="0.25">
      <c r="W2117" s="180"/>
      <c r="X2117" s="1"/>
    </row>
    <row r="2118" spans="23:24" x14ac:dyDescent="0.25">
      <c r="W2118" s="180"/>
      <c r="X2118" s="1"/>
    </row>
    <row r="2119" spans="23:24" x14ac:dyDescent="0.25">
      <c r="W2119" s="180"/>
      <c r="X2119" s="1"/>
    </row>
    <row r="2120" spans="23:24" x14ac:dyDescent="0.25">
      <c r="W2120" s="180"/>
      <c r="X2120" s="1"/>
    </row>
    <row r="2121" spans="23:24" x14ac:dyDescent="0.25">
      <c r="W2121" s="180"/>
      <c r="X2121" s="1"/>
    </row>
    <row r="2122" spans="23:24" x14ac:dyDescent="0.25">
      <c r="W2122" s="180"/>
      <c r="X2122" s="1"/>
    </row>
    <row r="2123" spans="23:24" x14ac:dyDescent="0.25">
      <c r="W2123" s="180"/>
      <c r="X2123" s="1"/>
    </row>
    <row r="2124" spans="23:24" x14ac:dyDescent="0.25">
      <c r="W2124" s="180"/>
      <c r="X2124" s="1"/>
    </row>
    <row r="2125" spans="23:24" x14ac:dyDescent="0.25">
      <c r="W2125" s="180"/>
      <c r="X2125" s="1"/>
    </row>
    <row r="2126" spans="23:24" x14ac:dyDescent="0.25">
      <c r="W2126" s="180"/>
      <c r="X2126" s="1"/>
    </row>
    <row r="2127" spans="23:24" x14ac:dyDescent="0.25">
      <c r="W2127" s="180"/>
      <c r="X2127" s="1"/>
    </row>
    <row r="2128" spans="23:24" x14ac:dyDescent="0.25">
      <c r="W2128" s="180"/>
      <c r="X2128" s="1"/>
    </row>
    <row r="2129" spans="23:24" x14ac:dyDescent="0.25">
      <c r="W2129" s="180"/>
      <c r="X2129" s="1"/>
    </row>
    <row r="2130" spans="23:24" x14ac:dyDescent="0.25">
      <c r="W2130" s="180"/>
      <c r="X2130" s="1"/>
    </row>
    <row r="2131" spans="23:24" x14ac:dyDescent="0.25">
      <c r="W2131" s="180"/>
      <c r="X2131" s="1"/>
    </row>
    <row r="2132" spans="23:24" x14ac:dyDescent="0.25">
      <c r="W2132" s="180"/>
      <c r="X2132" s="1"/>
    </row>
    <row r="2133" spans="23:24" x14ac:dyDescent="0.25">
      <c r="W2133" s="180"/>
      <c r="X2133" s="1"/>
    </row>
    <row r="2134" spans="23:24" x14ac:dyDescent="0.25">
      <c r="W2134" s="180"/>
      <c r="X2134" s="1"/>
    </row>
    <row r="2135" spans="23:24" x14ac:dyDescent="0.25">
      <c r="W2135" s="180"/>
      <c r="X2135" s="1"/>
    </row>
    <row r="2136" spans="23:24" x14ac:dyDescent="0.25">
      <c r="W2136" s="180"/>
      <c r="X2136" s="1"/>
    </row>
    <row r="2137" spans="23:24" x14ac:dyDescent="0.25">
      <c r="W2137" s="180"/>
      <c r="X2137" s="1"/>
    </row>
    <row r="2138" spans="23:24" x14ac:dyDescent="0.25">
      <c r="W2138" s="180"/>
      <c r="X2138" s="1"/>
    </row>
    <row r="2139" spans="23:24" x14ac:dyDescent="0.25">
      <c r="W2139" s="180"/>
      <c r="X2139" s="1"/>
    </row>
    <row r="2140" spans="23:24" x14ac:dyDescent="0.25">
      <c r="W2140" s="180"/>
      <c r="X2140" s="1"/>
    </row>
    <row r="2141" spans="23:24" x14ac:dyDescent="0.25">
      <c r="W2141" s="180"/>
      <c r="X2141" s="1"/>
    </row>
    <row r="2142" spans="23:24" x14ac:dyDescent="0.25">
      <c r="W2142" s="180"/>
      <c r="X2142" s="1"/>
    </row>
    <row r="2143" spans="23:24" x14ac:dyDescent="0.25">
      <c r="W2143" s="180"/>
      <c r="X2143" s="1"/>
    </row>
    <row r="2144" spans="23:24" x14ac:dyDescent="0.25">
      <c r="W2144" s="180"/>
      <c r="X2144" s="1"/>
    </row>
    <row r="2145" spans="23:24" x14ac:dyDescent="0.25">
      <c r="W2145" s="180"/>
      <c r="X2145" s="1"/>
    </row>
    <row r="2146" spans="23:24" x14ac:dyDescent="0.25">
      <c r="W2146" s="180"/>
      <c r="X2146" s="1"/>
    </row>
    <row r="2147" spans="23:24" x14ac:dyDescent="0.25">
      <c r="W2147" s="180"/>
      <c r="X2147" s="1"/>
    </row>
    <row r="2148" spans="23:24" x14ac:dyDescent="0.25">
      <c r="W2148" s="180"/>
      <c r="X2148" s="1"/>
    </row>
    <row r="2149" spans="23:24" x14ac:dyDescent="0.25">
      <c r="W2149" s="180"/>
      <c r="X2149" s="1"/>
    </row>
    <row r="2150" spans="23:24" x14ac:dyDescent="0.25">
      <c r="W2150" s="180"/>
      <c r="X2150" s="1"/>
    </row>
    <row r="2151" spans="23:24" x14ac:dyDescent="0.25">
      <c r="W2151" s="180"/>
      <c r="X2151" s="1"/>
    </row>
    <row r="2152" spans="23:24" x14ac:dyDescent="0.25">
      <c r="W2152" s="180"/>
      <c r="X2152" s="1"/>
    </row>
    <row r="2153" spans="23:24" x14ac:dyDescent="0.25">
      <c r="W2153" s="180"/>
      <c r="X2153" s="1"/>
    </row>
    <row r="2154" spans="23:24" x14ac:dyDescent="0.25">
      <c r="W2154" s="180"/>
      <c r="X2154" s="1"/>
    </row>
    <row r="2155" spans="23:24" x14ac:dyDescent="0.25">
      <c r="W2155" s="180"/>
      <c r="X2155" s="1"/>
    </row>
    <row r="2156" spans="23:24" x14ac:dyDescent="0.25">
      <c r="W2156" s="180"/>
      <c r="X2156" s="1"/>
    </row>
    <row r="2157" spans="23:24" x14ac:dyDescent="0.25">
      <c r="W2157" s="180"/>
      <c r="X2157" s="1"/>
    </row>
    <row r="2158" spans="23:24" x14ac:dyDescent="0.25">
      <c r="W2158" s="180"/>
      <c r="X2158" s="1"/>
    </row>
    <row r="2159" spans="23:24" x14ac:dyDescent="0.25">
      <c r="W2159" s="180"/>
      <c r="X2159" s="1"/>
    </row>
    <row r="2160" spans="23:24" x14ac:dyDescent="0.25">
      <c r="W2160" s="180"/>
      <c r="X2160" s="1"/>
    </row>
    <row r="2161" spans="23:24" x14ac:dyDescent="0.25">
      <c r="W2161" s="180"/>
      <c r="X2161" s="1"/>
    </row>
    <row r="2162" spans="23:24" x14ac:dyDescent="0.25">
      <c r="W2162" s="180"/>
      <c r="X2162" s="1"/>
    </row>
    <row r="2163" spans="23:24" x14ac:dyDescent="0.25">
      <c r="W2163" s="180"/>
      <c r="X2163" s="1"/>
    </row>
    <row r="2164" spans="23:24" x14ac:dyDescent="0.25">
      <c r="W2164" s="180"/>
      <c r="X2164" s="1"/>
    </row>
    <row r="2165" spans="23:24" x14ac:dyDescent="0.25">
      <c r="W2165" s="180"/>
      <c r="X2165" s="1"/>
    </row>
    <row r="2166" spans="23:24" x14ac:dyDescent="0.25">
      <c r="W2166" s="180"/>
      <c r="X2166" s="1"/>
    </row>
    <row r="2167" spans="23:24" x14ac:dyDescent="0.25">
      <c r="W2167" s="180"/>
      <c r="X2167" s="1"/>
    </row>
    <row r="2168" spans="23:24" x14ac:dyDescent="0.25">
      <c r="W2168" s="180"/>
      <c r="X2168" s="1"/>
    </row>
    <row r="2169" spans="23:24" x14ac:dyDescent="0.25">
      <c r="W2169" s="180"/>
      <c r="X2169" s="1"/>
    </row>
    <row r="2170" spans="23:24" x14ac:dyDescent="0.25">
      <c r="W2170" s="180"/>
      <c r="X2170" s="1"/>
    </row>
    <row r="2171" spans="23:24" x14ac:dyDescent="0.25">
      <c r="W2171" s="180"/>
      <c r="X2171" s="1"/>
    </row>
    <row r="2172" spans="23:24" x14ac:dyDescent="0.25">
      <c r="W2172" s="180"/>
      <c r="X2172" s="1"/>
    </row>
    <row r="2173" spans="23:24" x14ac:dyDescent="0.25">
      <c r="W2173" s="180"/>
      <c r="X2173" s="1"/>
    </row>
    <row r="2174" spans="23:24" x14ac:dyDescent="0.25">
      <c r="W2174" s="180"/>
      <c r="X2174" s="1"/>
    </row>
    <row r="2175" spans="23:24" x14ac:dyDescent="0.25">
      <c r="W2175" s="180"/>
      <c r="X2175" s="1"/>
    </row>
    <row r="2176" spans="23:24" x14ac:dyDescent="0.25">
      <c r="W2176" s="180"/>
      <c r="X2176" s="1"/>
    </row>
    <row r="2177" spans="23:24" x14ac:dyDescent="0.25">
      <c r="W2177" s="180"/>
      <c r="X2177" s="1"/>
    </row>
    <row r="2178" spans="23:24" x14ac:dyDescent="0.25">
      <c r="W2178" s="180"/>
      <c r="X2178" s="1"/>
    </row>
    <row r="2179" spans="23:24" x14ac:dyDescent="0.25">
      <c r="W2179" s="180"/>
      <c r="X2179" s="1"/>
    </row>
    <row r="2180" spans="23:24" x14ac:dyDescent="0.25">
      <c r="W2180" s="180"/>
      <c r="X2180" s="1"/>
    </row>
    <row r="2181" spans="23:24" x14ac:dyDescent="0.25">
      <c r="W2181" s="180"/>
      <c r="X2181" s="1"/>
    </row>
    <row r="2182" spans="23:24" x14ac:dyDescent="0.25">
      <c r="W2182" s="180"/>
      <c r="X2182" s="1"/>
    </row>
    <row r="2183" spans="23:24" x14ac:dyDescent="0.25">
      <c r="W2183" s="180"/>
      <c r="X2183" s="1"/>
    </row>
    <row r="2184" spans="23:24" x14ac:dyDescent="0.25">
      <c r="W2184" s="180"/>
      <c r="X2184" s="1"/>
    </row>
    <row r="2185" spans="23:24" x14ac:dyDescent="0.25">
      <c r="W2185" s="180"/>
      <c r="X2185" s="1"/>
    </row>
    <row r="2186" spans="23:24" x14ac:dyDescent="0.25">
      <c r="W2186" s="180"/>
      <c r="X2186" s="1"/>
    </row>
    <row r="2187" spans="23:24" x14ac:dyDescent="0.25">
      <c r="W2187" s="180"/>
      <c r="X2187" s="1"/>
    </row>
    <row r="2188" spans="23:24" x14ac:dyDescent="0.25">
      <c r="W2188" s="180"/>
      <c r="X2188" s="1"/>
    </row>
    <row r="2189" spans="23:24" x14ac:dyDescent="0.25">
      <c r="W2189" s="180"/>
      <c r="X2189" s="1"/>
    </row>
    <row r="2190" spans="23:24" x14ac:dyDescent="0.25">
      <c r="W2190" s="180"/>
      <c r="X2190" s="1"/>
    </row>
    <row r="2191" spans="23:24" x14ac:dyDescent="0.25">
      <c r="W2191" s="180"/>
      <c r="X2191" s="1"/>
    </row>
    <row r="2192" spans="23:24" x14ac:dyDescent="0.25">
      <c r="W2192" s="180"/>
      <c r="X2192" s="1"/>
    </row>
    <row r="2193" spans="23:24" x14ac:dyDescent="0.25">
      <c r="W2193" s="180"/>
      <c r="X2193" s="1"/>
    </row>
    <row r="2194" spans="23:24" x14ac:dyDescent="0.25">
      <c r="W2194" s="180"/>
      <c r="X2194" s="1"/>
    </row>
    <row r="2195" spans="23:24" x14ac:dyDescent="0.25">
      <c r="W2195" s="180"/>
      <c r="X2195" s="1"/>
    </row>
    <row r="2196" spans="23:24" x14ac:dyDescent="0.25">
      <c r="W2196" s="180"/>
      <c r="X2196" s="1"/>
    </row>
    <row r="2197" spans="23:24" x14ac:dyDescent="0.25">
      <c r="W2197" s="180"/>
      <c r="X2197" s="1"/>
    </row>
    <row r="2198" spans="23:24" x14ac:dyDescent="0.25">
      <c r="W2198" s="180"/>
      <c r="X2198" s="1"/>
    </row>
    <row r="2199" spans="23:24" x14ac:dyDescent="0.25">
      <c r="W2199" s="180"/>
      <c r="X2199" s="1"/>
    </row>
    <row r="2200" spans="23:24" x14ac:dyDescent="0.25">
      <c r="W2200" s="180"/>
      <c r="X2200" s="1"/>
    </row>
    <row r="2201" spans="23:24" x14ac:dyDescent="0.25">
      <c r="W2201" s="180"/>
      <c r="X2201" s="1"/>
    </row>
    <row r="2202" spans="23:24" x14ac:dyDescent="0.25">
      <c r="W2202" s="180"/>
      <c r="X2202" s="1"/>
    </row>
    <row r="2203" spans="23:24" x14ac:dyDescent="0.25">
      <c r="W2203" s="180"/>
      <c r="X2203" s="1"/>
    </row>
    <row r="2204" spans="23:24" x14ac:dyDescent="0.25">
      <c r="W2204" s="180"/>
      <c r="X2204" s="1"/>
    </row>
    <row r="2205" spans="23:24" x14ac:dyDescent="0.25">
      <c r="W2205" s="180"/>
      <c r="X2205" s="1"/>
    </row>
    <row r="2206" spans="23:24" x14ac:dyDescent="0.25">
      <c r="W2206" s="180"/>
      <c r="X2206" s="1"/>
    </row>
    <row r="2207" spans="23:24" x14ac:dyDescent="0.25">
      <c r="W2207" s="180"/>
      <c r="X2207" s="1"/>
    </row>
    <row r="2208" spans="23:24" x14ac:dyDescent="0.25">
      <c r="W2208" s="180"/>
      <c r="X2208" s="1"/>
    </row>
    <row r="2209" spans="23:24" x14ac:dyDescent="0.25">
      <c r="W2209" s="180"/>
      <c r="X2209" s="1"/>
    </row>
    <row r="2210" spans="23:24" x14ac:dyDescent="0.25">
      <c r="W2210" s="180"/>
      <c r="X2210" s="1"/>
    </row>
    <row r="2211" spans="23:24" x14ac:dyDescent="0.25">
      <c r="W2211" s="180"/>
      <c r="X2211" s="1"/>
    </row>
    <row r="2212" spans="23:24" x14ac:dyDescent="0.25">
      <c r="W2212" s="180"/>
      <c r="X2212" s="1"/>
    </row>
    <row r="2213" spans="23:24" x14ac:dyDescent="0.25">
      <c r="W2213" s="180"/>
      <c r="X2213" s="1"/>
    </row>
    <row r="2214" spans="23:24" x14ac:dyDescent="0.25">
      <c r="W2214" s="180"/>
      <c r="X2214" s="1"/>
    </row>
    <row r="2215" spans="23:24" x14ac:dyDescent="0.25">
      <c r="W2215" s="180"/>
      <c r="X2215" s="1"/>
    </row>
    <row r="2216" spans="23:24" x14ac:dyDescent="0.25">
      <c r="W2216" s="180"/>
      <c r="X2216" s="1"/>
    </row>
    <row r="2217" spans="23:24" x14ac:dyDescent="0.25">
      <c r="W2217" s="180"/>
      <c r="X2217" s="1"/>
    </row>
    <row r="2218" spans="23:24" x14ac:dyDescent="0.25">
      <c r="W2218" s="180"/>
      <c r="X2218" s="1"/>
    </row>
    <row r="2219" spans="23:24" x14ac:dyDescent="0.25">
      <c r="W2219" s="180"/>
      <c r="X2219" s="1"/>
    </row>
    <row r="2220" spans="23:24" x14ac:dyDescent="0.25">
      <c r="W2220" s="180"/>
      <c r="X2220" s="1"/>
    </row>
    <row r="2221" spans="23:24" x14ac:dyDescent="0.25">
      <c r="W2221" s="180"/>
      <c r="X2221" s="1"/>
    </row>
    <row r="2222" spans="23:24" x14ac:dyDescent="0.25">
      <c r="W2222" s="180"/>
      <c r="X2222" s="1"/>
    </row>
    <row r="2223" spans="23:24" x14ac:dyDescent="0.25">
      <c r="W2223" s="180"/>
      <c r="X2223" s="1"/>
    </row>
    <row r="2224" spans="23:24" x14ac:dyDescent="0.25">
      <c r="W2224" s="180"/>
      <c r="X2224" s="1"/>
    </row>
    <row r="2225" spans="23:24" x14ac:dyDescent="0.25">
      <c r="W2225" s="180"/>
      <c r="X2225" s="1"/>
    </row>
    <row r="2226" spans="23:24" x14ac:dyDescent="0.25">
      <c r="W2226" s="180"/>
      <c r="X2226" s="1"/>
    </row>
    <row r="2227" spans="23:24" x14ac:dyDescent="0.25">
      <c r="W2227" s="180"/>
      <c r="X2227" s="1"/>
    </row>
    <row r="2228" spans="23:24" x14ac:dyDescent="0.25">
      <c r="W2228" s="180"/>
      <c r="X2228" s="1"/>
    </row>
    <row r="2229" spans="23:24" x14ac:dyDescent="0.25">
      <c r="W2229" s="180"/>
      <c r="X2229" s="1"/>
    </row>
    <row r="2230" spans="23:24" x14ac:dyDescent="0.25">
      <c r="W2230" s="180"/>
      <c r="X2230" s="1"/>
    </row>
    <row r="2231" spans="23:24" x14ac:dyDescent="0.25">
      <c r="W2231" s="180"/>
      <c r="X2231" s="1"/>
    </row>
    <row r="2232" spans="23:24" x14ac:dyDescent="0.25">
      <c r="W2232" s="180"/>
      <c r="X2232" s="1"/>
    </row>
    <row r="2233" spans="23:24" x14ac:dyDescent="0.25">
      <c r="W2233" s="180"/>
      <c r="X2233" s="1"/>
    </row>
    <row r="2234" spans="23:24" x14ac:dyDescent="0.25">
      <c r="W2234" s="180"/>
      <c r="X2234" s="1"/>
    </row>
    <row r="2235" spans="23:24" x14ac:dyDescent="0.25">
      <c r="W2235" s="180"/>
      <c r="X2235" s="1"/>
    </row>
    <row r="2236" spans="23:24" x14ac:dyDescent="0.25">
      <c r="W2236" s="180"/>
      <c r="X2236" s="1"/>
    </row>
    <row r="2237" spans="23:24" x14ac:dyDescent="0.25">
      <c r="W2237" s="180"/>
      <c r="X2237" s="1"/>
    </row>
    <row r="2238" spans="23:24" x14ac:dyDescent="0.25">
      <c r="W2238" s="180"/>
      <c r="X2238" s="1"/>
    </row>
    <row r="2239" spans="23:24" x14ac:dyDescent="0.25">
      <c r="W2239" s="180"/>
      <c r="X2239" s="1"/>
    </row>
    <row r="2240" spans="23:24" x14ac:dyDescent="0.25">
      <c r="W2240" s="180"/>
      <c r="X2240" s="1"/>
    </row>
    <row r="2241" spans="23:24" x14ac:dyDescent="0.25">
      <c r="W2241" s="180"/>
      <c r="X2241" s="1"/>
    </row>
    <row r="2242" spans="23:24" x14ac:dyDescent="0.25">
      <c r="W2242" s="180"/>
      <c r="X2242" s="1"/>
    </row>
    <row r="2243" spans="23:24" x14ac:dyDescent="0.25">
      <c r="W2243" s="180"/>
      <c r="X2243" s="1"/>
    </row>
    <row r="2244" spans="23:24" x14ac:dyDescent="0.25">
      <c r="W2244" s="180"/>
      <c r="X2244" s="1"/>
    </row>
    <row r="2245" spans="23:24" x14ac:dyDescent="0.25">
      <c r="W2245" s="180"/>
      <c r="X2245" s="1"/>
    </row>
    <row r="2246" spans="23:24" x14ac:dyDescent="0.25">
      <c r="W2246" s="180"/>
      <c r="X2246" s="1"/>
    </row>
    <row r="2247" spans="23:24" x14ac:dyDescent="0.25">
      <c r="W2247" s="180"/>
      <c r="X2247" s="1"/>
    </row>
    <row r="2248" spans="23:24" x14ac:dyDescent="0.25">
      <c r="W2248" s="180"/>
      <c r="X2248" s="1"/>
    </row>
    <row r="2249" spans="23:24" x14ac:dyDescent="0.25">
      <c r="W2249" s="180"/>
      <c r="X2249" s="1"/>
    </row>
    <row r="2250" spans="23:24" x14ac:dyDescent="0.25">
      <c r="W2250" s="180"/>
      <c r="X2250" s="1"/>
    </row>
    <row r="2251" spans="23:24" x14ac:dyDescent="0.25">
      <c r="W2251" s="180"/>
      <c r="X2251" s="1"/>
    </row>
    <row r="2252" spans="23:24" x14ac:dyDescent="0.25">
      <c r="W2252" s="180"/>
      <c r="X2252" s="1"/>
    </row>
    <row r="2253" spans="23:24" x14ac:dyDescent="0.25">
      <c r="W2253" s="180"/>
      <c r="X2253" s="1"/>
    </row>
    <row r="2254" spans="23:24" x14ac:dyDescent="0.25">
      <c r="W2254" s="180"/>
      <c r="X2254" s="1"/>
    </row>
    <row r="2255" spans="23:24" x14ac:dyDescent="0.25">
      <c r="W2255" s="180"/>
      <c r="X2255" s="1"/>
    </row>
    <row r="2256" spans="23:24" x14ac:dyDescent="0.25">
      <c r="W2256" s="180"/>
      <c r="X2256" s="1"/>
    </row>
    <row r="2257" spans="23:24" x14ac:dyDescent="0.25">
      <c r="W2257" s="180"/>
      <c r="X2257" s="1"/>
    </row>
    <row r="2258" spans="23:24" x14ac:dyDescent="0.25">
      <c r="W2258" s="180"/>
      <c r="X2258" s="1"/>
    </row>
    <row r="2259" spans="23:24" x14ac:dyDescent="0.25">
      <c r="W2259" s="180"/>
      <c r="X2259" s="1"/>
    </row>
    <row r="2260" spans="23:24" x14ac:dyDescent="0.25">
      <c r="W2260" s="180"/>
      <c r="X2260" s="1"/>
    </row>
    <row r="2261" spans="23:24" x14ac:dyDescent="0.25">
      <c r="W2261" s="180"/>
      <c r="X2261" s="1"/>
    </row>
    <row r="2262" spans="23:24" x14ac:dyDescent="0.25">
      <c r="W2262" s="180"/>
      <c r="X2262" s="1"/>
    </row>
    <row r="2263" spans="23:24" x14ac:dyDescent="0.25">
      <c r="W2263" s="180"/>
      <c r="X2263" s="1"/>
    </row>
    <row r="2264" spans="23:24" x14ac:dyDescent="0.25">
      <c r="W2264" s="180"/>
      <c r="X2264" s="1"/>
    </row>
    <row r="2265" spans="23:24" x14ac:dyDescent="0.25">
      <c r="W2265" s="180"/>
      <c r="X2265" s="1"/>
    </row>
    <row r="2266" spans="23:24" x14ac:dyDescent="0.25">
      <c r="W2266" s="180"/>
      <c r="X2266" s="1"/>
    </row>
    <row r="2267" spans="23:24" x14ac:dyDescent="0.25">
      <c r="W2267" s="180"/>
      <c r="X2267" s="1"/>
    </row>
    <row r="2268" spans="23:24" x14ac:dyDescent="0.25">
      <c r="W2268" s="180"/>
      <c r="X2268" s="1"/>
    </row>
    <row r="2269" spans="23:24" x14ac:dyDescent="0.25">
      <c r="W2269" s="180"/>
      <c r="X2269" s="1"/>
    </row>
    <row r="2270" spans="23:24" x14ac:dyDescent="0.25">
      <c r="W2270" s="180"/>
      <c r="X2270" s="1"/>
    </row>
    <row r="2271" spans="23:24" x14ac:dyDescent="0.25">
      <c r="W2271" s="180"/>
      <c r="X2271" s="1"/>
    </row>
    <row r="2272" spans="23:24" x14ac:dyDescent="0.25">
      <c r="W2272" s="180"/>
      <c r="X2272" s="1"/>
    </row>
    <row r="2273" spans="23:24" x14ac:dyDescent="0.25">
      <c r="W2273" s="180"/>
      <c r="X2273" s="1"/>
    </row>
    <row r="2274" spans="23:24" x14ac:dyDescent="0.25">
      <c r="W2274" s="180"/>
      <c r="X2274" s="1"/>
    </row>
    <row r="2275" spans="23:24" x14ac:dyDescent="0.25">
      <c r="W2275" s="180"/>
      <c r="X2275" s="1"/>
    </row>
    <row r="2276" spans="23:24" x14ac:dyDescent="0.25">
      <c r="W2276" s="180"/>
      <c r="X2276" s="1"/>
    </row>
    <row r="2277" spans="23:24" x14ac:dyDescent="0.25">
      <c r="W2277" s="180"/>
      <c r="X2277" s="1"/>
    </row>
    <row r="2278" spans="23:24" x14ac:dyDescent="0.25">
      <c r="W2278" s="180"/>
      <c r="X2278" s="1"/>
    </row>
    <row r="2279" spans="23:24" x14ac:dyDescent="0.25">
      <c r="W2279" s="180"/>
      <c r="X2279" s="1"/>
    </row>
    <row r="2280" spans="23:24" x14ac:dyDescent="0.25">
      <c r="W2280" s="180"/>
      <c r="X2280" s="1"/>
    </row>
    <row r="2281" spans="23:24" x14ac:dyDescent="0.25">
      <c r="W2281" s="180"/>
      <c r="X2281" s="1"/>
    </row>
    <row r="2282" spans="23:24" x14ac:dyDescent="0.25">
      <c r="W2282" s="180"/>
      <c r="X2282" s="1"/>
    </row>
    <row r="2283" spans="23:24" x14ac:dyDescent="0.25">
      <c r="W2283" s="180"/>
      <c r="X2283" s="1"/>
    </row>
    <row r="2284" spans="23:24" x14ac:dyDescent="0.25">
      <c r="W2284" s="180"/>
      <c r="X2284" s="1"/>
    </row>
    <row r="2285" spans="23:24" x14ac:dyDescent="0.25">
      <c r="W2285" s="180"/>
      <c r="X2285" s="1"/>
    </row>
    <row r="2286" spans="23:24" x14ac:dyDescent="0.25">
      <c r="W2286" s="180"/>
      <c r="X2286" s="1"/>
    </row>
    <row r="2287" spans="23:24" x14ac:dyDescent="0.25">
      <c r="W2287" s="180"/>
      <c r="X2287" s="1"/>
    </row>
    <row r="2288" spans="23:24" x14ac:dyDescent="0.25">
      <c r="W2288" s="180"/>
      <c r="X2288" s="1"/>
    </row>
    <row r="2289" spans="23:24" x14ac:dyDescent="0.25">
      <c r="W2289" s="180"/>
      <c r="X2289" s="1"/>
    </row>
    <row r="2290" spans="23:24" x14ac:dyDescent="0.25">
      <c r="W2290" s="180"/>
      <c r="X2290" s="1"/>
    </row>
    <row r="2291" spans="23:24" x14ac:dyDescent="0.25">
      <c r="W2291" s="180"/>
      <c r="X2291" s="1"/>
    </row>
    <row r="2292" spans="23:24" x14ac:dyDescent="0.25">
      <c r="W2292" s="180"/>
      <c r="X2292" s="1"/>
    </row>
    <row r="2293" spans="23:24" x14ac:dyDescent="0.25">
      <c r="W2293" s="180"/>
      <c r="X2293" s="1"/>
    </row>
    <row r="2294" spans="23:24" x14ac:dyDescent="0.25">
      <c r="W2294" s="180"/>
      <c r="X2294" s="1"/>
    </row>
    <row r="2295" spans="23:24" x14ac:dyDescent="0.25">
      <c r="W2295" s="180"/>
      <c r="X2295" s="1"/>
    </row>
    <row r="2296" spans="23:24" x14ac:dyDescent="0.25">
      <c r="W2296" s="180"/>
      <c r="X2296" s="1"/>
    </row>
    <row r="2297" spans="23:24" x14ac:dyDescent="0.25">
      <c r="W2297" s="180"/>
      <c r="X2297" s="1"/>
    </row>
    <row r="2298" spans="23:24" x14ac:dyDescent="0.25">
      <c r="W2298" s="180"/>
      <c r="X2298" s="1"/>
    </row>
    <row r="2299" spans="23:24" x14ac:dyDescent="0.25">
      <c r="W2299" s="180"/>
      <c r="X2299" s="1"/>
    </row>
    <row r="2300" spans="23:24" x14ac:dyDescent="0.25">
      <c r="W2300" s="180"/>
      <c r="X2300" s="1"/>
    </row>
    <row r="2301" spans="23:24" x14ac:dyDescent="0.25">
      <c r="W2301" s="180"/>
      <c r="X2301" s="1"/>
    </row>
    <row r="2302" spans="23:24" x14ac:dyDescent="0.25">
      <c r="W2302" s="180"/>
      <c r="X2302" s="1"/>
    </row>
    <row r="2303" spans="23:24" x14ac:dyDescent="0.25">
      <c r="W2303" s="180"/>
      <c r="X2303" s="1"/>
    </row>
    <row r="2304" spans="23:24" x14ac:dyDescent="0.25">
      <c r="W2304" s="180"/>
      <c r="X2304" s="1"/>
    </row>
    <row r="2305" spans="23:24" x14ac:dyDescent="0.25">
      <c r="W2305" s="180"/>
      <c r="X2305" s="1"/>
    </row>
    <row r="2306" spans="23:24" x14ac:dyDescent="0.25">
      <c r="W2306" s="180"/>
      <c r="X2306" s="1"/>
    </row>
    <row r="2307" spans="23:24" x14ac:dyDescent="0.25">
      <c r="W2307" s="180"/>
      <c r="X2307" s="1"/>
    </row>
    <row r="2308" spans="23:24" x14ac:dyDescent="0.25">
      <c r="W2308" s="180"/>
      <c r="X2308" s="1"/>
    </row>
    <row r="2309" spans="23:24" x14ac:dyDescent="0.25">
      <c r="W2309" s="180"/>
      <c r="X2309" s="1"/>
    </row>
    <row r="2310" spans="23:24" x14ac:dyDescent="0.25">
      <c r="W2310" s="180"/>
      <c r="X2310" s="1"/>
    </row>
    <row r="2311" spans="23:24" x14ac:dyDescent="0.25">
      <c r="W2311" s="180"/>
      <c r="X2311" s="1"/>
    </row>
    <row r="2312" spans="23:24" x14ac:dyDescent="0.25">
      <c r="W2312" s="180"/>
      <c r="X2312" s="1"/>
    </row>
    <row r="2313" spans="23:24" x14ac:dyDescent="0.25">
      <c r="W2313" s="180"/>
      <c r="X2313" s="1"/>
    </row>
    <row r="2314" spans="23:24" x14ac:dyDescent="0.25">
      <c r="W2314" s="180"/>
      <c r="X2314" s="1"/>
    </row>
    <row r="2315" spans="23:24" x14ac:dyDescent="0.25">
      <c r="W2315" s="180"/>
      <c r="X2315" s="1"/>
    </row>
    <row r="2316" spans="23:24" x14ac:dyDescent="0.25">
      <c r="W2316" s="180"/>
      <c r="X2316" s="1"/>
    </row>
    <row r="2317" spans="23:24" x14ac:dyDescent="0.25">
      <c r="W2317" s="180"/>
      <c r="X2317" s="1"/>
    </row>
    <row r="2318" spans="23:24" x14ac:dyDescent="0.25">
      <c r="W2318" s="180"/>
      <c r="X2318" s="1"/>
    </row>
    <row r="2319" spans="23:24" x14ac:dyDescent="0.25">
      <c r="W2319" s="180"/>
      <c r="X2319" s="1"/>
    </row>
    <row r="2320" spans="23:24" x14ac:dyDescent="0.25">
      <c r="W2320" s="180"/>
      <c r="X2320" s="1"/>
    </row>
    <row r="2321" spans="23:24" x14ac:dyDescent="0.25">
      <c r="W2321" s="180"/>
      <c r="X2321" s="1"/>
    </row>
    <row r="2322" spans="23:24" x14ac:dyDescent="0.25">
      <c r="W2322" s="180"/>
      <c r="X2322" s="1"/>
    </row>
    <row r="2323" spans="23:24" x14ac:dyDescent="0.25">
      <c r="W2323" s="180"/>
      <c r="X2323" s="1"/>
    </row>
    <row r="2324" spans="23:24" x14ac:dyDescent="0.25">
      <c r="W2324" s="180"/>
      <c r="X2324" s="1"/>
    </row>
    <row r="2325" spans="23:24" x14ac:dyDescent="0.25">
      <c r="W2325" s="180"/>
      <c r="X2325" s="1"/>
    </row>
    <row r="2326" spans="23:24" x14ac:dyDescent="0.25">
      <c r="W2326" s="180"/>
      <c r="X2326" s="1"/>
    </row>
    <row r="2327" spans="23:24" x14ac:dyDescent="0.25">
      <c r="W2327" s="180"/>
      <c r="X2327" s="1"/>
    </row>
    <row r="2328" spans="23:24" x14ac:dyDescent="0.25">
      <c r="W2328" s="180"/>
      <c r="X2328" s="1"/>
    </row>
    <row r="2329" spans="23:24" x14ac:dyDescent="0.25">
      <c r="W2329" s="180"/>
      <c r="X2329" s="1"/>
    </row>
    <row r="2330" spans="23:24" x14ac:dyDescent="0.25">
      <c r="W2330" s="180"/>
      <c r="X2330" s="1"/>
    </row>
    <row r="2331" spans="23:24" x14ac:dyDescent="0.25">
      <c r="W2331" s="180"/>
      <c r="X2331" s="1"/>
    </row>
    <row r="2332" spans="23:24" x14ac:dyDescent="0.25">
      <c r="W2332" s="180"/>
      <c r="X2332" s="1"/>
    </row>
    <row r="2333" spans="23:24" x14ac:dyDescent="0.25">
      <c r="W2333" s="180"/>
      <c r="X2333" s="1"/>
    </row>
    <row r="2334" spans="23:24" x14ac:dyDescent="0.25">
      <c r="W2334" s="180"/>
      <c r="X2334" s="1"/>
    </row>
    <row r="2335" spans="23:24" x14ac:dyDescent="0.25">
      <c r="W2335" s="180"/>
      <c r="X2335" s="1"/>
    </row>
    <row r="2336" spans="23:24" x14ac:dyDescent="0.25">
      <c r="W2336" s="180"/>
      <c r="X2336" s="1"/>
    </row>
    <row r="2337" spans="23:24" x14ac:dyDescent="0.25">
      <c r="W2337" s="180"/>
      <c r="X2337" s="1"/>
    </row>
    <row r="2338" spans="23:24" x14ac:dyDescent="0.25">
      <c r="W2338" s="180"/>
      <c r="X2338" s="1"/>
    </row>
    <row r="2339" spans="23:24" x14ac:dyDescent="0.25">
      <c r="W2339" s="180"/>
      <c r="X2339" s="1"/>
    </row>
    <row r="2340" spans="23:24" x14ac:dyDescent="0.25">
      <c r="W2340" s="180"/>
      <c r="X2340" s="1"/>
    </row>
    <row r="2341" spans="23:24" x14ac:dyDescent="0.25">
      <c r="W2341" s="180"/>
      <c r="X2341" s="1"/>
    </row>
    <row r="2342" spans="23:24" x14ac:dyDescent="0.25">
      <c r="W2342" s="180"/>
      <c r="X2342" s="1"/>
    </row>
    <row r="2343" spans="23:24" x14ac:dyDescent="0.25">
      <c r="W2343" s="180"/>
      <c r="X2343" s="1"/>
    </row>
    <row r="2344" spans="23:24" x14ac:dyDescent="0.25">
      <c r="W2344" s="180"/>
      <c r="X2344" s="1"/>
    </row>
    <row r="2345" spans="23:24" x14ac:dyDescent="0.25">
      <c r="W2345" s="180"/>
      <c r="X2345" s="1"/>
    </row>
    <row r="2346" spans="23:24" x14ac:dyDescent="0.25">
      <c r="W2346" s="180"/>
      <c r="X2346" s="1"/>
    </row>
    <row r="2347" spans="23:24" x14ac:dyDescent="0.25">
      <c r="W2347" s="180"/>
      <c r="X2347" s="1"/>
    </row>
    <row r="2348" spans="23:24" x14ac:dyDescent="0.25">
      <c r="W2348" s="180"/>
      <c r="X2348" s="1"/>
    </row>
    <row r="2349" spans="23:24" x14ac:dyDescent="0.25">
      <c r="W2349" s="180"/>
      <c r="X2349" s="1"/>
    </row>
    <row r="2350" spans="23:24" x14ac:dyDescent="0.25">
      <c r="W2350" s="180"/>
      <c r="X2350" s="1"/>
    </row>
    <row r="2351" spans="23:24" x14ac:dyDescent="0.25">
      <c r="W2351" s="180"/>
      <c r="X2351" s="1"/>
    </row>
    <row r="2352" spans="23:24" x14ac:dyDescent="0.25">
      <c r="W2352" s="180"/>
      <c r="X2352" s="1"/>
    </row>
    <row r="2353" spans="23:24" x14ac:dyDescent="0.25">
      <c r="W2353" s="180"/>
      <c r="X2353" s="1"/>
    </row>
    <row r="2354" spans="23:24" x14ac:dyDescent="0.25">
      <c r="W2354" s="180"/>
      <c r="X2354" s="1"/>
    </row>
    <row r="2355" spans="23:24" x14ac:dyDescent="0.25">
      <c r="W2355" s="180"/>
      <c r="X2355" s="1"/>
    </row>
    <row r="2356" spans="23:24" x14ac:dyDescent="0.25">
      <c r="W2356" s="180"/>
      <c r="X2356" s="1"/>
    </row>
    <row r="2357" spans="23:24" x14ac:dyDescent="0.25">
      <c r="W2357" s="180"/>
      <c r="X2357" s="1"/>
    </row>
    <row r="2358" spans="23:24" x14ac:dyDescent="0.25">
      <c r="W2358" s="180"/>
      <c r="X2358" s="1"/>
    </row>
    <row r="2359" spans="23:24" x14ac:dyDescent="0.25">
      <c r="W2359" s="180"/>
      <c r="X2359" s="1"/>
    </row>
    <row r="2360" spans="23:24" x14ac:dyDescent="0.25">
      <c r="W2360" s="180"/>
      <c r="X2360" s="1"/>
    </row>
    <row r="2361" spans="23:24" x14ac:dyDescent="0.25">
      <c r="W2361" s="180"/>
      <c r="X2361" s="1"/>
    </row>
    <row r="2362" spans="23:24" x14ac:dyDescent="0.25">
      <c r="W2362" s="180"/>
      <c r="X2362" s="1"/>
    </row>
    <row r="2363" spans="23:24" x14ac:dyDescent="0.25">
      <c r="W2363" s="180"/>
      <c r="X2363" s="1"/>
    </row>
    <row r="2364" spans="23:24" x14ac:dyDescent="0.25">
      <c r="W2364" s="180"/>
      <c r="X2364" s="1"/>
    </row>
    <row r="2365" spans="23:24" x14ac:dyDescent="0.25">
      <c r="W2365" s="180"/>
      <c r="X2365" s="1"/>
    </row>
    <row r="2366" spans="23:24" x14ac:dyDescent="0.25">
      <c r="W2366" s="180"/>
      <c r="X2366" s="1"/>
    </row>
    <row r="2367" spans="23:24" x14ac:dyDescent="0.25">
      <c r="W2367" s="180"/>
      <c r="X2367" s="1"/>
    </row>
    <row r="2368" spans="23:24" x14ac:dyDescent="0.25">
      <c r="W2368" s="180"/>
      <c r="X2368" s="1"/>
    </row>
    <row r="2369" spans="23:24" x14ac:dyDescent="0.25">
      <c r="W2369" s="180"/>
      <c r="X2369" s="1"/>
    </row>
    <row r="2370" spans="23:24" x14ac:dyDescent="0.25">
      <c r="W2370" s="180"/>
      <c r="X2370" s="1"/>
    </row>
    <row r="2371" spans="23:24" x14ac:dyDescent="0.25">
      <c r="W2371" s="180"/>
      <c r="X2371" s="1"/>
    </row>
    <row r="2372" spans="23:24" x14ac:dyDescent="0.25">
      <c r="W2372" s="180"/>
      <c r="X2372" s="1"/>
    </row>
    <row r="2373" spans="23:24" x14ac:dyDescent="0.25">
      <c r="W2373" s="180"/>
      <c r="X2373" s="1"/>
    </row>
    <row r="2374" spans="23:24" x14ac:dyDescent="0.25">
      <c r="W2374" s="180"/>
      <c r="X2374" s="1"/>
    </row>
    <row r="2375" spans="23:24" x14ac:dyDescent="0.25">
      <c r="W2375" s="180"/>
      <c r="X2375" s="1"/>
    </row>
    <row r="2376" spans="23:24" x14ac:dyDescent="0.25">
      <c r="W2376" s="180"/>
      <c r="X2376" s="1"/>
    </row>
    <row r="2377" spans="23:24" x14ac:dyDescent="0.25">
      <c r="W2377" s="180"/>
      <c r="X2377" s="1"/>
    </row>
    <row r="2378" spans="23:24" x14ac:dyDescent="0.25">
      <c r="W2378" s="180"/>
      <c r="X2378" s="1"/>
    </row>
    <row r="2379" spans="23:24" x14ac:dyDescent="0.25">
      <c r="W2379" s="180"/>
      <c r="X2379" s="1"/>
    </row>
    <row r="2380" spans="23:24" x14ac:dyDescent="0.25">
      <c r="W2380" s="180"/>
      <c r="X2380" s="1"/>
    </row>
    <row r="2381" spans="23:24" x14ac:dyDescent="0.25">
      <c r="W2381" s="180"/>
      <c r="X2381" s="1"/>
    </row>
    <row r="2382" spans="23:24" x14ac:dyDescent="0.25">
      <c r="W2382" s="180"/>
      <c r="X2382" s="1"/>
    </row>
    <row r="2383" spans="23:24" x14ac:dyDescent="0.25">
      <c r="W2383" s="180"/>
      <c r="X2383" s="1"/>
    </row>
    <row r="2384" spans="23:24" x14ac:dyDescent="0.25">
      <c r="W2384" s="180"/>
      <c r="X2384" s="1"/>
    </row>
    <row r="2385" spans="23:24" x14ac:dyDescent="0.25">
      <c r="W2385" s="180"/>
      <c r="X2385" s="1"/>
    </row>
    <row r="2386" spans="23:24" x14ac:dyDescent="0.25">
      <c r="W2386" s="180"/>
      <c r="X2386" s="1"/>
    </row>
    <row r="2387" spans="23:24" x14ac:dyDescent="0.25">
      <c r="W2387" s="180"/>
      <c r="X2387" s="1"/>
    </row>
    <row r="2388" spans="23:24" x14ac:dyDescent="0.25">
      <c r="W2388" s="180"/>
      <c r="X2388" s="1"/>
    </row>
    <row r="2389" spans="23:24" x14ac:dyDescent="0.25">
      <c r="W2389" s="180"/>
      <c r="X2389" s="1"/>
    </row>
    <row r="2390" spans="23:24" x14ac:dyDescent="0.25">
      <c r="W2390" s="180"/>
      <c r="X2390" s="1"/>
    </row>
    <row r="2391" spans="23:24" x14ac:dyDescent="0.25">
      <c r="W2391" s="180"/>
      <c r="X2391" s="1"/>
    </row>
    <row r="2392" spans="23:24" x14ac:dyDescent="0.25">
      <c r="W2392" s="180"/>
      <c r="X2392" s="1"/>
    </row>
    <row r="2393" spans="23:24" x14ac:dyDescent="0.25">
      <c r="W2393" s="180"/>
      <c r="X2393" s="1"/>
    </row>
    <row r="2394" spans="23:24" x14ac:dyDescent="0.25">
      <c r="W2394" s="180"/>
      <c r="X2394" s="1"/>
    </row>
    <row r="2395" spans="23:24" x14ac:dyDescent="0.25">
      <c r="W2395" s="180"/>
      <c r="X2395" s="1"/>
    </row>
    <row r="2396" spans="23:24" x14ac:dyDescent="0.25">
      <c r="W2396" s="180"/>
      <c r="X2396" s="1"/>
    </row>
    <row r="2397" spans="23:24" x14ac:dyDescent="0.25">
      <c r="W2397" s="180"/>
      <c r="X2397" s="1"/>
    </row>
    <row r="2398" spans="23:24" x14ac:dyDescent="0.25">
      <c r="W2398" s="180"/>
      <c r="X2398" s="1"/>
    </row>
    <row r="2399" spans="23:24" x14ac:dyDescent="0.25">
      <c r="W2399" s="180"/>
      <c r="X2399" s="1"/>
    </row>
    <row r="2400" spans="23:24" x14ac:dyDescent="0.25">
      <c r="W2400" s="180"/>
      <c r="X2400" s="1"/>
    </row>
    <row r="2401" spans="23:24" x14ac:dyDescent="0.25">
      <c r="W2401" s="180"/>
      <c r="X2401" s="1"/>
    </row>
    <row r="2402" spans="23:24" x14ac:dyDescent="0.25">
      <c r="W2402" s="180"/>
      <c r="X2402" s="1"/>
    </row>
    <row r="2403" spans="23:24" x14ac:dyDescent="0.25">
      <c r="W2403" s="180"/>
      <c r="X2403" s="1"/>
    </row>
    <row r="2404" spans="23:24" x14ac:dyDescent="0.25">
      <c r="W2404" s="180"/>
      <c r="X2404" s="1"/>
    </row>
    <row r="2405" spans="23:24" x14ac:dyDescent="0.25">
      <c r="W2405" s="180"/>
      <c r="X2405" s="1"/>
    </row>
    <row r="2406" spans="23:24" x14ac:dyDescent="0.25">
      <c r="W2406" s="180"/>
      <c r="X2406" s="1"/>
    </row>
    <row r="2407" spans="23:24" x14ac:dyDescent="0.25">
      <c r="W2407" s="180"/>
      <c r="X2407" s="1"/>
    </row>
    <row r="2408" spans="23:24" x14ac:dyDescent="0.25">
      <c r="W2408" s="180"/>
      <c r="X2408" s="1"/>
    </row>
    <row r="2409" spans="23:24" x14ac:dyDescent="0.25">
      <c r="W2409" s="180"/>
      <c r="X2409" s="1"/>
    </row>
    <row r="2410" spans="23:24" x14ac:dyDescent="0.25">
      <c r="W2410" s="180"/>
      <c r="X2410" s="1"/>
    </row>
    <row r="2411" spans="23:24" x14ac:dyDescent="0.25">
      <c r="W2411" s="180"/>
      <c r="X2411" s="1"/>
    </row>
    <row r="2412" spans="23:24" x14ac:dyDescent="0.25">
      <c r="W2412" s="180"/>
      <c r="X2412" s="1"/>
    </row>
    <row r="2413" spans="23:24" x14ac:dyDescent="0.25">
      <c r="W2413" s="180"/>
      <c r="X2413" s="1"/>
    </row>
    <row r="2414" spans="23:24" x14ac:dyDescent="0.25">
      <c r="W2414" s="180"/>
      <c r="X2414" s="1"/>
    </row>
    <row r="2415" spans="23:24" x14ac:dyDescent="0.25">
      <c r="W2415" s="180"/>
      <c r="X2415" s="1"/>
    </row>
    <row r="2416" spans="23:24" x14ac:dyDescent="0.25">
      <c r="W2416" s="180"/>
      <c r="X2416" s="1"/>
    </row>
    <row r="2417" spans="23:24" x14ac:dyDescent="0.25">
      <c r="W2417" s="180"/>
      <c r="X2417" s="1"/>
    </row>
    <row r="2418" spans="23:24" x14ac:dyDescent="0.25">
      <c r="W2418" s="180"/>
      <c r="X2418" s="1"/>
    </row>
    <row r="2419" spans="23:24" x14ac:dyDescent="0.25">
      <c r="W2419" s="180"/>
      <c r="X2419" s="1"/>
    </row>
    <row r="2420" spans="23:24" x14ac:dyDescent="0.25">
      <c r="W2420" s="180"/>
      <c r="X2420" s="1"/>
    </row>
    <row r="2421" spans="23:24" x14ac:dyDescent="0.25">
      <c r="W2421" s="180"/>
      <c r="X2421" s="1"/>
    </row>
    <row r="2422" spans="23:24" x14ac:dyDescent="0.25">
      <c r="W2422" s="180"/>
      <c r="X2422" s="1"/>
    </row>
    <row r="2423" spans="23:24" x14ac:dyDescent="0.25">
      <c r="W2423" s="180"/>
      <c r="X2423" s="1"/>
    </row>
    <row r="2424" spans="23:24" x14ac:dyDescent="0.25">
      <c r="W2424" s="180"/>
      <c r="X2424" s="1"/>
    </row>
    <row r="2425" spans="23:24" x14ac:dyDescent="0.25">
      <c r="W2425" s="180"/>
      <c r="X2425" s="1"/>
    </row>
    <row r="2426" spans="23:24" x14ac:dyDescent="0.25">
      <c r="W2426" s="180"/>
      <c r="X2426" s="1"/>
    </row>
    <row r="2427" spans="23:24" x14ac:dyDescent="0.25">
      <c r="W2427" s="180"/>
      <c r="X2427" s="1"/>
    </row>
    <row r="2428" spans="23:24" x14ac:dyDescent="0.25">
      <c r="W2428" s="180"/>
      <c r="X2428" s="1"/>
    </row>
    <row r="2429" spans="23:24" x14ac:dyDescent="0.25">
      <c r="W2429" s="180"/>
      <c r="X2429" s="1"/>
    </row>
    <row r="2430" spans="23:24" x14ac:dyDescent="0.25">
      <c r="W2430" s="180"/>
      <c r="X2430" s="1"/>
    </row>
    <row r="2431" spans="23:24" x14ac:dyDescent="0.25">
      <c r="W2431" s="180"/>
      <c r="X2431" s="1"/>
    </row>
    <row r="2432" spans="23:24" x14ac:dyDescent="0.25">
      <c r="W2432" s="180"/>
      <c r="X2432" s="1"/>
    </row>
    <row r="2433" spans="23:24" x14ac:dyDescent="0.25">
      <c r="W2433" s="180"/>
      <c r="X2433" s="1"/>
    </row>
    <row r="2434" spans="23:24" x14ac:dyDescent="0.25">
      <c r="W2434" s="180"/>
      <c r="X2434" s="1"/>
    </row>
    <row r="2435" spans="23:24" x14ac:dyDescent="0.25">
      <c r="W2435" s="180"/>
      <c r="X2435" s="1"/>
    </row>
    <row r="2436" spans="23:24" x14ac:dyDescent="0.25">
      <c r="W2436" s="180"/>
      <c r="X2436" s="1"/>
    </row>
    <row r="2437" spans="23:24" x14ac:dyDescent="0.25">
      <c r="W2437" s="180"/>
      <c r="X2437" s="1"/>
    </row>
    <row r="2438" spans="23:24" x14ac:dyDescent="0.25">
      <c r="W2438" s="180"/>
      <c r="X2438" s="1"/>
    </row>
    <row r="2439" spans="23:24" x14ac:dyDescent="0.25">
      <c r="W2439" s="180"/>
      <c r="X2439" s="1"/>
    </row>
    <row r="2440" spans="23:24" x14ac:dyDescent="0.25">
      <c r="W2440" s="180"/>
      <c r="X2440" s="1"/>
    </row>
    <row r="2441" spans="23:24" x14ac:dyDescent="0.25">
      <c r="W2441" s="180"/>
      <c r="X2441" s="1"/>
    </row>
    <row r="2442" spans="23:24" x14ac:dyDescent="0.25">
      <c r="W2442" s="180"/>
      <c r="X2442" s="1"/>
    </row>
    <row r="2443" spans="23:24" x14ac:dyDescent="0.25">
      <c r="W2443" s="180"/>
      <c r="X2443" s="1"/>
    </row>
    <row r="2444" spans="23:24" x14ac:dyDescent="0.25">
      <c r="W2444" s="180"/>
      <c r="X2444" s="1"/>
    </row>
    <row r="2445" spans="23:24" x14ac:dyDescent="0.25">
      <c r="W2445" s="180"/>
      <c r="X2445" s="1"/>
    </row>
    <row r="2446" spans="23:24" x14ac:dyDescent="0.25">
      <c r="W2446" s="180"/>
      <c r="X2446" s="1"/>
    </row>
    <row r="2447" spans="23:24" x14ac:dyDescent="0.25">
      <c r="W2447" s="180"/>
      <c r="X2447" s="1"/>
    </row>
    <row r="2448" spans="23:24" x14ac:dyDescent="0.25">
      <c r="W2448" s="180"/>
      <c r="X2448" s="1"/>
    </row>
    <row r="2449" spans="23:24" x14ac:dyDescent="0.25">
      <c r="W2449" s="180"/>
      <c r="X2449" s="1"/>
    </row>
    <row r="2450" spans="23:24" x14ac:dyDescent="0.25">
      <c r="W2450" s="180"/>
      <c r="X2450" s="1"/>
    </row>
    <row r="2451" spans="23:24" x14ac:dyDescent="0.25">
      <c r="W2451" s="180"/>
      <c r="X2451" s="1"/>
    </row>
    <row r="2452" spans="23:24" x14ac:dyDescent="0.25">
      <c r="W2452" s="180"/>
      <c r="X2452" s="1"/>
    </row>
    <row r="2453" spans="23:24" x14ac:dyDescent="0.25">
      <c r="W2453" s="180"/>
      <c r="X2453" s="1"/>
    </row>
    <row r="2454" spans="23:24" x14ac:dyDescent="0.25">
      <c r="W2454" s="180"/>
      <c r="X2454" s="1"/>
    </row>
    <row r="2455" spans="23:24" x14ac:dyDescent="0.25">
      <c r="W2455" s="180"/>
      <c r="X2455" s="1"/>
    </row>
    <row r="2456" spans="23:24" x14ac:dyDescent="0.25">
      <c r="W2456" s="180"/>
      <c r="X2456" s="1"/>
    </row>
    <row r="2457" spans="23:24" x14ac:dyDescent="0.25">
      <c r="W2457" s="180"/>
      <c r="X2457" s="1"/>
    </row>
    <row r="2458" spans="23:24" x14ac:dyDescent="0.25">
      <c r="W2458" s="180"/>
      <c r="X2458" s="1"/>
    </row>
    <row r="2459" spans="23:24" x14ac:dyDescent="0.25">
      <c r="W2459" s="180"/>
      <c r="X2459" s="1"/>
    </row>
    <row r="2460" spans="23:24" x14ac:dyDescent="0.25">
      <c r="W2460" s="180"/>
      <c r="X2460" s="1"/>
    </row>
    <row r="2461" spans="23:24" x14ac:dyDescent="0.25">
      <c r="W2461" s="180"/>
      <c r="X2461" s="1"/>
    </row>
    <row r="2462" spans="23:24" x14ac:dyDescent="0.25">
      <c r="W2462" s="180"/>
      <c r="X2462" s="1"/>
    </row>
    <row r="2463" spans="23:24" x14ac:dyDescent="0.25">
      <c r="W2463" s="180"/>
      <c r="X2463" s="1"/>
    </row>
    <row r="2464" spans="23:24" x14ac:dyDescent="0.25">
      <c r="W2464" s="180"/>
      <c r="X2464" s="1"/>
    </row>
    <row r="2465" spans="23:24" x14ac:dyDescent="0.25">
      <c r="W2465" s="180"/>
      <c r="X2465" s="1"/>
    </row>
    <row r="2466" spans="23:24" x14ac:dyDescent="0.25">
      <c r="W2466" s="180"/>
      <c r="X2466" s="1"/>
    </row>
    <row r="2467" spans="23:24" x14ac:dyDescent="0.25">
      <c r="W2467" s="180"/>
      <c r="X2467" s="1"/>
    </row>
    <row r="2468" spans="23:24" x14ac:dyDescent="0.25">
      <c r="W2468" s="180"/>
      <c r="X2468" s="1"/>
    </row>
    <row r="2469" spans="23:24" x14ac:dyDescent="0.25">
      <c r="W2469" s="180"/>
      <c r="X2469" s="1"/>
    </row>
    <row r="2470" spans="23:24" x14ac:dyDescent="0.25">
      <c r="W2470" s="180"/>
      <c r="X2470" s="1"/>
    </row>
    <row r="2471" spans="23:24" x14ac:dyDescent="0.25">
      <c r="W2471" s="180"/>
      <c r="X2471" s="1"/>
    </row>
    <row r="2472" spans="23:24" x14ac:dyDescent="0.25">
      <c r="W2472" s="180"/>
      <c r="X2472" s="1"/>
    </row>
    <row r="2473" spans="23:24" x14ac:dyDescent="0.25">
      <c r="W2473" s="180"/>
      <c r="X2473" s="1"/>
    </row>
    <row r="2474" spans="23:24" x14ac:dyDescent="0.25">
      <c r="W2474" s="180"/>
      <c r="X2474" s="1"/>
    </row>
    <row r="2475" spans="23:24" x14ac:dyDescent="0.25">
      <c r="W2475" s="180"/>
      <c r="X2475" s="1"/>
    </row>
    <row r="2476" spans="23:24" x14ac:dyDescent="0.25">
      <c r="W2476" s="180"/>
      <c r="X2476" s="1"/>
    </row>
    <row r="2477" spans="23:24" x14ac:dyDescent="0.25">
      <c r="W2477" s="180"/>
      <c r="X2477" s="1"/>
    </row>
    <row r="2478" spans="23:24" x14ac:dyDescent="0.25">
      <c r="W2478" s="180"/>
      <c r="X2478" s="1"/>
    </row>
    <row r="2479" spans="23:24" x14ac:dyDescent="0.25">
      <c r="W2479" s="180"/>
      <c r="X2479" s="1"/>
    </row>
    <row r="2480" spans="23:24" x14ac:dyDescent="0.25">
      <c r="W2480" s="180"/>
      <c r="X2480" s="1"/>
    </row>
    <row r="2481" spans="23:24" x14ac:dyDescent="0.25">
      <c r="W2481" s="180"/>
      <c r="X2481" s="1"/>
    </row>
    <row r="2482" spans="23:24" x14ac:dyDescent="0.25">
      <c r="W2482" s="180"/>
      <c r="X2482" s="1"/>
    </row>
    <row r="2483" spans="23:24" x14ac:dyDescent="0.25">
      <c r="W2483" s="180"/>
      <c r="X2483" s="1"/>
    </row>
    <row r="2484" spans="23:24" x14ac:dyDescent="0.25">
      <c r="W2484" s="180"/>
      <c r="X2484" s="1"/>
    </row>
    <row r="2485" spans="23:24" x14ac:dyDescent="0.25">
      <c r="W2485" s="180"/>
      <c r="X2485" s="1"/>
    </row>
    <row r="2486" spans="23:24" x14ac:dyDescent="0.25">
      <c r="W2486" s="180"/>
      <c r="X2486" s="1"/>
    </row>
    <row r="2487" spans="23:24" x14ac:dyDescent="0.25">
      <c r="W2487" s="180"/>
      <c r="X2487" s="1"/>
    </row>
    <row r="2488" spans="23:24" x14ac:dyDescent="0.25">
      <c r="W2488" s="180"/>
      <c r="X2488" s="1"/>
    </row>
    <row r="2489" spans="23:24" x14ac:dyDescent="0.25">
      <c r="W2489" s="180"/>
      <c r="X2489" s="1"/>
    </row>
    <row r="2490" spans="23:24" x14ac:dyDescent="0.25">
      <c r="W2490" s="180"/>
      <c r="X2490" s="1"/>
    </row>
    <row r="2491" spans="23:24" x14ac:dyDescent="0.25">
      <c r="W2491" s="180"/>
      <c r="X2491" s="1"/>
    </row>
    <row r="2492" spans="23:24" x14ac:dyDescent="0.25">
      <c r="W2492" s="180"/>
      <c r="X2492" s="1"/>
    </row>
    <row r="2493" spans="23:24" x14ac:dyDescent="0.25">
      <c r="W2493" s="180"/>
      <c r="X2493" s="1"/>
    </row>
    <row r="2494" spans="23:24" x14ac:dyDescent="0.25">
      <c r="W2494" s="180"/>
      <c r="X2494" s="1"/>
    </row>
    <row r="2495" spans="23:24" x14ac:dyDescent="0.25">
      <c r="W2495" s="180"/>
      <c r="X2495" s="1"/>
    </row>
    <row r="2496" spans="23:24" x14ac:dyDescent="0.25">
      <c r="W2496" s="180"/>
      <c r="X2496" s="1"/>
    </row>
    <row r="2497" spans="23:24" x14ac:dyDescent="0.25">
      <c r="W2497" s="180"/>
      <c r="X2497" s="1"/>
    </row>
    <row r="2498" spans="23:24" x14ac:dyDescent="0.25">
      <c r="W2498" s="180"/>
      <c r="X2498" s="1"/>
    </row>
    <row r="2499" spans="23:24" x14ac:dyDescent="0.25">
      <c r="W2499" s="180"/>
      <c r="X2499" s="1"/>
    </row>
    <row r="2500" spans="23:24" x14ac:dyDescent="0.25">
      <c r="W2500" s="180"/>
      <c r="X2500" s="1"/>
    </row>
    <row r="2501" spans="23:24" x14ac:dyDescent="0.25">
      <c r="W2501" s="180"/>
      <c r="X2501" s="1"/>
    </row>
    <row r="2502" spans="23:24" x14ac:dyDescent="0.25">
      <c r="W2502" s="180"/>
      <c r="X2502" s="1"/>
    </row>
    <row r="2503" spans="23:24" x14ac:dyDescent="0.25">
      <c r="W2503" s="180"/>
      <c r="X2503" s="1"/>
    </row>
    <row r="2504" spans="23:24" x14ac:dyDescent="0.25">
      <c r="W2504" s="180"/>
      <c r="X2504" s="1"/>
    </row>
    <row r="2505" spans="23:24" x14ac:dyDescent="0.25">
      <c r="W2505" s="180"/>
      <c r="X2505" s="1"/>
    </row>
    <row r="2506" spans="23:24" x14ac:dyDescent="0.25">
      <c r="W2506" s="180"/>
      <c r="X2506" s="1"/>
    </row>
    <row r="2507" spans="23:24" x14ac:dyDescent="0.25">
      <c r="W2507" s="180"/>
      <c r="X2507" s="1"/>
    </row>
    <row r="2508" spans="23:24" x14ac:dyDescent="0.25">
      <c r="W2508" s="180"/>
      <c r="X2508" s="1"/>
    </row>
    <row r="2509" spans="23:24" x14ac:dyDescent="0.25">
      <c r="W2509" s="180"/>
      <c r="X2509" s="1"/>
    </row>
    <row r="2510" spans="23:24" x14ac:dyDescent="0.25">
      <c r="W2510" s="180"/>
      <c r="X2510" s="1"/>
    </row>
    <row r="2511" spans="23:24" x14ac:dyDescent="0.25">
      <c r="W2511" s="180"/>
      <c r="X2511" s="1"/>
    </row>
    <row r="2512" spans="23:24" x14ac:dyDescent="0.25">
      <c r="W2512" s="180"/>
      <c r="X2512" s="1"/>
    </row>
    <row r="2513" spans="23:24" x14ac:dyDescent="0.25">
      <c r="W2513" s="180"/>
      <c r="X2513" s="1"/>
    </row>
    <row r="2514" spans="23:24" x14ac:dyDescent="0.25">
      <c r="W2514" s="180"/>
      <c r="X2514" s="1"/>
    </row>
    <row r="2515" spans="23:24" x14ac:dyDescent="0.25">
      <c r="W2515" s="180"/>
      <c r="X2515" s="1"/>
    </row>
    <row r="2516" spans="23:24" x14ac:dyDescent="0.25">
      <c r="W2516" s="180"/>
      <c r="X2516" s="1"/>
    </row>
    <row r="2517" spans="23:24" x14ac:dyDescent="0.25">
      <c r="W2517" s="180"/>
      <c r="X2517" s="1"/>
    </row>
    <row r="2518" spans="23:24" x14ac:dyDescent="0.25">
      <c r="W2518" s="180"/>
      <c r="X2518" s="1"/>
    </row>
    <row r="2519" spans="23:24" x14ac:dyDescent="0.25">
      <c r="W2519" s="180"/>
      <c r="X2519" s="1"/>
    </row>
    <row r="2520" spans="23:24" x14ac:dyDescent="0.25">
      <c r="W2520" s="180"/>
      <c r="X2520" s="1"/>
    </row>
    <row r="2521" spans="23:24" x14ac:dyDescent="0.25">
      <c r="W2521" s="180"/>
      <c r="X2521" s="1"/>
    </row>
    <row r="2522" spans="23:24" x14ac:dyDescent="0.25">
      <c r="W2522" s="180"/>
      <c r="X2522" s="1"/>
    </row>
    <row r="2523" spans="23:24" x14ac:dyDescent="0.25">
      <c r="W2523" s="180"/>
      <c r="X2523" s="1"/>
    </row>
    <row r="2524" spans="23:24" x14ac:dyDescent="0.25">
      <c r="W2524" s="180"/>
      <c r="X2524" s="1"/>
    </row>
    <row r="2525" spans="23:24" x14ac:dyDescent="0.25">
      <c r="W2525" s="180"/>
      <c r="X2525" s="1"/>
    </row>
    <row r="2526" spans="23:24" x14ac:dyDescent="0.25">
      <c r="W2526" s="180"/>
      <c r="X2526" s="1"/>
    </row>
    <row r="2527" spans="23:24" x14ac:dyDescent="0.25">
      <c r="W2527" s="180"/>
      <c r="X2527" s="1"/>
    </row>
    <row r="2528" spans="23:24" x14ac:dyDescent="0.25">
      <c r="W2528" s="180"/>
      <c r="X2528" s="1"/>
    </row>
    <row r="2529" spans="23:24" x14ac:dyDescent="0.25">
      <c r="W2529" s="180"/>
      <c r="X2529" s="1"/>
    </row>
    <row r="2530" spans="23:24" x14ac:dyDescent="0.25">
      <c r="W2530" s="180"/>
      <c r="X2530" s="1"/>
    </row>
    <row r="2531" spans="23:24" x14ac:dyDescent="0.25">
      <c r="W2531" s="180"/>
      <c r="X2531" s="1"/>
    </row>
    <row r="2532" spans="23:24" x14ac:dyDescent="0.25">
      <c r="W2532" s="180"/>
      <c r="X2532" s="1"/>
    </row>
    <row r="2533" spans="23:24" x14ac:dyDescent="0.25">
      <c r="W2533" s="180"/>
      <c r="X2533" s="1"/>
    </row>
    <row r="2534" spans="23:24" x14ac:dyDescent="0.25">
      <c r="W2534" s="180"/>
      <c r="X2534" s="1"/>
    </row>
    <row r="2535" spans="23:24" x14ac:dyDescent="0.25">
      <c r="W2535" s="180"/>
      <c r="X2535" s="1"/>
    </row>
    <row r="2536" spans="23:24" x14ac:dyDescent="0.25">
      <c r="W2536" s="180"/>
      <c r="X2536" s="1"/>
    </row>
    <row r="2537" spans="23:24" x14ac:dyDescent="0.25">
      <c r="W2537" s="180"/>
      <c r="X2537" s="1"/>
    </row>
    <row r="2538" spans="23:24" x14ac:dyDescent="0.25">
      <c r="W2538" s="180"/>
      <c r="X2538" s="1"/>
    </row>
    <row r="2539" spans="23:24" x14ac:dyDescent="0.25">
      <c r="W2539" s="180"/>
      <c r="X2539" s="1"/>
    </row>
    <row r="2540" spans="23:24" x14ac:dyDescent="0.25">
      <c r="W2540" s="180"/>
      <c r="X2540" s="1"/>
    </row>
    <row r="2541" spans="23:24" x14ac:dyDescent="0.25">
      <c r="W2541" s="180"/>
      <c r="X2541" s="1"/>
    </row>
    <row r="2542" spans="23:24" x14ac:dyDescent="0.25">
      <c r="W2542" s="180"/>
      <c r="X2542" s="1"/>
    </row>
    <row r="2543" spans="23:24" x14ac:dyDescent="0.25">
      <c r="W2543" s="180"/>
      <c r="X2543" s="1"/>
    </row>
    <row r="2544" spans="23:24" x14ac:dyDescent="0.25">
      <c r="W2544" s="180"/>
      <c r="X2544" s="1"/>
    </row>
    <row r="2545" spans="23:24" x14ac:dyDescent="0.25">
      <c r="W2545" s="180"/>
      <c r="X2545" s="1"/>
    </row>
    <row r="2546" spans="23:24" x14ac:dyDescent="0.25">
      <c r="W2546" s="180"/>
      <c r="X2546" s="1"/>
    </row>
    <row r="2547" spans="23:24" x14ac:dyDescent="0.25">
      <c r="W2547" s="180"/>
      <c r="X2547" s="1"/>
    </row>
    <row r="2548" spans="23:24" x14ac:dyDescent="0.25">
      <c r="W2548" s="180"/>
      <c r="X2548" s="1"/>
    </row>
    <row r="2549" spans="23:24" x14ac:dyDescent="0.25">
      <c r="W2549" s="180"/>
      <c r="X2549" s="1"/>
    </row>
    <row r="2550" spans="23:24" x14ac:dyDescent="0.25">
      <c r="W2550" s="180"/>
      <c r="X2550" s="1"/>
    </row>
    <row r="2551" spans="23:24" x14ac:dyDescent="0.25">
      <c r="W2551" s="180"/>
      <c r="X2551" s="1"/>
    </row>
    <row r="2552" spans="23:24" x14ac:dyDescent="0.25">
      <c r="W2552" s="180"/>
      <c r="X2552" s="1"/>
    </row>
    <row r="2553" spans="23:24" x14ac:dyDescent="0.25">
      <c r="W2553" s="180"/>
      <c r="X2553" s="1"/>
    </row>
    <row r="2554" spans="23:24" x14ac:dyDescent="0.25">
      <c r="W2554" s="180"/>
      <c r="X2554" s="1"/>
    </row>
    <row r="2555" spans="23:24" x14ac:dyDescent="0.25">
      <c r="W2555" s="180"/>
      <c r="X2555" s="1"/>
    </row>
    <row r="2556" spans="23:24" x14ac:dyDescent="0.25">
      <c r="W2556" s="180"/>
      <c r="X2556" s="1"/>
    </row>
    <row r="2557" spans="23:24" x14ac:dyDescent="0.25">
      <c r="W2557" s="180"/>
      <c r="X2557" s="1"/>
    </row>
    <row r="2558" spans="23:24" x14ac:dyDescent="0.25">
      <c r="W2558" s="180"/>
      <c r="X2558" s="1"/>
    </row>
    <row r="2559" spans="23:24" x14ac:dyDescent="0.25">
      <c r="W2559" s="180"/>
      <c r="X2559" s="1"/>
    </row>
    <row r="2560" spans="23:24" x14ac:dyDescent="0.25">
      <c r="W2560" s="180"/>
      <c r="X2560" s="1"/>
    </row>
    <row r="2561" spans="23:24" x14ac:dyDescent="0.25">
      <c r="W2561" s="180"/>
      <c r="X2561" s="1"/>
    </row>
    <row r="2562" spans="23:24" x14ac:dyDescent="0.25">
      <c r="W2562" s="180"/>
      <c r="X2562" s="1"/>
    </row>
    <row r="2563" spans="23:24" x14ac:dyDescent="0.25">
      <c r="W2563" s="180"/>
      <c r="X2563" s="1"/>
    </row>
    <row r="2564" spans="23:24" x14ac:dyDescent="0.25">
      <c r="W2564" s="180"/>
      <c r="X2564" s="1"/>
    </row>
    <row r="2565" spans="23:24" x14ac:dyDescent="0.25">
      <c r="W2565" s="180"/>
      <c r="X2565" s="1"/>
    </row>
    <row r="2566" spans="23:24" x14ac:dyDescent="0.25">
      <c r="W2566" s="180"/>
      <c r="X2566" s="1"/>
    </row>
    <row r="2567" spans="23:24" x14ac:dyDescent="0.25">
      <c r="W2567" s="180"/>
      <c r="X2567" s="1"/>
    </row>
    <row r="2568" spans="23:24" x14ac:dyDescent="0.25">
      <c r="W2568" s="180"/>
      <c r="X2568" s="1"/>
    </row>
    <row r="2569" spans="23:24" x14ac:dyDescent="0.25">
      <c r="W2569" s="180"/>
      <c r="X2569" s="1"/>
    </row>
    <row r="2570" spans="23:24" x14ac:dyDescent="0.25">
      <c r="W2570" s="180"/>
      <c r="X2570" s="1"/>
    </row>
    <row r="2571" spans="23:24" x14ac:dyDescent="0.25">
      <c r="W2571" s="180"/>
      <c r="X2571" s="1"/>
    </row>
    <row r="2572" spans="23:24" x14ac:dyDescent="0.25">
      <c r="W2572" s="180"/>
      <c r="X2572" s="1"/>
    </row>
    <row r="2573" spans="23:24" x14ac:dyDescent="0.25">
      <c r="W2573" s="180"/>
      <c r="X2573" s="1"/>
    </row>
    <row r="2574" spans="23:24" x14ac:dyDescent="0.25">
      <c r="W2574" s="180"/>
      <c r="X2574" s="1"/>
    </row>
    <row r="2575" spans="23:24" x14ac:dyDescent="0.25">
      <c r="W2575" s="180"/>
      <c r="X2575" s="1"/>
    </row>
    <row r="2576" spans="23:24" x14ac:dyDescent="0.25">
      <c r="W2576" s="180"/>
      <c r="X2576" s="1"/>
    </row>
    <row r="2577" spans="23:24" x14ac:dyDescent="0.25">
      <c r="W2577" s="180"/>
      <c r="X2577" s="1"/>
    </row>
    <row r="2578" spans="23:24" x14ac:dyDescent="0.25">
      <c r="W2578" s="180"/>
      <c r="X2578" s="1"/>
    </row>
    <row r="2579" spans="23:24" x14ac:dyDescent="0.25">
      <c r="W2579" s="180"/>
      <c r="X2579" s="1"/>
    </row>
    <row r="2580" spans="23:24" x14ac:dyDescent="0.25">
      <c r="W2580" s="180"/>
      <c r="X2580" s="1"/>
    </row>
    <row r="2581" spans="23:24" x14ac:dyDescent="0.25">
      <c r="W2581" s="180"/>
      <c r="X2581" s="1"/>
    </row>
    <row r="2582" spans="23:24" x14ac:dyDescent="0.25">
      <c r="W2582" s="180"/>
      <c r="X2582" s="1"/>
    </row>
    <row r="2583" spans="23:24" x14ac:dyDescent="0.25">
      <c r="W2583" s="180"/>
      <c r="X2583" s="1"/>
    </row>
    <row r="2584" spans="23:24" x14ac:dyDescent="0.25">
      <c r="W2584" s="180"/>
      <c r="X2584" s="1"/>
    </row>
    <row r="2585" spans="23:24" x14ac:dyDescent="0.25">
      <c r="W2585" s="180"/>
      <c r="X2585" s="1"/>
    </row>
    <row r="2586" spans="23:24" x14ac:dyDescent="0.25">
      <c r="W2586" s="180"/>
      <c r="X2586" s="1"/>
    </row>
    <row r="2587" spans="23:24" x14ac:dyDescent="0.25">
      <c r="W2587" s="180"/>
      <c r="X2587" s="1"/>
    </row>
    <row r="2588" spans="23:24" x14ac:dyDescent="0.25">
      <c r="W2588" s="180"/>
      <c r="X2588" s="1"/>
    </row>
    <row r="2589" spans="23:24" x14ac:dyDescent="0.25">
      <c r="W2589" s="180"/>
      <c r="X2589" s="1"/>
    </row>
    <row r="2590" spans="23:24" x14ac:dyDescent="0.25">
      <c r="W2590" s="180"/>
      <c r="X2590" s="1"/>
    </row>
    <row r="2591" spans="23:24" x14ac:dyDescent="0.25">
      <c r="W2591" s="180"/>
      <c r="X2591" s="1"/>
    </row>
    <row r="2592" spans="23:24" x14ac:dyDescent="0.25">
      <c r="W2592" s="180"/>
      <c r="X2592" s="1"/>
    </row>
    <row r="2593" spans="23:24" x14ac:dyDescent="0.25">
      <c r="W2593" s="180"/>
      <c r="X2593" s="1"/>
    </row>
    <row r="2594" spans="23:24" x14ac:dyDescent="0.25">
      <c r="W2594" s="180"/>
      <c r="X2594" s="1"/>
    </row>
    <row r="2595" spans="23:24" x14ac:dyDescent="0.25">
      <c r="W2595" s="180"/>
      <c r="X2595" s="1"/>
    </row>
    <row r="2596" spans="23:24" x14ac:dyDescent="0.25">
      <c r="W2596" s="180"/>
      <c r="X2596" s="1"/>
    </row>
    <row r="2597" spans="23:24" x14ac:dyDescent="0.25">
      <c r="W2597" s="180"/>
      <c r="X2597" s="1"/>
    </row>
    <row r="2598" spans="23:24" x14ac:dyDescent="0.25">
      <c r="W2598" s="180"/>
      <c r="X2598" s="1"/>
    </row>
    <row r="2599" spans="23:24" x14ac:dyDescent="0.25">
      <c r="W2599" s="180"/>
      <c r="X2599" s="1"/>
    </row>
    <row r="2600" spans="23:24" x14ac:dyDescent="0.25">
      <c r="W2600" s="180"/>
      <c r="X2600" s="1"/>
    </row>
    <row r="2601" spans="23:24" x14ac:dyDescent="0.25">
      <c r="W2601" s="180"/>
      <c r="X2601" s="1"/>
    </row>
    <row r="2602" spans="23:24" x14ac:dyDescent="0.25">
      <c r="W2602" s="180"/>
      <c r="X2602" s="1"/>
    </row>
    <row r="2603" spans="23:24" x14ac:dyDescent="0.25">
      <c r="W2603" s="180"/>
      <c r="X2603" s="1"/>
    </row>
    <row r="2604" spans="23:24" x14ac:dyDescent="0.25">
      <c r="W2604" s="180"/>
      <c r="X2604" s="1"/>
    </row>
    <row r="2605" spans="23:24" x14ac:dyDescent="0.25">
      <c r="W2605" s="180"/>
      <c r="X2605" s="1"/>
    </row>
    <row r="2606" spans="23:24" x14ac:dyDescent="0.25">
      <c r="W2606" s="180"/>
      <c r="X2606" s="1"/>
    </row>
    <row r="2607" spans="23:24" x14ac:dyDescent="0.25">
      <c r="W2607" s="180"/>
      <c r="X2607" s="1"/>
    </row>
    <row r="2608" spans="23:24" x14ac:dyDescent="0.25">
      <c r="W2608" s="180"/>
      <c r="X2608" s="1"/>
    </row>
    <row r="2609" spans="23:24" x14ac:dyDescent="0.25">
      <c r="W2609" s="180"/>
      <c r="X2609" s="1"/>
    </row>
    <row r="2610" spans="23:24" x14ac:dyDescent="0.25">
      <c r="W2610" s="180"/>
      <c r="X2610" s="1"/>
    </row>
    <row r="2611" spans="23:24" x14ac:dyDescent="0.25">
      <c r="W2611" s="180"/>
      <c r="X2611" s="1"/>
    </row>
    <row r="2612" spans="23:24" x14ac:dyDescent="0.25">
      <c r="W2612" s="180"/>
      <c r="X2612" s="1"/>
    </row>
    <row r="2613" spans="23:24" x14ac:dyDescent="0.25">
      <c r="W2613" s="180"/>
      <c r="X2613" s="1"/>
    </row>
    <row r="2614" spans="23:24" x14ac:dyDescent="0.25">
      <c r="W2614" s="180"/>
      <c r="X2614" s="1"/>
    </row>
    <row r="2615" spans="23:24" x14ac:dyDescent="0.25">
      <c r="W2615" s="180"/>
      <c r="X2615" s="1"/>
    </row>
    <row r="2616" spans="23:24" x14ac:dyDescent="0.25">
      <c r="W2616" s="180"/>
      <c r="X2616" s="1"/>
    </row>
    <row r="2617" spans="23:24" x14ac:dyDescent="0.25">
      <c r="W2617" s="180"/>
      <c r="X2617" s="1"/>
    </row>
    <row r="2618" spans="23:24" x14ac:dyDescent="0.25">
      <c r="W2618" s="180"/>
      <c r="X2618" s="1"/>
    </row>
    <row r="2619" spans="23:24" x14ac:dyDescent="0.25">
      <c r="W2619" s="180"/>
      <c r="X2619" s="1"/>
    </row>
    <row r="2620" spans="23:24" x14ac:dyDescent="0.25">
      <c r="W2620" s="180"/>
      <c r="X2620" s="1"/>
    </row>
    <row r="2621" spans="23:24" x14ac:dyDescent="0.25">
      <c r="W2621" s="180"/>
      <c r="X2621" s="1"/>
    </row>
    <row r="2622" spans="23:24" x14ac:dyDescent="0.25">
      <c r="W2622" s="180"/>
      <c r="X2622" s="1"/>
    </row>
    <row r="2623" spans="23:24" x14ac:dyDescent="0.25">
      <c r="W2623" s="180"/>
      <c r="X2623" s="1"/>
    </row>
    <row r="2624" spans="23:24" x14ac:dyDescent="0.25">
      <c r="W2624" s="180"/>
      <c r="X2624" s="1"/>
    </row>
    <row r="2625" spans="23:24" x14ac:dyDescent="0.25">
      <c r="W2625" s="180"/>
      <c r="X2625" s="1"/>
    </row>
    <row r="2626" spans="23:24" x14ac:dyDescent="0.25">
      <c r="W2626" s="180"/>
      <c r="X2626" s="1"/>
    </row>
    <row r="2627" spans="23:24" x14ac:dyDescent="0.25">
      <c r="W2627" s="180"/>
      <c r="X2627" s="1"/>
    </row>
    <row r="2628" spans="23:24" x14ac:dyDescent="0.25">
      <c r="W2628" s="180"/>
      <c r="X2628" s="1"/>
    </row>
    <row r="2629" spans="23:24" x14ac:dyDescent="0.25">
      <c r="W2629" s="180"/>
      <c r="X2629" s="1"/>
    </row>
    <row r="2630" spans="23:24" x14ac:dyDescent="0.25">
      <c r="W2630" s="180"/>
      <c r="X2630" s="1"/>
    </row>
    <row r="2631" spans="23:24" x14ac:dyDescent="0.25">
      <c r="W2631" s="180"/>
      <c r="X2631" s="1"/>
    </row>
    <row r="2632" spans="23:24" x14ac:dyDescent="0.25">
      <c r="W2632" s="180"/>
      <c r="X2632" s="1"/>
    </row>
    <row r="2633" spans="23:24" x14ac:dyDescent="0.25">
      <c r="W2633" s="180"/>
      <c r="X2633" s="1"/>
    </row>
    <row r="2634" spans="23:24" x14ac:dyDescent="0.25">
      <c r="W2634" s="180"/>
      <c r="X2634" s="1"/>
    </row>
    <row r="2635" spans="23:24" x14ac:dyDescent="0.25">
      <c r="W2635" s="180"/>
      <c r="X2635" s="1"/>
    </row>
    <row r="2636" spans="23:24" x14ac:dyDescent="0.25">
      <c r="W2636" s="180"/>
      <c r="X2636" s="1"/>
    </row>
    <row r="2637" spans="23:24" x14ac:dyDescent="0.25">
      <c r="W2637" s="180"/>
      <c r="X2637" s="1"/>
    </row>
    <row r="2638" spans="23:24" x14ac:dyDescent="0.25">
      <c r="W2638" s="180"/>
      <c r="X2638" s="1"/>
    </row>
    <row r="2639" spans="23:24" x14ac:dyDescent="0.25">
      <c r="W2639" s="180"/>
      <c r="X2639" s="1"/>
    </row>
    <row r="2640" spans="23:24" x14ac:dyDescent="0.25">
      <c r="W2640" s="180"/>
      <c r="X2640" s="1"/>
    </row>
    <row r="2641" spans="23:24" x14ac:dyDescent="0.25">
      <c r="W2641" s="180"/>
      <c r="X2641" s="1"/>
    </row>
    <row r="2642" spans="23:24" x14ac:dyDescent="0.25">
      <c r="W2642" s="180"/>
      <c r="X2642" s="1"/>
    </row>
    <row r="2643" spans="23:24" x14ac:dyDescent="0.25">
      <c r="W2643" s="180"/>
      <c r="X2643" s="1"/>
    </row>
    <row r="2644" spans="23:24" x14ac:dyDescent="0.25">
      <c r="W2644" s="180"/>
      <c r="X2644" s="1"/>
    </row>
    <row r="2645" spans="23:24" x14ac:dyDescent="0.25">
      <c r="W2645" s="180"/>
      <c r="X2645" s="1"/>
    </row>
    <row r="2646" spans="23:24" x14ac:dyDescent="0.25">
      <c r="W2646" s="180"/>
      <c r="X2646" s="1"/>
    </row>
    <row r="2647" spans="23:24" x14ac:dyDescent="0.25">
      <c r="W2647" s="180"/>
      <c r="X2647" s="1"/>
    </row>
    <row r="2648" spans="23:24" x14ac:dyDescent="0.25">
      <c r="W2648" s="180"/>
      <c r="X2648" s="1"/>
    </row>
    <row r="2649" spans="23:24" x14ac:dyDescent="0.25">
      <c r="W2649" s="180"/>
      <c r="X2649" s="1"/>
    </row>
    <row r="2650" spans="23:24" x14ac:dyDescent="0.25">
      <c r="W2650" s="180"/>
      <c r="X2650" s="1"/>
    </row>
    <row r="2651" spans="23:24" x14ac:dyDescent="0.25">
      <c r="W2651" s="180"/>
      <c r="X2651" s="1"/>
    </row>
    <row r="2652" spans="23:24" x14ac:dyDescent="0.25">
      <c r="W2652" s="180"/>
      <c r="X2652" s="1"/>
    </row>
    <row r="2653" spans="23:24" x14ac:dyDescent="0.25">
      <c r="W2653" s="180"/>
      <c r="X2653" s="1"/>
    </row>
    <row r="2654" spans="23:24" x14ac:dyDescent="0.25">
      <c r="W2654" s="180"/>
      <c r="X2654" s="1"/>
    </row>
    <row r="2655" spans="23:24" x14ac:dyDescent="0.25">
      <c r="W2655" s="180"/>
      <c r="X2655" s="1"/>
    </row>
    <row r="2656" spans="23:24" x14ac:dyDescent="0.25">
      <c r="W2656" s="180"/>
      <c r="X2656" s="1"/>
    </row>
    <row r="2657" spans="23:24" x14ac:dyDescent="0.25">
      <c r="W2657" s="180"/>
      <c r="X2657" s="1"/>
    </row>
    <row r="2658" spans="23:24" x14ac:dyDescent="0.25">
      <c r="W2658" s="180"/>
      <c r="X2658" s="1"/>
    </row>
    <row r="2659" spans="23:24" x14ac:dyDescent="0.25">
      <c r="W2659" s="180"/>
      <c r="X2659" s="1"/>
    </row>
    <row r="2660" spans="23:24" x14ac:dyDescent="0.25">
      <c r="W2660" s="180"/>
      <c r="X2660" s="1"/>
    </row>
    <row r="2661" spans="23:24" x14ac:dyDescent="0.25">
      <c r="W2661" s="180"/>
      <c r="X2661" s="1"/>
    </row>
    <row r="2662" spans="23:24" x14ac:dyDescent="0.25">
      <c r="W2662" s="180"/>
      <c r="X2662" s="1"/>
    </row>
    <row r="2663" spans="23:24" x14ac:dyDescent="0.25">
      <c r="W2663" s="180"/>
      <c r="X2663" s="1"/>
    </row>
    <row r="2664" spans="23:24" x14ac:dyDescent="0.25">
      <c r="W2664" s="180"/>
      <c r="X2664" s="1"/>
    </row>
    <row r="2665" spans="23:24" x14ac:dyDescent="0.25">
      <c r="W2665" s="180"/>
      <c r="X2665" s="1"/>
    </row>
    <row r="2666" spans="23:24" x14ac:dyDescent="0.25">
      <c r="W2666" s="180"/>
      <c r="X2666" s="1"/>
    </row>
    <row r="2667" spans="23:24" x14ac:dyDescent="0.25">
      <c r="W2667" s="180"/>
      <c r="X2667" s="1"/>
    </row>
    <row r="2668" spans="23:24" x14ac:dyDescent="0.25">
      <c r="W2668" s="180"/>
      <c r="X2668" s="1"/>
    </row>
    <row r="2669" spans="23:24" x14ac:dyDescent="0.25">
      <c r="W2669" s="180"/>
      <c r="X2669" s="1"/>
    </row>
    <row r="2670" spans="23:24" x14ac:dyDescent="0.25">
      <c r="W2670" s="180"/>
      <c r="X2670" s="1"/>
    </row>
    <row r="2671" spans="23:24" x14ac:dyDescent="0.25">
      <c r="W2671" s="180"/>
      <c r="X2671" s="1"/>
    </row>
    <row r="2672" spans="23:24" x14ac:dyDescent="0.25">
      <c r="W2672" s="180"/>
      <c r="X2672" s="1"/>
    </row>
    <row r="2673" spans="23:24" x14ac:dyDescent="0.25">
      <c r="W2673" s="180"/>
      <c r="X2673" s="1"/>
    </row>
    <row r="2674" spans="23:24" x14ac:dyDescent="0.25">
      <c r="W2674" s="180"/>
      <c r="X2674" s="1"/>
    </row>
    <row r="2675" spans="23:24" x14ac:dyDescent="0.25">
      <c r="W2675" s="180"/>
      <c r="X2675" s="1"/>
    </row>
    <row r="2676" spans="23:24" x14ac:dyDescent="0.25">
      <c r="W2676" s="180"/>
      <c r="X2676" s="1"/>
    </row>
    <row r="2677" spans="23:24" x14ac:dyDescent="0.25">
      <c r="W2677" s="180"/>
      <c r="X2677" s="1"/>
    </row>
    <row r="2678" spans="23:24" x14ac:dyDescent="0.25">
      <c r="W2678" s="180"/>
      <c r="X2678" s="1"/>
    </row>
    <row r="2679" spans="23:24" x14ac:dyDescent="0.25">
      <c r="W2679" s="180"/>
      <c r="X2679" s="1"/>
    </row>
    <row r="2680" spans="23:24" x14ac:dyDescent="0.25">
      <c r="W2680" s="180"/>
      <c r="X2680" s="1"/>
    </row>
    <row r="2681" spans="23:24" x14ac:dyDescent="0.25">
      <c r="W2681" s="180"/>
      <c r="X2681" s="1"/>
    </row>
    <row r="2682" spans="23:24" x14ac:dyDescent="0.25">
      <c r="W2682" s="180"/>
      <c r="X2682" s="1"/>
    </row>
    <row r="2683" spans="23:24" x14ac:dyDescent="0.25">
      <c r="W2683" s="180"/>
      <c r="X2683" s="1"/>
    </row>
    <row r="2684" spans="23:24" x14ac:dyDescent="0.25">
      <c r="W2684" s="180"/>
      <c r="X2684" s="1"/>
    </row>
    <row r="2685" spans="23:24" x14ac:dyDescent="0.25">
      <c r="W2685" s="180"/>
      <c r="X2685" s="1"/>
    </row>
    <row r="2686" spans="23:24" x14ac:dyDescent="0.25">
      <c r="W2686" s="180"/>
      <c r="X2686" s="1"/>
    </row>
    <row r="2687" spans="23:24" x14ac:dyDescent="0.25">
      <c r="W2687" s="180"/>
      <c r="X2687" s="1"/>
    </row>
    <row r="2688" spans="23:24" x14ac:dyDescent="0.25">
      <c r="W2688" s="180"/>
      <c r="X2688" s="1"/>
    </row>
    <row r="2689" spans="23:24" x14ac:dyDescent="0.25">
      <c r="W2689" s="180"/>
      <c r="X2689" s="1"/>
    </row>
    <row r="2690" spans="23:24" x14ac:dyDescent="0.25">
      <c r="W2690" s="180"/>
      <c r="X2690" s="1"/>
    </row>
    <row r="2691" spans="23:24" x14ac:dyDescent="0.25">
      <c r="W2691" s="180"/>
      <c r="X2691" s="1"/>
    </row>
    <row r="2692" spans="23:24" x14ac:dyDescent="0.25">
      <c r="W2692" s="180"/>
      <c r="X2692" s="1"/>
    </row>
    <row r="2693" spans="23:24" x14ac:dyDescent="0.25">
      <c r="W2693" s="180"/>
      <c r="X2693" s="1"/>
    </row>
    <row r="2694" spans="23:24" x14ac:dyDescent="0.25">
      <c r="W2694" s="180"/>
      <c r="X2694" s="1"/>
    </row>
    <row r="2695" spans="23:24" x14ac:dyDescent="0.25">
      <c r="W2695" s="180"/>
      <c r="X2695" s="1"/>
    </row>
    <row r="2696" spans="23:24" x14ac:dyDescent="0.25">
      <c r="W2696" s="180"/>
      <c r="X2696" s="1"/>
    </row>
    <row r="2697" spans="23:24" x14ac:dyDescent="0.25">
      <c r="W2697" s="180"/>
      <c r="X2697" s="1"/>
    </row>
    <row r="2698" spans="23:24" x14ac:dyDescent="0.25">
      <c r="W2698" s="180"/>
      <c r="X2698" s="1"/>
    </row>
    <row r="2699" spans="23:24" x14ac:dyDescent="0.25">
      <c r="W2699" s="180"/>
      <c r="X2699" s="1"/>
    </row>
    <row r="2700" spans="23:24" x14ac:dyDescent="0.25">
      <c r="W2700" s="180"/>
      <c r="X2700" s="1"/>
    </row>
    <row r="2701" spans="23:24" x14ac:dyDescent="0.25">
      <c r="W2701" s="180"/>
      <c r="X2701" s="1"/>
    </row>
    <row r="2702" spans="23:24" x14ac:dyDescent="0.25">
      <c r="W2702" s="180"/>
      <c r="X2702" s="1"/>
    </row>
    <row r="2703" spans="23:24" x14ac:dyDescent="0.25">
      <c r="W2703" s="180"/>
      <c r="X2703" s="1"/>
    </row>
    <row r="2704" spans="23:24" x14ac:dyDescent="0.25">
      <c r="W2704" s="180"/>
      <c r="X2704" s="1"/>
    </row>
    <row r="2705" spans="23:24" x14ac:dyDescent="0.25">
      <c r="W2705" s="180"/>
      <c r="X2705" s="1"/>
    </row>
    <row r="2706" spans="23:24" x14ac:dyDescent="0.25">
      <c r="W2706" s="180"/>
      <c r="X2706" s="1"/>
    </row>
    <row r="2707" spans="23:24" x14ac:dyDescent="0.25">
      <c r="W2707" s="180"/>
      <c r="X2707" s="1"/>
    </row>
    <row r="2708" spans="23:24" x14ac:dyDescent="0.25">
      <c r="W2708" s="180"/>
      <c r="X2708" s="1"/>
    </row>
    <row r="2709" spans="23:24" x14ac:dyDescent="0.25">
      <c r="W2709" s="180"/>
      <c r="X2709" s="1"/>
    </row>
    <row r="2710" spans="23:24" x14ac:dyDescent="0.25">
      <c r="W2710" s="180"/>
      <c r="X2710" s="1"/>
    </row>
    <row r="2711" spans="23:24" x14ac:dyDescent="0.25">
      <c r="W2711" s="180"/>
      <c r="X2711" s="1"/>
    </row>
    <row r="2712" spans="23:24" x14ac:dyDescent="0.25">
      <c r="W2712" s="180"/>
      <c r="X2712" s="1"/>
    </row>
    <row r="2713" spans="23:24" x14ac:dyDescent="0.25">
      <c r="W2713" s="180"/>
      <c r="X2713" s="1"/>
    </row>
    <row r="2714" spans="23:24" x14ac:dyDescent="0.25">
      <c r="W2714" s="180"/>
      <c r="X2714" s="1"/>
    </row>
    <row r="2715" spans="23:24" x14ac:dyDescent="0.25">
      <c r="W2715" s="180"/>
      <c r="X2715" s="1"/>
    </row>
    <row r="2716" spans="23:24" x14ac:dyDescent="0.25">
      <c r="W2716" s="180"/>
      <c r="X2716" s="1"/>
    </row>
    <row r="2717" spans="23:24" x14ac:dyDescent="0.25">
      <c r="W2717" s="180"/>
      <c r="X2717" s="1"/>
    </row>
    <row r="2718" spans="23:24" x14ac:dyDescent="0.25">
      <c r="W2718" s="180"/>
      <c r="X2718" s="1"/>
    </row>
    <row r="2719" spans="23:24" x14ac:dyDescent="0.25">
      <c r="W2719" s="180"/>
      <c r="X2719" s="1"/>
    </row>
    <row r="2720" spans="23:24" x14ac:dyDescent="0.25">
      <c r="W2720" s="180"/>
      <c r="X2720" s="1"/>
    </row>
    <row r="2721" spans="23:24" x14ac:dyDescent="0.25">
      <c r="W2721" s="180"/>
      <c r="X2721" s="1"/>
    </row>
    <row r="2722" spans="23:24" x14ac:dyDescent="0.25">
      <c r="W2722" s="180"/>
      <c r="X2722" s="1"/>
    </row>
    <row r="2723" spans="23:24" x14ac:dyDescent="0.25">
      <c r="W2723" s="180"/>
      <c r="X2723" s="1"/>
    </row>
    <row r="2724" spans="23:24" x14ac:dyDescent="0.25">
      <c r="W2724" s="180"/>
      <c r="X2724" s="1"/>
    </row>
    <row r="2725" spans="23:24" x14ac:dyDescent="0.25">
      <c r="W2725" s="180"/>
      <c r="X2725" s="1"/>
    </row>
    <row r="2726" spans="23:24" x14ac:dyDescent="0.25">
      <c r="W2726" s="180"/>
      <c r="X2726" s="1"/>
    </row>
    <row r="2727" spans="23:24" x14ac:dyDescent="0.25">
      <c r="W2727" s="180"/>
      <c r="X2727" s="1"/>
    </row>
    <row r="2728" spans="23:24" x14ac:dyDescent="0.25">
      <c r="W2728" s="180"/>
      <c r="X2728" s="1"/>
    </row>
    <row r="2729" spans="23:24" x14ac:dyDescent="0.25">
      <c r="W2729" s="180"/>
      <c r="X2729" s="1"/>
    </row>
    <row r="2730" spans="23:24" x14ac:dyDescent="0.25">
      <c r="W2730" s="180"/>
      <c r="X2730" s="1"/>
    </row>
    <row r="2731" spans="23:24" x14ac:dyDescent="0.25">
      <c r="W2731" s="180"/>
      <c r="X2731" s="1"/>
    </row>
    <row r="2732" spans="23:24" x14ac:dyDescent="0.25">
      <c r="W2732" s="180"/>
      <c r="X2732" s="1"/>
    </row>
    <row r="2733" spans="23:24" x14ac:dyDescent="0.25">
      <c r="W2733" s="180"/>
      <c r="X2733" s="1"/>
    </row>
    <row r="2734" spans="23:24" x14ac:dyDescent="0.25">
      <c r="W2734" s="180"/>
      <c r="X2734" s="1"/>
    </row>
    <row r="2735" spans="23:24" x14ac:dyDescent="0.25">
      <c r="W2735" s="180"/>
      <c r="X2735" s="1"/>
    </row>
    <row r="2736" spans="23:24" x14ac:dyDescent="0.25">
      <c r="W2736" s="180"/>
      <c r="X2736" s="1"/>
    </row>
    <row r="2737" spans="23:24" x14ac:dyDescent="0.25">
      <c r="W2737" s="180"/>
      <c r="X2737" s="1"/>
    </row>
    <row r="2738" spans="23:24" x14ac:dyDescent="0.25">
      <c r="W2738" s="180"/>
      <c r="X2738" s="1"/>
    </row>
    <row r="2739" spans="23:24" x14ac:dyDescent="0.25">
      <c r="W2739" s="180"/>
      <c r="X2739" s="1"/>
    </row>
    <row r="2740" spans="23:24" x14ac:dyDescent="0.25">
      <c r="W2740" s="180"/>
      <c r="X2740" s="1"/>
    </row>
    <row r="2741" spans="23:24" x14ac:dyDescent="0.25">
      <c r="W2741" s="180"/>
      <c r="X2741" s="1"/>
    </row>
    <row r="2742" spans="23:24" x14ac:dyDescent="0.25">
      <c r="W2742" s="180"/>
      <c r="X2742" s="1"/>
    </row>
    <row r="2743" spans="23:24" x14ac:dyDescent="0.25">
      <c r="W2743" s="180"/>
      <c r="X2743" s="1"/>
    </row>
    <row r="2744" spans="23:24" x14ac:dyDescent="0.25">
      <c r="W2744" s="180"/>
      <c r="X2744" s="1"/>
    </row>
    <row r="2745" spans="23:24" x14ac:dyDescent="0.25">
      <c r="W2745" s="180"/>
      <c r="X2745" s="1"/>
    </row>
    <row r="2746" spans="23:24" x14ac:dyDescent="0.25">
      <c r="W2746" s="180"/>
      <c r="X2746" s="1"/>
    </row>
    <row r="2747" spans="23:24" x14ac:dyDescent="0.25">
      <c r="W2747" s="180"/>
      <c r="X2747" s="1"/>
    </row>
    <row r="2748" spans="23:24" x14ac:dyDescent="0.25">
      <c r="W2748" s="180"/>
      <c r="X2748" s="1"/>
    </row>
    <row r="2749" spans="23:24" x14ac:dyDescent="0.25">
      <c r="W2749" s="180"/>
      <c r="X2749" s="1"/>
    </row>
    <row r="2750" spans="23:24" x14ac:dyDescent="0.25">
      <c r="W2750" s="180"/>
      <c r="X2750" s="1"/>
    </row>
    <row r="2751" spans="23:24" x14ac:dyDescent="0.25">
      <c r="W2751" s="180"/>
      <c r="X2751" s="1"/>
    </row>
    <row r="2752" spans="23:24" x14ac:dyDescent="0.25">
      <c r="W2752" s="180"/>
      <c r="X2752" s="1"/>
    </row>
    <row r="2753" spans="23:24" x14ac:dyDescent="0.25">
      <c r="W2753" s="180"/>
      <c r="X2753" s="1"/>
    </row>
    <row r="2754" spans="23:24" x14ac:dyDescent="0.25">
      <c r="W2754" s="180"/>
      <c r="X2754" s="1"/>
    </row>
    <row r="2755" spans="23:24" x14ac:dyDescent="0.25">
      <c r="W2755" s="180"/>
      <c r="X2755" s="1"/>
    </row>
    <row r="2756" spans="23:24" x14ac:dyDescent="0.25">
      <c r="W2756" s="180"/>
      <c r="X2756" s="1"/>
    </row>
    <row r="2757" spans="23:24" x14ac:dyDescent="0.25">
      <c r="W2757" s="180"/>
      <c r="X2757" s="1"/>
    </row>
    <row r="2758" spans="23:24" x14ac:dyDescent="0.25">
      <c r="W2758" s="180"/>
      <c r="X2758" s="1"/>
    </row>
    <row r="2759" spans="23:24" x14ac:dyDescent="0.25">
      <c r="W2759" s="180"/>
      <c r="X2759" s="1"/>
    </row>
    <row r="2760" spans="23:24" x14ac:dyDescent="0.25">
      <c r="W2760" s="180"/>
      <c r="X2760" s="1"/>
    </row>
    <row r="2761" spans="23:24" x14ac:dyDescent="0.25">
      <c r="W2761" s="180"/>
      <c r="X2761" s="1"/>
    </row>
    <row r="2762" spans="23:24" x14ac:dyDescent="0.25">
      <c r="W2762" s="180"/>
      <c r="X2762" s="1"/>
    </row>
    <row r="2763" spans="23:24" x14ac:dyDescent="0.25">
      <c r="W2763" s="180"/>
      <c r="X2763" s="1"/>
    </row>
    <row r="2764" spans="23:24" x14ac:dyDescent="0.25">
      <c r="W2764" s="180"/>
      <c r="X2764" s="1"/>
    </row>
    <row r="2765" spans="23:24" x14ac:dyDescent="0.25">
      <c r="W2765" s="180"/>
      <c r="X2765" s="1"/>
    </row>
    <row r="2766" spans="23:24" x14ac:dyDescent="0.25">
      <c r="W2766" s="180"/>
      <c r="X2766" s="1"/>
    </row>
    <row r="2767" spans="23:24" x14ac:dyDescent="0.25">
      <c r="W2767" s="180"/>
      <c r="X2767" s="1"/>
    </row>
    <row r="2768" spans="23:24" x14ac:dyDescent="0.25">
      <c r="W2768" s="180"/>
      <c r="X2768" s="1"/>
    </row>
    <row r="2769" spans="23:24" x14ac:dyDescent="0.25">
      <c r="W2769" s="180"/>
      <c r="X2769" s="1"/>
    </row>
    <row r="2770" spans="23:24" x14ac:dyDescent="0.25">
      <c r="W2770" s="180"/>
      <c r="X2770" s="1"/>
    </row>
    <row r="2771" spans="23:24" x14ac:dyDescent="0.25">
      <c r="W2771" s="180"/>
      <c r="X2771" s="1"/>
    </row>
    <row r="2772" spans="23:24" x14ac:dyDescent="0.25">
      <c r="W2772" s="180"/>
      <c r="X2772" s="1"/>
    </row>
    <row r="2773" spans="23:24" x14ac:dyDescent="0.25">
      <c r="W2773" s="180"/>
      <c r="X2773" s="1"/>
    </row>
    <row r="2774" spans="23:24" x14ac:dyDescent="0.25">
      <c r="W2774" s="180"/>
      <c r="X2774" s="1"/>
    </row>
    <row r="2775" spans="23:24" x14ac:dyDescent="0.25">
      <c r="W2775" s="180"/>
      <c r="X2775" s="1"/>
    </row>
    <row r="2776" spans="23:24" x14ac:dyDescent="0.25">
      <c r="W2776" s="180"/>
      <c r="X2776" s="1"/>
    </row>
    <row r="2777" spans="23:24" x14ac:dyDescent="0.25">
      <c r="W2777" s="180"/>
      <c r="X2777" s="1"/>
    </row>
    <row r="2778" spans="23:24" x14ac:dyDescent="0.25">
      <c r="W2778" s="180"/>
      <c r="X2778" s="1"/>
    </row>
    <row r="2779" spans="23:24" x14ac:dyDescent="0.25">
      <c r="W2779" s="180"/>
      <c r="X2779" s="1"/>
    </row>
    <row r="2780" spans="23:24" x14ac:dyDescent="0.25">
      <c r="W2780" s="180"/>
      <c r="X2780" s="1"/>
    </row>
    <row r="2781" spans="23:24" x14ac:dyDescent="0.25">
      <c r="W2781" s="180"/>
      <c r="X2781" s="1"/>
    </row>
    <row r="2782" spans="23:24" x14ac:dyDescent="0.25">
      <c r="W2782" s="180"/>
      <c r="X2782" s="1"/>
    </row>
    <row r="2783" spans="23:24" x14ac:dyDescent="0.25">
      <c r="W2783" s="180"/>
      <c r="X2783" s="1"/>
    </row>
    <row r="2784" spans="23:24" x14ac:dyDescent="0.25">
      <c r="W2784" s="180"/>
      <c r="X2784" s="1"/>
    </row>
    <row r="2785" spans="23:24" x14ac:dyDescent="0.25">
      <c r="W2785" s="180"/>
      <c r="X2785" s="1"/>
    </row>
    <row r="2786" spans="23:24" x14ac:dyDescent="0.25">
      <c r="W2786" s="180"/>
      <c r="X2786" s="1"/>
    </row>
    <row r="2787" spans="23:24" x14ac:dyDescent="0.25">
      <c r="W2787" s="180"/>
      <c r="X2787" s="1"/>
    </row>
    <row r="2788" spans="23:24" x14ac:dyDescent="0.25">
      <c r="W2788" s="180"/>
      <c r="X2788" s="1"/>
    </row>
    <row r="2789" spans="23:24" x14ac:dyDescent="0.25">
      <c r="W2789" s="180"/>
      <c r="X2789" s="1"/>
    </row>
    <row r="2790" spans="23:24" x14ac:dyDescent="0.25">
      <c r="W2790" s="180"/>
      <c r="X2790" s="1"/>
    </row>
    <row r="2791" spans="23:24" x14ac:dyDescent="0.25">
      <c r="W2791" s="180"/>
      <c r="X2791" s="1"/>
    </row>
    <row r="2792" spans="23:24" x14ac:dyDescent="0.25">
      <c r="W2792" s="180"/>
      <c r="X2792" s="1"/>
    </row>
    <row r="2793" spans="23:24" x14ac:dyDescent="0.25">
      <c r="W2793" s="180"/>
      <c r="X2793" s="1"/>
    </row>
    <row r="2794" spans="23:24" x14ac:dyDescent="0.25">
      <c r="W2794" s="180"/>
      <c r="X2794" s="1"/>
    </row>
    <row r="2795" spans="23:24" x14ac:dyDescent="0.25">
      <c r="W2795" s="180"/>
      <c r="X2795" s="1"/>
    </row>
    <row r="2796" spans="23:24" x14ac:dyDescent="0.25">
      <c r="W2796" s="180"/>
      <c r="X2796" s="1"/>
    </row>
    <row r="2797" spans="23:24" x14ac:dyDescent="0.25">
      <c r="W2797" s="180"/>
      <c r="X2797" s="1"/>
    </row>
    <row r="2798" spans="23:24" x14ac:dyDescent="0.25">
      <c r="W2798" s="180"/>
      <c r="X2798" s="1"/>
    </row>
    <row r="2799" spans="23:24" x14ac:dyDescent="0.25">
      <c r="W2799" s="180"/>
      <c r="X2799" s="1"/>
    </row>
    <row r="2800" spans="23:24" x14ac:dyDescent="0.25">
      <c r="W2800" s="180"/>
      <c r="X2800" s="1"/>
    </row>
    <row r="2801" spans="23:24" x14ac:dyDescent="0.25">
      <c r="W2801" s="180"/>
      <c r="X2801" s="1"/>
    </row>
    <row r="2802" spans="23:24" x14ac:dyDescent="0.25">
      <c r="W2802" s="180"/>
      <c r="X2802" s="1"/>
    </row>
    <row r="2803" spans="23:24" x14ac:dyDescent="0.25">
      <c r="W2803" s="180"/>
      <c r="X2803" s="1"/>
    </row>
    <row r="2804" spans="23:24" x14ac:dyDescent="0.25">
      <c r="W2804" s="180"/>
      <c r="X2804" s="1"/>
    </row>
    <row r="2805" spans="23:24" x14ac:dyDescent="0.25">
      <c r="W2805" s="180"/>
      <c r="X2805" s="1"/>
    </row>
    <row r="2806" spans="23:24" x14ac:dyDescent="0.25">
      <c r="W2806" s="180"/>
      <c r="X2806" s="1"/>
    </row>
    <row r="2807" spans="23:24" x14ac:dyDescent="0.25">
      <c r="W2807" s="180"/>
      <c r="X2807" s="1"/>
    </row>
    <row r="2808" spans="23:24" x14ac:dyDescent="0.25">
      <c r="W2808" s="180"/>
      <c r="X2808" s="1"/>
    </row>
    <row r="2809" spans="23:24" x14ac:dyDescent="0.25">
      <c r="W2809" s="180"/>
      <c r="X2809" s="1"/>
    </row>
    <row r="2810" spans="23:24" x14ac:dyDescent="0.25">
      <c r="W2810" s="180"/>
      <c r="X2810" s="1"/>
    </row>
    <row r="2811" spans="23:24" x14ac:dyDescent="0.25">
      <c r="W2811" s="180"/>
      <c r="X2811" s="1"/>
    </row>
    <row r="2812" spans="23:24" x14ac:dyDescent="0.25">
      <c r="W2812" s="180"/>
      <c r="X2812" s="1"/>
    </row>
    <row r="2813" spans="23:24" x14ac:dyDescent="0.25">
      <c r="W2813" s="180"/>
      <c r="X2813" s="1"/>
    </row>
    <row r="2814" spans="23:24" x14ac:dyDescent="0.25">
      <c r="W2814" s="180"/>
      <c r="X2814" s="1"/>
    </row>
    <row r="2815" spans="23:24" x14ac:dyDescent="0.25">
      <c r="W2815" s="180"/>
      <c r="X2815" s="1"/>
    </row>
    <row r="2816" spans="23:24" x14ac:dyDescent="0.25">
      <c r="W2816" s="180"/>
      <c r="X2816" s="1"/>
    </row>
    <row r="2817" spans="23:24" x14ac:dyDescent="0.25">
      <c r="W2817" s="180"/>
      <c r="X2817" s="1"/>
    </row>
    <row r="2818" spans="23:24" x14ac:dyDescent="0.25">
      <c r="W2818" s="180"/>
      <c r="X2818" s="1"/>
    </row>
    <row r="2819" spans="23:24" x14ac:dyDescent="0.25">
      <c r="W2819" s="180"/>
      <c r="X2819" s="1"/>
    </row>
    <row r="2820" spans="23:24" x14ac:dyDescent="0.25">
      <c r="W2820" s="180"/>
      <c r="X2820" s="1"/>
    </row>
    <row r="2821" spans="23:24" x14ac:dyDescent="0.25">
      <c r="W2821" s="180"/>
      <c r="X2821" s="1"/>
    </row>
    <row r="2822" spans="23:24" x14ac:dyDescent="0.25">
      <c r="W2822" s="180"/>
      <c r="X2822" s="1"/>
    </row>
    <row r="2823" spans="23:24" x14ac:dyDescent="0.25">
      <c r="W2823" s="180"/>
      <c r="X2823" s="1"/>
    </row>
    <row r="2824" spans="23:24" x14ac:dyDescent="0.25">
      <c r="W2824" s="180"/>
      <c r="X2824" s="1"/>
    </row>
    <row r="2825" spans="23:24" x14ac:dyDescent="0.25">
      <c r="W2825" s="180"/>
      <c r="X2825" s="1"/>
    </row>
    <row r="2826" spans="23:24" x14ac:dyDescent="0.25">
      <c r="W2826" s="180"/>
      <c r="X2826" s="1"/>
    </row>
    <row r="2827" spans="23:24" x14ac:dyDescent="0.25">
      <c r="W2827" s="180"/>
      <c r="X2827" s="1"/>
    </row>
    <row r="2828" spans="23:24" x14ac:dyDescent="0.25">
      <c r="W2828" s="180"/>
      <c r="X2828" s="1"/>
    </row>
    <row r="2829" spans="23:24" x14ac:dyDescent="0.25">
      <c r="W2829" s="180"/>
      <c r="X2829" s="1"/>
    </row>
    <row r="2830" spans="23:24" x14ac:dyDescent="0.25">
      <c r="W2830" s="180"/>
      <c r="X2830" s="1"/>
    </row>
    <row r="2831" spans="23:24" x14ac:dyDescent="0.25">
      <c r="W2831" s="180"/>
      <c r="X2831" s="1"/>
    </row>
    <row r="2832" spans="23:24" x14ac:dyDescent="0.25">
      <c r="W2832" s="180"/>
      <c r="X2832" s="1"/>
    </row>
    <row r="2833" spans="23:24" x14ac:dyDescent="0.25">
      <c r="W2833" s="180"/>
      <c r="X2833" s="1"/>
    </row>
    <row r="2834" spans="23:24" x14ac:dyDescent="0.25">
      <c r="W2834" s="180"/>
      <c r="X2834" s="1"/>
    </row>
    <row r="2835" spans="23:24" x14ac:dyDescent="0.25">
      <c r="W2835" s="180"/>
      <c r="X2835" s="1"/>
    </row>
    <row r="2836" spans="23:24" x14ac:dyDescent="0.25">
      <c r="W2836" s="180"/>
      <c r="X2836" s="1"/>
    </row>
    <row r="2837" spans="23:24" x14ac:dyDescent="0.25">
      <c r="W2837" s="180"/>
      <c r="X2837" s="1"/>
    </row>
    <row r="2838" spans="23:24" x14ac:dyDescent="0.25">
      <c r="W2838" s="180"/>
      <c r="X2838" s="1"/>
    </row>
    <row r="2839" spans="23:24" x14ac:dyDescent="0.25">
      <c r="W2839" s="180"/>
      <c r="X2839" s="1"/>
    </row>
    <row r="2840" spans="23:24" x14ac:dyDescent="0.25">
      <c r="W2840" s="180"/>
      <c r="X2840" s="1"/>
    </row>
    <row r="2841" spans="23:24" x14ac:dyDescent="0.25">
      <c r="W2841" s="180"/>
      <c r="X2841" s="1"/>
    </row>
    <row r="2842" spans="23:24" x14ac:dyDescent="0.25">
      <c r="W2842" s="180"/>
      <c r="X2842" s="1"/>
    </row>
    <row r="2843" spans="23:24" x14ac:dyDescent="0.25">
      <c r="W2843" s="180"/>
      <c r="X2843" s="1"/>
    </row>
    <row r="2844" spans="23:24" x14ac:dyDescent="0.25">
      <c r="W2844" s="180"/>
      <c r="X2844" s="1"/>
    </row>
    <row r="2845" spans="23:24" x14ac:dyDescent="0.25">
      <c r="W2845" s="180"/>
      <c r="X2845" s="1"/>
    </row>
    <row r="2846" spans="23:24" x14ac:dyDescent="0.25">
      <c r="W2846" s="180"/>
      <c r="X2846" s="1"/>
    </row>
    <row r="2847" spans="23:24" x14ac:dyDescent="0.25">
      <c r="W2847" s="180"/>
      <c r="X2847" s="1"/>
    </row>
    <row r="2848" spans="23:24" x14ac:dyDescent="0.25">
      <c r="W2848" s="180"/>
      <c r="X2848" s="1"/>
    </row>
    <row r="2849" spans="23:24" x14ac:dyDescent="0.25">
      <c r="W2849" s="180"/>
      <c r="X2849" s="1"/>
    </row>
    <row r="2850" spans="23:24" x14ac:dyDescent="0.25">
      <c r="W2850" s="180"/>
      <c r="X2850" s="1"/>
    </row>
    <row r="2851" spans="23:24" x14ac:dyDescent="0.25">
      <c r="W2851" s="180"/>
      <c r="X2851" s="1"/>
    </row>
    <row r="2852" spans="23:24" x14ac:dyDescent="0.25">
      <c r="W2852" s="180"/>
      <c r="X2852" s="1"/>
    </row>
    <row r="2853" spans="23:24" x14ac:dyDescent="0.25">
      <c r="W2853" s="180"/>
      <c r="X2853" s="1"/>
    </row>
    <row r="2854" spans="23:24" x14ac:dyDescent="0.25">
      <c r="W2854" s="180"/>
      <c r="X2854" s="1"/>
    </row>
    <row r="2855" spans="23:24" x14ac:dyDescent="0.25">
      <c r="W2855" s="180"/>
      <c r="X2855" s="1"/>
    </row>
    <row r="2856" spans="23:24" x14ac:dyDescent="0.25">
      <c r="W2856" s="180"/>
      <c r="X2856" s="1"/>
    </row>
    <row r="2857" spans="23:24" x14ac:dyDescent="0.25">
      <c r="W2857" s="180"/>
      <c r="X2857" s="1"/>
    </row>
    <row r="2858" spans="23:24" x14ac:dyDescent="0.25">
      <c r="W2858" s="180"/>
      <c r="X2858" s="1"/>
    </row>
    <row r="2859" spans="23:24" x14ac:dyDescent="0.25">
      <c r="W2859" s="180"/>
      <c r="X2859" s="1"/>
    </row>
    <row r="2860" spans="23:24" x14ac:dyDescent="0.25">
      <c r="W2860" s="180"/>
      <c r="X2860" s="1"/>
    </row>
    <row r="2861" spans="23:24" x14ac:dyDescent="0.25">
      <c r="W2861" s="180"/>
      <c r="X2861" s="1"/>
    </row>
    <row r="2862" spans="23:24" x14ac:dyDescent="0.25">
      <c r="W2862" s="180"/>
      <c r="X2862" s="1"/>
    </row>
    <row r="2863" spans="23:24" x14ac:dyDescent="0.25">
      <c r="W2863" s="180"/>
      <c r="X2863" s="1"/>
    </row>
    <row r="2864" spans="23:24" x14ac:dyDescent="0.25">
      <c r="W2864" s="180"/>
      <c r="X2864" s="1"/>
    </row>
    <row r="2865" spans="23:24" x14ac:dyDescent="0.25">
      <c r="W2865" s="180"/>
      <c r="X2865" s="1"/>
    </row>
    <row r="2866" spans="23:24" x14ac:dyDescent="0.25">
      <c r="W2866" s="180"/>
      <c r="X2866" s="1"/>
    </row>
    <row r="2867" spans="23:24" x14ac:dyDescent="0.25">
      <c r="W2867" s="180"/>
      <c r="X2867" s="1"/>
    </row>
    <row r="2868" spans="23:24" x14ac:dyDescent="0.25">
      <c r="W2868" s="180"/>
      <c r="X2868" s="1"/>
    </row>
    <row r="2869" spans="23:24" x14ac:dyDescent="0.25">
      <c r="W2869" s="180"/>
      <c r="X2869" s="1"/>
    </row>
    <row r="2870" spans="23:24" x14ac:dyDescent="0.25">
      <c r="W2870" s="180"/>
      <c r="X2870" s="1"/>
    </row>
    <row r="2871" spans="23:24" x14ac:dyDescent="0.25">
      <c r="W2871" s="180"/>
      <c r="X2871" s="1"/>
    </row>
    <row r="2872" spans="23:24" x14ac:dyDescent="0.25">
      <c r="W2872" s="180"/>
      <c r="X2872" s="1"/>
    </row>
    <row r="2873" spans="23:24" x14ac:dyDescent="0.25">
      <c r="W2873" s="180"/>
      <c r="X2873" s="1"/>
    </row>
    <row r="2874" spans="23:24" x14ac:dyDescent="0.25">
      <c r="W2874" s="180"/>
      <c r="X2874" s="1"/>
    </row>
    <row r="2875" spans="23:24" x14ac:dyDescent="0.25">
      <c r="W2875" s="180"/>
      <c r="X2875" s="1"/>
    </row>
    <row r="2876" spans="23:24" x14ac:dyDescent="0.25">
      <c r="W2876" s="180"/>
      <c r="X2876" s="1"/>
    </row>
    <row r="2877" spans="23:24" x14ac:dyDescent="0.25">
      <c r="W2877" s="180"/>
      <c r="X2877" s="1"/>
    </row>
    <row r="2878" spans="23:24" x14ac:dyDescent="0.25">
      <c r="W2878" s="180"/>
      <c r="X2878" s="1"/>
    </row>
    <row r="2879" spans="23:24" x14ac:dyDescent="0.25">
      <c r="W2879" s="180"/>
      <c r="X2879" s="1"/>
    </row>
    <row r="2880" spans="23:24" x14ac:dyDescent="0.25">
      <c r="W2880" s="180"/>
      <c r="X2880" s="1"/>
    </row>
    <row r="2881" spans="23:24" x14ac:dyDescent="0.25">
      <c r="W2881" s="180"/>
      <c r="X2881" s="1"/>
    </row>
    <row r="2882" spans="23:24" x14ac:dyDescent="0.25">
      <c r="W2882" s="180"/>
      <c r="X2882" s="1"/>
    </row>
    <row r="2883" spans="23:24" x14ac:dyDescent="0.25">
      <c r="W2883" s="180"/>
      <c r="X2883" s="1"/>
    </row>
    <row r="2884" spans="23:24" x14ac:dyDescent="0.25">
      <c r="W2884" s="180"/>
      <c r="X2884" s="1"/>
    </row>
    <row r="2885" spans="23:24" x14ac:dyDescent="0.25">
      <c r="W2885" s="180"/>
      <c r="X2885" s="1"/>
    </row>
    <row r="2886" spans="23:24" x14ac:dyDescent="0.25">
      <c r="W2886" s="180"/>
      <c r="X2886" s="1"/>
    </row>
    <row r="2887" spans="23:24" x14ac:dyDescent="0.25">
      <c r="W2887" s="180"/>
      <c r="X2887" s="1"/>
    </row>
    <row r="2888" spans="23:24" x14ac:dyDescent="0.25">
      <c r="W2888" s="180"/>
      <c r="X2888" s="1"/>
    </row>
    <row r="2889" spans="23:24" x14ac:dyDescent="0.25">
      <c r="W2889" s="180"/>
      <c r="X2889" s="1"/>
    </row>
    <row r="2890" spans="23:24" x14ac:dyDescent="0.25">
      <c r="W2890" s="180"/>
      <c r="X2890" s="1"/>
    </row>
    <row r="2891" spans="23:24" x14ac:dyDescent="0.25">
      <c r="W2891" s="180"/>
      <c r="X2891" s="1"/>
    </row>
    <row r="2892" spans="23:24" x14ac:dyDescent="0.25">
      <c r="W2892" s="180"/>
      <c r="X2892" s="1"/>
    </row>
    <row r="2893" spans="23:24" x14ac:dyDescent="0.25">
      <c r="W2893" s="180"/>
      <c r="X2893" s="1"/>
    </row>
    <row r="2894" spans="23:24" x14ac:dyDescent="0.25">
      <c r="W2894" s="180"/>
      <c r="X2894" s="1"/>
    </row>
    <row r="2895" spans="23:24" x14ac:dyDescent="0.25">
      <c r="W2895" s="180"/>
      <c r="X2895" s="1"/>
    </row>
    <row r="2896" spans="23:24" x14ac:dyDescent="0.25">
      <c r="W2896" s="180"/>
      <c r="X2896" s="1"/>
    </row>
    <row r="2897" spans="23:24" x14ac:dyDescent="0.25">
      <c r="W2897" s="180"/>
      <c r="X2897" s="1"/>
    </row>
    <row r="2898" spans="23:24" x14ac:dyDescent="0.25">
      <c r="W2898" s="180"/>
      <c r="X2898" s="1"/>
    </row>
    <row r="2899" spans="23:24" x14ac:dyDescent="0.25">
      <c r="W2899" s="180"/>
      <c r="X2899" s="1"/>
    </row>
    <row r="2900" spans="23:24" x14ac:dyDescent="0.25">
      <c r="W2900" s="180"/>
      <c r="X2900" s="1"/>
    </row>
    <row r="2901" spans="23:24" x14ac:dyDescent="0.25">
      <c r="W2901" s="180"/>
      <c r="X2901" s="1"/>
    </row>
    <row r="2902" spans="23:24" x14ac:dyDescent="0.25">
      <c r="W2902" s="180"/>
      <c r="X2902" s="1"/>
    </row>
    <row r="2903" spans="23:24" x14ac:dyDescent="0.25">
      <c r="W2903" s="180"/>
      <c r="X2903" s="1"/>
    </row>
    <row r="2904" spans="23:24" x14ac:dyDescent="0.25">
      <c r="W2904" s="180"/>
      <c r="X2904" s="1"/>
    </row>
    <row r="2905" spans="23:24" x14ac:dyDescent="0.25">
      <c r="W2905" s="180"/>
      <c r="X2905" s="1"/>
    </row>
    <row r="2906" spans="23:24" x14ac:dyDescent="0.25">
      <c r="W2906" s="180"/>
      <c r="X2906" s="1"/>
    </row>
    <row r="2907" spans="23:24" x14ac:dyDescent="0.25">
      <c r="W2907" s="180"/>
      <c r="X2907" s="1"/>
    </row>
    <row r="2908" spans="23:24" x14ac:dyDescent="0.25">
      <c r="W2908" s="180"/>
      <c r="X2908" s="1"/>
    </row>
    <row r="2909" spans="23:24" x14ac:dyDescent="0.25">
      <c r="W2909" s="180"/>
      <c r="X2909" s="1"/>
    </row>
    <row r="2910" spans="23:24" x14ac:dyDescent="0.25">
      <c r="W2910" s="180"/>
      <c r="X2910" s="1"/>
    </row>
    <row r="2911" spans="23:24" x14ac:dyDescent="0.25">
      <c r="W2911" s="180"/>
      <c r="X2911" s="1"/>
    </row>
    <row r="2912" spans="23:24" x14ac:dyDescent="0.25">
      <c r="W2912" s="180"/>
      <c r="X2912" s="1"/>
    </row>
    <row r="2913" spans="23:24" x14ac:dyDescent="0.25">
      <c r="W2913" s="180"/>
      <c r="X2913" s="1"/>
    </row>
    <row r="2914" spans="23:24" x14ac:dyDescent="0.25">
      <c r="W2914" s="180"/>
      <c r="X2914" s="1"/>
    </row>
    <row r="2915" spans="23:24" x14ac:dyDescent="0.25">
      <c r="W2915" s="180"/>
      <c r="X2915" s="1"/>
    </row>
    <row r="2916" spans="23:24" x14ac:dyDescent="0.25">
      <c r="W2916" s="180"/>
      <c r="X2916" s="1"/>
    </row>
    <row r="2917" spans="23:24" x14ac:dyDescent="0.25">
      <c r="W2917" s="180"/>
      <c r="X2917" s="1"/>
    </row>
    <row r="2918" spans="23:24" x14ac:dyDescent="0.25">
      <c r="W2918" s="180"/>
      <c r="X2918" s="1"/>
    </row>
    <row r="2919" spans="23:24" x14ac:dyDescent="0.25">
      <c r="W2919" s="180"/>
      <c r="X2919" s="1"/>
    </row>
    <row r="2920" spans="23:24" x14ac:dyDescent="0.25">
      <c r="W2920" s="180"/>
      <c r="X2920" s="1"/>
    </row>
    <row r="2921" spans="23:24" x14ac:dyDescent="0.25">
      <c r="W2921" s="180"/>
      <c r="X2921" s="1"/>
    </row>
    <row r="2922" spans="23:24" x14ac:dyDescent="0.25">
      <c r="W2922" s="180"/>
      <c r="X2922" s="1"/>
    </row>
    <row r="2923" spans="23:24" x14ac:dyDescent="0.25">
      <c r="W2923" s="180"/>
      <c r="X2923" s="1"/>
    </row>
    <row r="2924" spans="23:24" x14ac:dyDescent="0.25">
      <c r="W2924" s="180"/>
      <c r="X2924" s="1"/>
    </row>
    <row r="2925" spans="23:24" x14ac:dyDescent="0.25">
      <c r="W2925" s="180"/>
      <c r="X2925" s="1"/>
    </row>
    <row r="2926" spans="23:24" x14ac:dyDescent="0.25">
      <c r="W2926" s="180"/>
      <c r="X2926" s="1"/>
    </row>
    <row r="2927" spans="23:24" x14ac:dyDescent="0.25">
      <c r="W2927" s="180"/>
      <c r="X2927" s="1"/>
    </row>
    <row r="2928" spans="23:24" x14ac:dyDescent="0.25">
      <c r="W2928" s="180"/>
      <c r="X2928" s="1"/>
    </row>
    <row r="2929" spans="23:24" x14ac:dyDescent="0.25">
      <c r="W2929" s="180"/>
      <c r="X2929" s="1"/>
    </row>
    <row r="2930" spans="23:24" x14ac:dyDescent="0.25">
      <c r="W2930" s="180"/>
      <c r="X2930" s="1"/>
    </row>
    <row r="2931" spans="23:24" x14ac:dyDescent="0.25">
      <c r="W2931" s="180"/>
      <c r="X2931" s="1"/>
    </row>
    <row r="2932" spans="23:24" x14ac:dyDescent="0.25">
      <c r="W2932" s="180"/>
      <c r="X2932" s="1"/>
    </row>
    <row r="2933" spans="23:24" x14ac:dyDescent="0.25">
      <c r="W2933" s="180"/>
      <c r="X2933" s="1"/>
    </row>
    <row r="2934" spans="23:24" x14ac:dyDescent="0.25">
      <c r="W2934" s="180"/>
      <c r="X2934" s="1"/>
    </row>
    <row r="2935" spans="23:24" x14ac:dyDescent="0.25">
      <c r="W2935" s="180"/>
      <c r="X2935" s="1"/>
    </row>
    <row r="2936" spans="23:24" x14ac:dyDescent="0.25">
      <c r="W2936" s="180"/>
      <c r="X2936" s="1"/>
    </row>
    <row r="2937" spans="23:24" x14ac:dyDescent="0.25">
      <c r="W2937" s="180"/>
      <c r="X2937" s="1"/>
    </row>
    <row r="2938" spans="23:24" x14ac:dyDescent="0.25">
      <c r="W2938" s="180"/>
      <c r="X2938" s="1"/>
    </row>
    <row r="2939" spans="23:24" x14ac:dyDescent="0.25">
      <c r="W2939" s="180"/>
      <c r="X2939" s="1"/>
    </row>
    <row r="2940" spans="23:24" x14ac:dyDescent="0.25">
      <c r="W2940" s="180"/>
      <c r="X2940" s="1"/>
    </row>
    <row r="2941" spans="23:24" x14ac:dyDescent="0.25">
      <c r="W2941" s="180"/>
      <c r="X2941" s="1"/>
    </row>
    <row r="2942" spans="23:24" x14ac:dyDescent="0.25">
      <c r="W2942" s="180"/>
      <c r="X2942" s="1"/>
    </row>
    <row r="2943" spans="23:24" x14ac:dyDescent="0.25">
      <c r="W2943" s="180"/>
      <c r="X2943" s="1"/>
    </row>
    <row r="2944" spans="23:24" x14ac:dyDescent="0.25">
      <c r="W2944" s="180"/>
      <c r="X2944" s="1"/>
    </row>
    <row r="2945" spans="23:24" x14ac:dyDescent="0.25">
      <c r="W2945" s="180"/>
      <c r="X2945" s="1"/>
    </row>
    <row r="2946" spans="23:24" x14ac:dyDescent="0.25">
      <c r="W2946" s="180"/>
      <c r="X2946" s="1"/>
    </row>
    <row r="2947" spans="23:24" x14ac:dyDescent="0.25">
      <c r="W2947" s="180"/>
      <c r="X2947" s="1"/>
    </row>
    <row r="2948" spans="23:24" x14ac:dyDescent="0.25">
      <c r="W2948" s="180"/>
      <c r="X2948" s="1"/>
    </row>
    <row r="2949" spans="23:24" x14ac:dyDescent="0.25">
      <c r="W2949" s="180"/>
      <c r="X2949" s="1"/>
    </row>
    <row r="2950" spans="23:24" x14ac:dyDescent="0.25">
      <c r="W2950" s="180"/>
      <c r="X2950" s="1"/>
    </row>
    <row r="2951" spans="23:24" x14ac:dyDescent="0.25">
      <c r="W2951" s="180"/>
      <c r="X2951" s="1"/>
    </row>
    <row r="2952" spans="23:24" x14ac:dyDescent="0.25">
      <c r="W2952" s="180"/>
      <c r="X2952" s="1"/>
    </row>
    <row r="2953" spans="23:24" x14ac:dyDescent="0.25">
      <c r="W2953" s="180"/>
      <c r="X2953" s="1"/>
    </row>
    <row r="2954" spans="23:24" x14ac:dyDescent="0.25">
      <c r="W2954" s="180"/>
      <c r="X2954" s="1"/>
    </row>
    <row r="2955" spans="23:24" x14ac:dyDescent="0.25">
      <c r="W2955" s="180"/>
      <c r="X2955" s="1"/>
    </row>
    <row r="2956" spans="23:24" x14ac:dyDescent="0.25">
      <c r="W2956" s="180"/>
      <c r="X2956" s="1"/>
    </row>
    <row r="2957" spans="23:24" x14ac:dyDescent="0.25">
      <c r="W2957" s="180"/>
      <c r="X2957" s="1"/>
    </row>
    <row r="2958" spans="23:24" x14ac:dyDescent="0.25">
      <c r="W2958" s="180"/>
      <c r="X2958" s="1"/>
    </row>
    <row r="2959" spans="23:24" x14ac:dyDescent="0.25">
      <c r="W2959" s="180"/>
      <c r="X2959" s="1"/>
    </row>
    <row r="2960" spans="23:24" x14ac:dyDescent="0.25">
      <c r="W2960" s="180"/>
      <c r="X2960" s="1"/>
    </row>
    <row r="2961" spans="23:24" x14ac:dyDescent="0.25">
      <c r="W2961" s="180"/>
      <c r="X2961" s="1"/>
    </row>
    <row r="2962" spans="23:24" x14ac:dyDescent="0.25">
      <c r="W2962" s="180"/>
      <c r="X2962" s="1"/>
    </row>
    <row r="2963" spans="23:24" x14ac:dyDescent="0.25">
      <c r="W2963" s="180"/>
      <c r="X2963" s="1"/>
    </row>
    <row r="2964" spans="23:24" x14ac:dyDescent="0.25">
      <c r="W2964" s="180"/>
      <c r="X2964" s="1"/>
    </row>
    <row r="2965" spans="23:24" x14ac:dyDescent="0.25">
      <c r="W2965" s="180"/>
      <c r="X2965" s="1"/>
    </row>
    <row r="2966" spans="23:24" x14ac:dyDescent="0.25">
      <c r="W2966" s="180"/>
      <c r="X2966" s="1"/>
    </row>
    <row r="2967" spans="23:24" x14ac:dyDescent="0.25">
      <c r="W2967" s="180"/>
      <c r="X2967" s="1"/>
    </row>
    <row r="2968" spans="23:24" x14ac:dyDescent="0.25">
      <c r="W2968" s="180"/>
      <c r="X2968" s="1"/>
    </row>
    <row r="2969" spans="23:24" x14ac:dyDescent="0.25">
      <c r="W2969" s="180"/>
      <c r="X2969" s="1"/>
    </row>
    <row r="2970" spans="23:24" x14ac:dyDescent="0.25">
      <c r="W2970" s="180"/>
      <c r="X2970" s="1"/>
    </row>
    <row r="2971" spans="23:24" x14ac:dyDescent="0.25">
      <c r="W2971" s="180"/>
      <c r="X2971" s="1"/>
    </row>
    <row r="2972" spans="23:24" x14ac:dyDescent="0.25">
      <c r="W2972" s="180"/>
      <c r="X2972" s="1"/>
    </row>
    <row r="2973" spans="23:24" x14ac:dyDescent="0.25">
      <c r="W2973" s="180"/>
      <c r="X2973" s="1"/>
    </row>
    <row r="2974" spans="23:24" x14ac:dyDescent="0.25">
      <c r="W2974" s="180"/>
      <c r="X2974" s="1"/>
    </row>
    <row r="2975" spans="23:24" x14ac:dyDescent="0.25">
      <c r="W2975" s="180"/>
      <c r="X2975" s="1"/>
    </row>
    <row r="2976" spans="23:24" x14ac:dyDescent="0.25">
      <c r="W2976" s="180"/>
      <c r="X2976" s="1"/>
    </row>
    <row r="2977" spans="23:24" x14ac:dyDescent="0.25">
      <c r="W2977" s="180"/>
      <c r="X2977" s="1"/>
    </row>
    <row r="2978" spans="23:24" x14ac:dyDescent="0.25">
      <c r="W2978" s="180"/>
      <c r="X2978" s="1"/>
    </row>
    <row r="2979" spans="23:24" x14ac:dyDescent="0.25">
      <c r="W2979" s="180"/>
      <c r="X2979" s="1"/>
    </row>
    <row r="2980" spans="23:24" x14ac:dyDescent="0.25">
      <c r="W2980" s="180"/>
      <c r="X2980" s="1"/>
    </row>
    <row r="2981" spans="23:24" x14ac:dyDescent="0.25">
      <c r="W2981" s="180"/>
      <c r="X2981" s="1"/>
    </row>
    <row r="2982" spans="23:24" x14ac:dyDescent="0.25">
      <c r="W2982" s="180"/>
      <c r="X2982" s="1"/>
    </row>
    <row r="2983" spans="23:24" x14ac:dyDescent="0.25">
      <c r="W2983" s="180"/>
      <c r="X2983" s="1"/>
    </row>
    <row r="2984" spans="23:24" x14ac:dyDescent="0.25">
      <c r="W2984" s="180"/>
      <c r="X2984" s="1"/>
    </row>
    <row r="2985" spans="23:24" x14ac:dyDescent="0.25">
      <c r="W2985" s="180"/>
      <c r="X2985" s="1"/>
    </row>
    <row r="2986" spans="23:24" x14ac:dyDescent="0.25">
      <c r="W2986" s="180"/>
      <c r="X2986" s="1"/>
    </row>
    <row r="2987" spans="23:24" x14ac:dyDescent="0.25">
      <c r="W2987" s="180"/>
      <c r="X2987" s="1"/>
    </row>
    <row r="2988" spans="23:24" x14ac:dyDescent="0.25">
      <c r="W2988" s="180"/>
      <c r="X2988" s="1"/>
    </row>
    <row r="2989" spans="23:24" x14ac:dyDescent="0.25">
      <c r="W2989" s="180"/>
      <c r="X2989" s="1"/>
    </row>
    <row r="2990" spans="23:24" x14ac:dyDescent="0.25">
      <c r="W2990" s="180"/>
      <c r="X2990" s="1"/>
    </row>
    <row r="2991" spans="23:24" x14ac:dyDescent="0.25">
      <c r="W2991" s="180"/>
      <c r="X2991" s="1"/>
    </row>
    <row r="2992" spans="23:24" x14ac:dyDescent="0.25">
      <c r="W2992" s="180"/>
      <c r="X2992" s="1"/>
    </row>
    <row r="2993" spans="23:24" x14ac:dyDescent="0.25">
      <c r="W2993" s="180"/>
      <c r="X2993" s="1"/>
    </row>
    <row r="2994" spans="23:24" x14ac:dyDescent="0.25">
      <c r="W2994" s="180"/>
      <c r="X2994" s="1"/>
    </row>
    <row r="2995" spans="23:24" x14ac:dyDescent="0.25">
      <c r="W2995" s="180"/>
      <c r="X2995" s="1"/>
    </row>
    <row r="2996" spans="23:24" x14ac:dyDescent="0.25">
      <c r="W2996" s="180"/>
      <c r="X2996" s="1"/>
    </row>
    <row r="2997" spans="23:24" x14ac:dyDescent="0.25">
      <c r="W2997" s="180"/>
      <c r="X2997" s="1"/>
    </row>
    <row r="2998" spans="23:24" x14ac:dyDescent="0.25">
      <c r="W2998" s="180"/>
      <c r="X2998" s="1"/>
    </row>
    <row r="2999" spans="23:24" x14ac:dyDescent="0.25">
      <c r="W2999" s="180"/>
      <c r="X2999" s="1"/>
    </row>
    <row r="3000" spans="23:24" x14ac:dyDescent="0.25">
      <c r="W3000" s="180"/>
      <c r="X3000" s="1"/>
    </row>
    <row r="3001" spans="23:24" x14ac:dyDescent="0.25">
      <c r="W3001" s="180"/>
      <c r="X3001" s="1"/>
    </row>
    <row r="3002" spans="23:24" x14ac:dyDescent="0.25">
      <c r="W3002" s="180"/>
      <c r="X3002" s="1"/>
    </row>
    <row r="3003" spans="23:24" x14ac:dyDescent="0.25">
      <c r="W3003" s="180"/>
      <c r="X3003" s="1"/>
    </row>
    <row r="3004" spans="23:24" x14ac:dyDescent="0.25">
      <c r="W3004" s="180"/>
      <c r="X3004" s="1"/>
    </row>
    <row r="3005" spans="23:24" x14ac:dyDescent="0.25">
      <c r="W3005" s="180"/>
      <c r="X3005" s="1"/>
    </row>
    <row r="3006" spans="23:24" x14ac:dyDescent="0.25">
      <c r="W3006" s="180"/>
      <c r="X3006" s="1"/>
    </row>
    <row r="3007" spans="23:24" x14ac:dyDescent="0.25">
      <c r="W3007" s="180"/>
      <c r="X3007" s="1"/>
    </row>
    <row r="3008" spans="23:24" x14ac:dyDescent="0.25">
      <c r="W3008" s="180"/>
      <c r="X3008" s="1"/>
    </row>
    <row r="3009" spans="23:24" x14ac:dyDescent="0.25">
      <c r="W3009" s="180"/>
      <c r="X3009" s="1"/>
    </row>
    <row r="3010" spans="23:24" x14ac:dyDescent="0.25">
      <c r="W3010" s="180"/>
      <c r="X3010" s="1"/>
    </row>
    <row r="3011" spans="23:24" x14ac:dyDescent="0.25">
      <c r="W3011" s="180"/>
      <c r="X3011" s="1"/>
    </row>
    <row r="3012" spans="23:24" x14ac:dyDescent="0.25">
      <c r="W3012" s="180"/>
      <c r="X3012" s="1"/>
    </row>
    <row r="3013" spans="23:24" x14ac:dyDescent="0.25">
      <c r="W3013" s="180"/>
      <c r="X3013" s="1"/>
    </row>
    <row r="3014" spans="23:24" x14ac:dyDescent="0.25">
      <c r="W3014" s="180"/>
      <c r="X3014" s="1"/>
    </row>
    <row r="3015" spans="23:24" x14ac:dyDescent="0.25">
      <c r="W3015" s="180"/>
      <c r="X3015" s="1"/>
    </row>
    <row r="3016" spans="23:24" x14ac:dyDescent="0.25">
      <c r="W3016" s="180"/>
      <c r="X3016" s="1"/>
    </row>
    <row r="3017" spans="23:24" x14ac:dyDescent="0.25">
      <c r="W3017" s="180"/>
      <c r="X3017" s="1"/>
    </row>
    <row r="3018" spans="23:24" x14ac:dyDescent="0.25">
      <c r="W3018" s="180"/>
      <c r="X3018" s="1"/>
    </row>
    <row r="3019" spans="23:24" x14ac:dyDescent="0.25">
      <c r="W3019" s="180"/>
      <c r="X3019" s="1"/>
    </row>
    <row r="3020" spans="23:24" x14ac:dyDescent="0.25">
      <c r="W3020" s="180"/>
      <c r="X3020" s="1"/>
    </row>
    <row r="3021" spans="23:24" x14ac:dyDescent="0.25">
      <c r="W3021" s="180"/>
      <c r="X3021" s="1"/>
    </row>
    <row r="3022" spans="23:24" x14ac:dyDescent="0.25">
      <c r="W3022" s="180"/>
      <c r="X3022" s="1"/>
    </row>
    <row r="3023" spans="23:24" x14ac:dyDescent="0.25">
      <c r="W3023" s="180"/>
      <c r="X3023" s="1"/>
    </row>
    <row r="3024" spans="23:24" x14ac:dyDescent="0.25">
      <c r="W3024" s="180"/>
      <c r="X3024" s="1"/>
    </row>
    <row r="3025" spans="23:24" x14ac:dyDescent="0.25">
      <c r="W3025" s="180"/>
      <c r="X3025" s="1"/>
    </row>
    <row r="3026" spans="23:24" x14ac:dyDescent="0.25">
      <c r="W3026" s="180"/>
      <c r="X3026" s="1"/>
    </row>
    <row r="3027" spans="23:24" x14ac:dyDescent="0.25">
      <c r="W3027" s="180"/>
      <c r="X3027" s="1"/>
    </row>
    <row r="3028" spans="23:24" x14ac:dyDescent="0.25">
      <c r="W3028" s="180"/>
      <c r="X3028" s="1"/>
    </row>
    <row r="3029" spans="23:24" x14ac:dyDescent="0.25">
      <c r="W3029" s="180"/>
      <c r="X3029" s="1"/>
    </row>
    <row r="3030" spans="23:24" x14ac:dyDescent="0.25">
      <c r="W3030" s="180"/>
      <c r="X3030" s="1"/>
    </row>
    <row r="3031" spans="23:24" x14ac:dyDescent="0.25">
      <c r="W3031" s="180"/>
      <c r="X3031" s="1"/>
    </row>
    <row r="3032" spans="23:24" x14ac:dyDescent="0.25">
      <c r="W3032" s="180"/>
      <c r="X3032" s="1"/>
    </row>
    <row r="3033" spans="23:24" x14ac:dyDescent="0.25">
      <c r="W3033" s="180"/>
      <c r="X3033" s="1"/>
    </row>
    <row r="3034" spans="23:24" x14ac:dyDescent="0.25">
      <c r="W3034" s="180"/>
      <c r="X3034" s="1"/>
    </row>
    <row r="3035" spans="23:24" x14ac:dyDescent="0.25">
      <c r="W3035" s="180"/>
      <c r="X3035" s="1"/>
    </row>
    <row r="3036" spans="23:24" x14ac:dyDescent="0.25">
      <c r="W3036" s="180"/>
      <c r="X3036" s="1"/>
    </row>
    <row r="3037" spans="23:24" x14ac:dyDescent="0.25">
      <c r="W3037" s="180"/>
      <c r="X3037" s="1"/>
    </row>
    <row r="3038" spans="23:24" x14ac:dyDescent="0.25">
      <c r="W3038" s="180"/>
      <c r="X3038" s="1"/>
    </row>
    <row r="3039" spans="23:24" x14ac:dyDescent="0.25">
      <c r="W3039" s="180"/>
      <c r="X3039" s="1"/>
    </row>
    <row r="3040" spans="23:24" x14ac:dyDescent="0.25">
      <c r="W3040" s="180"/>
      <c r="X3040" s="1"/>
    </row>
    <row r="3041" spans="23:24" x14ac:dyDescent="0.25">
      <c r="W3041" s="180"/>
      <c r="X3041" s="1"/>
    </row>
    <row r="3042" spans="23:24" x14ac:dyDescent="0.25">
      <c r="W3042" s="180"/>
      <c r="X3042" s="1"/>
    </row>
    <row r="3043" spans="23:24" x14ac:dyDescent="0.25">
      <c r="W3043" s="180"/>
      <c r="X3043" s="1"/>
    </row>
    <row r="3044" spans="23:24" x14ac:dyDescent="0.25">
      <c r="W3044" s="180"/>
      <c r="X3044" s="1"/>
    </row>
    <row r="3045" spans="23:24" x14ac:dyDescent="0.25">
      <c r="W3045" s="180"/>
      <c r="X3045" s="1"/>
    </row>
    <row r="3046" spans="23:24" x14ac:dyDescent="0.25">
      <c r="W3046" s="180"/>
      <c r="X3046" s="1"/>
    </row>
    <row r="3047" spans="23:24" x14ac:dyDescent="0.25">
      <c r="W3047" s="180"/>
      <c r="X3047" s="1"/>
    </row>
    <row r="3048" spans="23:24" x14ac:dyDescent="0.25">
      <c r="W3048" s="180"/>
      <c r="X3048" s="1"/>
    </row>
    <row r="3049" spans="23:24" x14ac:dyDescent="0.25">
      <c r="W3049" s="180"/>
      <c r="X3049" s="1"/>
    </row>
    <row r="3050" spans="23:24" x14ac:dyDescent="0.25">
      <c r="W3050" s="180"/>
      <c r="X3050" s="1"/>
    </row>
    <row r="3051" spans="23:24" x14ac:dyDescent="0.25">
      <c r="W3051" s="180"/>
      <c r="X3051" s="1"/>
    </row>
    <row r="3052" spans="23:24" x14ac:dyDescent="0.25">
      <c r="W3052" s="180"/>
      <c r="X3052" s="1"/>
    </row>
    <row r="3053" spans="23:24" x14ac:dyDescent="0.25">
      <c r="W3053" s="180"/>
      <c r="X3053" s="1"/>
    </row>
    <row r="3054" spans="23:24" x14ac:dyDescent="0.25">
      <c r="W3054" s="180"/>
      <c r="X3054" s="1"/>
    </row>
    <row r="3055" spans="23:24" x14ac:dyDescent="0.25">
      <c r="W3055" s="180"/>
      <c r="X3055" s="1"/>
    </row>
    <row r="3056" spans="23:24" x14ac:dyDescent="0.25">
      <c r="W3056" s="180"/>
      <c r="X3056" s="1"/>
    </row>
    <row r="3057" spans="23:24" x14ac:dyDescent="0.25">
      <c r="W3057" s="180"/>
      <c r="X3057" s="1"/>
    </row>
    <row r="3058" spans="23:24" x14ac:dyDescent="0.25">
      <c r="W3058" s="180"/>
      <c r="X3058" s="1"/>
    </row>
    <row r="3059" spans="23:24" x14ac:dyDescent="0.25">
      <c r="W3059" s="180"/>
      <c r="X3059" s="1"/>
    </row>
    <row r="3060" spans="23:24" x14ac:dyDescent="0.25">
      <c r="W3060" s="180"/>
      <c r="X3060" s="1"/>
    </row>
    <row r="3061" spans="23:24" x14ac:dyDescent="0.25">
      <c r="W3061" s="180"/>
      <c r="X3061" s="1"/>
    </row>
    <row r="3062" spans="23:24" x14ac:dyDescent="0.25">
      <c r="W3062" s="180"/>
      <c r="X3062" s="1"/>
    </row>
    <row r="3063" spans="23:24" x14ac:dyDescent="0.25">
      <c r="W3063" s="180"/>
      <c r="X3063" s="1"/>
    </row>
    <row r="3064" spans="23:24" x14ac:dyDescent="0.25">
      <c r="W3064" s="180"/>
      <c r="X3064" s="1"/>
    </row>
    <row r="3065" spans="23:24" x14ac:dyDescent="0.25">
      <c r="W3065" s="180"/>
      <c r="X3065" s="1"/>
    </row>
    <row r="3066" spans="23:24" x14ac:dyDescent="0.25">
      <c r="W3066" s="180"/>
      <c r="X3066" s="1"/>
    </row>
    <row r="3067" spans="23:24" x14ac:dyDescent="0.25">
      <c r="W3067" s="180"/>
      <c r="X3067" s="1"/>
    </row>
    <row r="3068" spans="23:24" x14ac:dyDescent="0.25">
      <c r="W3068" s="180"/>
      <c r="X3068" s="1"/>
    </row>
    <row r="3069" spans="23:24" x14ac:dyDescent="0.25">
      <c r="W3069" s="180"/>
      <c r="X3069" s="1"/>
    </row>
    <row r="3070" spans="23:24" x14ac:dyDescent="0.25">
      <c r="W3070" s="180"/>
      <c r="X3070" s="1"/>
    </row>
    <row r="3071" spans="23:24" x14ac:dyDescent="0.25">
      <c r="W3071" s="180"/>
      <c r="X3071" s="1"/>
    </row>
    <row r="3072" spans="23:24" x14ac:dyDescent="0.25">
      <c r="W3072" s="180"/>
      <c r="X3072" s="1"/>
    </row>
    <row r="3073" spans="23:24" x14ac:dyDescent="0.25">
      <c r="W3073" s="180"/>
      <c r="X3073" s="1"/>
    </row>
    <row r="3074" spans="23:24" x14ac:dyDescent="0.25">
      <c r="W3074" s="180"/>
      <c r="X3074" s="1"/>
    </row>
    <row r="3075" spans="23:24" x14ac:dyDescent="0.25">
      <c r="W3075" s="180"/>
      <c r="X3075" s="1"/>
    </row>
    <row r="3076" spans="23:24" x14ac:dyDescent="0.25">
      <c r="W3076" s="180"/>
      <c r="X3076" s="1"/>
    </row>
    <row r="3077" spans="23:24" x14ac:dyDescent="0.25">
      <c r="W3077" s="180"/>
      <c r="X3077" s="1"/>
    </row>
    <row r="3078" spans="23:24" x14ac:dyDescent="0.25">
      <c r="W3078" s="180"/>
      <c r="X3078" s="1"/>
    </row>
    <row r="3079" spans="23:24" x14ac:dyDescent="0.25">
      <c r="W3079" s="180"/>
      <c r="X3079" s="1"/>
    </row>
    <row r="3080" spans="23:24" x14ac:dyDescent="0.25">
      <c r="W3080" s="180"/>
      <c r="X3080" s="1"/>
    </row>
    <row r="3081" spans="23:24" x14ac:dyDescent="0.25">
      <c r="W3081" s="180"/>
      <c r="X3081" s="1"/>
    </row>
    <row r="3082" spans="23:24" x14ac:dyDescent="0.25">
      <c r="W3082" s="180"/>
      <c r="X3082" s="1"/>
    </row>
    <row r="3083" spans="23:24" x14ac:dyDescent="0.25">
      <c r="W3083" s="180"/>
      <c r="X3083" s="1"/>
    </row>
    <row r="3084" spans="23:24" x14ac:dyDescent="0.25">
      <c r="W3084" s="180"/>
      <c r="X3084" s="1"/>
    </row>
    <row r="3085" spans="23:24" x14ac:dyDescent="0.25">
      <c r="W3085" s="180"/>
      <c r="X3085" s="1"/>
    </row>
    <row r="3086" spans="23:24" x14ac:dyDescent="0.25">
      <c r="W3086" s="180"/>
      <c r="X3086" s="1"/>
    </row>
    <row r="3087" spans="23:24" x14ac:dyDescent="0.25">
      <c r="W3087" s="180"/>
      <c r="X3087" s="1"/>
    </row>
    <row r="3088" spans="23:24" x14ac:dyDescent="0.25">
      <c r="W3088" s="180"/>
      <c r="X3088" s="1"/>
    </row>
    <row r="3089" spans="23:24" x14ac:dyDescent="0.25">
      <c r="W3089" s="180"/>
      <c r="X3089" s="1"/>
    </row>
    <row r="3090" spans="23:24" x14ac:dyDescent="0.25">
      <c r="W3090" s="180"/>
      <c r="X3090" s="1"/>
    </row>
    <row r="3091" spans="23:24" x14ac:dyDescent="0.25">
      <c r="W3091" s="180"/>
      <c r="X3091" s="1"/>
    </row>
    <row r="3092" spans="23:24" x14ac:dyDescent="0.25">
      <c r="W3092" s="180"/>
      <c r="X3092" s="1"/>
    </row>
    <row r="3093" spans="23:24" x14ac:dyDescent="0.25">
      <c r="W3093" s="180"/>
      <c r="X3093" s="1"/>
    </row>
    <row r="3094" spans="23:24" x14ac:dyDescent="0.25">
      <c r="W3094" s="180"/>
      <c r="X3094" s="1"/>
    </row>
    <row r="3095" spans="23:24" x14ac:dyDescent="0.25">
      <c r="W3095" s="180"/>
      <c r="X3095" s="1"/>
    </row>
    <row r="3096" spans="23:24" x14ac:dyDescent="0.25">
      <c r="W3096" s="180"/>
      <c r="X3096" s="1"/>
    </row>
    <row r="3097" spans="23:24" x14ac:dyDescent="0.25">
      <c r="W3097" s="180"/>
      <c r="X3097" s="1"/>
    </row>
    <row r="3098" spans="23:24" x14ac:dyDescent="0.25">
      <c r="W3098" s="180"/>
      <c r="X3098" s="1"/>
    </row>
    <row r="3099" spans="23:24" x14ac:dyDescent="0.25">
      <c r="W3099" s="180"/>
      <c r="X3099" s="1"/>
    </row>
    <row r="3100" spans="23:24" x14ac:dyDescent="0.25">
      <c r="W3100" s="180"/>
      <c r="X3100" s="1"/>
    </row>
    <row r="3101" spans="23:24" x14ac:dyDescent="0.25">
      <c r="W3101" s="180"/>
      <c r="X3101" s="1"/>
    </row>
    <row r="3102" spans="23:24" x14ac:dyDescent="0.25">
      <c r="W3102" s="180"/>
      <c r="X3102" s="1"/>
    </row>
    <row r="3103" spans="23:24" x14ac:dyDescent="0.25">
      <c r="W3103" s="180"/>
      <c r="X3103" s="1"/>
    </row>
    <row r="3104" spans="23:24" x14ac:dyDescent="0.25">
      <c r="W3104" s="180"/>
      <c r="X3104" s="1"/>
    </row>
    <row r="3105" spans="23:24" x14ac:dyDescent="0.25">
      <c r="W3105" s="180"/>
      <c r="X3105" s="1"/>
    </row>
    <row r="3106" spans="23:24" x14ac:dyDescent="0.25">
      <c r="W3106" s="180"/>
      <c r="X3106" s="1"/>
    </row>
    <row r="3107" spans="23:24" x14ac:dyDescent="0.25">
      <c r="W3107" s="180"/>
      <c r="X3107" s="1"/>
    </row>
    <row r="3108" spans="23:24" x14ac:dyDescent="0.25">
      <c r="W3108" s="180"/>
      <c r="X3108" s="1"/>
    </row>
    <row r="3109" spans="23:24" x14ac:dyDescent="0.25">
      <c r="W3109" s="180"/>
      <c r="X3109" s="1"/>
    </row>
    <row r="3110" spans="23:24" x14ac:dyDescent="0.25">
      <c r="W3110" s="180"/>
      <c r="X3110" s="1"/>
    </row>
    <row r="3111" spans="23:24" x14ac:dyDescent="0.25">
      <c r="W3111" s="180"/>
      <c r="X3111" s="1"/>
    </row>
    <row r="3112" spans="23:24" x14ac:dyDescent="0.25">
      <c r="W3112" s="180"/>
      <c r="X3112" s="1"/>
    </row>
    <row r="3113" spans="23:24" x14ac:dyDescent="0.25">
      <c r="W3113" s="180"/>
      <c r="X3113" s="1"/>
    </row>
    <row r="3114" spans="23:24" x14ac:dyDescent="0.25">
      <c r="W3114" s="180"/>
      <c r="X3114" s="1"/>
    </row>
    <row r="3115" spans="23:24" x14ac:dyDescent="0.25">
      <c r="W3115" s="180"/>
      <c r="X3115" s="1"/>
    </row>
    <row r="3116" spans="23:24" x14ac:dyDescent="0.25">
      <c r="W3116" s="180"/>
      <c r="X3116" s="1"/>
    </row>
    <row r="3117" spans="23:24" x14ac:dyDescent="0.25">
      <c r="W3117" s="180"/>
      <c r="X3117" s="1"/>
    </row>
    <row r="3118" spans="23:24" x14ac:dyDescent="0.25">
      <c r="W3118" s="180"/>
      <c r="X3118" s="1"/>
    </row>
    <row r="3119" spans="23:24" x14ac:dyDescent="0.25">
      <c r="W3119" s="180"/>
      <c r="X3119" s="1"/>
    </row>
    <row r="3120" spans="23:24" x14ac:dyDescent="0.25">
      <c r="W3120" s="180"/>
      <c r="X3120" s="1"/>
    </row>
    <row r="3121" spans="23:24" x14ac:dyDescent="0.25">
      <c r="W3121" s="180"/>
      <c r="X3121" s="1"/>
    </row>
    <row r="3122" spans="23:24" x14ac:dyDescent="0.25">
      <c r="W3122" s="180"/>
      <c r="X3122" s="1"/>
    </row>
    <row r="3123" spans="23:24" x14ac:dyDescent="0.25">
      <c r="W3123" s="180"/>
      <c r="X3123" s="1"/>
    </row>
    <row r="3124" spans="23:24" x14ac:dyDescent="0.25">
      <c r="W3124" s="180"/>
      <c r="X3124" s="1"/>
    </row>
    <row r="3125" spans="23:24" x14ac:dyDescent="0.25">
      <c r="W3125" s="180"/>
      <c r="X3125" s="1"/>
    </row>
    <row r="3126" spans="23:24" x14ac:dyDescent="0.25">
      <c r="W3126" s="180"/>
      <c r="X3126" s="1"/>
    </row>
    <row r="3127" spans="23:24" x14ac:dyDescent="0.25">
      <c r="W3127" s="180"/>
      <c r="X3127" s="1"/>
    </row>
    <row r="3128" spans="23:24" x14ac:dyDescent="0.25">
      <c r="W3128" s="180"/>
      <c r="X3128" s="1"/>
    </row>
    <row r="3129" spans="23:24" x14ac:dyDescent="0.25">
      <c r="W3129" s="180"/>
      <c r="X3129" s="1"/>
    </row>
    <row r="3130" spans="23:24" x14ac:dyDescent="0.25">
      <c r="W3130" s="180"/>
      <c r="X3130" s="1"/>
    </row>
    <row r="3131" spans="23:24" x14ac:dyDescent="0.25">
      <c r="W3131" s="180"/>
      <c r="X3131" s="1"/>
    </row>
    <row r="3132" spans="23:24" x14ac:dyDescent="0.25">
      <c r="W3132" s="180"/>
      <c r="X3132" s="1"/>
    </row>
    <row r="3133" spans="23:24" x14ac:dyDescent="0.25">
      <c r="W3133" s="180"/>
      <c r="X3133" s="1"/>
    </row>
    <row r="3134" spans="23:24" x14ac:dyDescent="0.25">
      <c r="W3134" s="180"/>
      <c r="X3134" s="1"/>
    </row>
    <row r="3135" spans="23:24" x14ac:dyDescent="0.25">
      <c r="W3135" s="180"/>
      <c r="X3135" s="1"/>
    </row>
    <row r="3136" spans="23:24" x14ac:dyDescent="0.25">
      <c r="W3136" s="180"/>
      <c r="X3136" s="1"/>
    </row>
    <row r="3137" spans="23:24" x14ac:dyDescent="0.25">
      <c r="W3137" s="180"/>
      <c r="X3137" s="1"/>
    </row>
    <row r="3138" spans="23:24" x14ac:dyDescent="0.25">
      <c r="W3138" s="180"/>
      <c r="X3138" s="1"/>
    </row>
    <row r="3139" spans="23:24" x14ac:dyDescent="0.25">
      <c r="W3139" s="180"/>
      <c r="X3139" s="1"/>
    </row>
    <row r="3140" spans="23:24" x14ac:dyDescent="0.25">
      <c r="W3140" s="180"/>
      <c r="X3140" s="1"/>
    </row>
    <row r="3141" spans="23:24" x14ac:dyDescent="0.25">
      <c r="W3141" s="180"/>
      <c r="X3141" s="1"/>
    </row>
    <row r="3142" spans="23:24" x14ac:dyDescent="0.25">
      <c r="W3142" s="180"/>
      <c r="X3142" s="1"/>
    </row>
    <row r="3143" spans="23:24" x14ac:dyDescent="0.25">
      <c r="W3143" s="180"/>
      <c r="X3143" s="1"/>
    </row>
    <row r="3144" spans="23:24" x14ac:dyDescent="0.25">
      <c r="W3144" s="180"/>
      <c r="X3144" s="1"/>
    </row>
    <row r="3145" spans="23:24" x14ac:dyDescent="0.25">
      <c r="W3145" s="180"/>
      <c r="X3145" s="1"/>
    </row>
    <row r="3146" spans="23:24" x14ac:dyDescent="0.25">
      <c r="W3146" s="180"/>
      <c r="X3146" s="1"/>
    </row>
    <row r="3147" spans="23:24" x14ac:dyDescent="0.25">
      <c r="W3147" s="180"/>
      <c r="X3147" s="1"/>
    </row>
    <row r="3148" spans="23:24" x14ac:dyDescent="0.25">
      <c r="W3148" s="180"/>
      <c r="X3148" s="1"/>
    </row>
    <row r="3149" spans="23:24" x14ac:dyDescent="0.25">
      <c r="W3149" s="180"/>
      <c r="X3149" s="1"/>
    </row>
    <row r="3150" spans="23:24" x14ac:dyDescent="0.25">
      <c r="W3150" s="180"/>
      <c r="X3150" s="1"/>
    </row>
    <row r="3151" spans="23:24" x14ac:dyDescent="0.25">
      <c r="W3151" s="180"/>
      <c r="X3151" s="1"/>
    </row>
    <row r="3152" spans="23:24" x14ac:dyDescent="0.25">
      <c r="W3152" s="180"/>
      <c r="X3152" s="1"/>
    </row>
    <row r="3153" spans="23:24" x14ac:dyDescent="0.25">
      <c r="W3153" s="180"/>
      <c r="X3153" s="1"/>
    </row>
    <row r="3154" spans="23:24" x14ac:dyDescent="0.25">
      <c r="W3154" s="180"/>
      <c r="X3154" s="1"/>
    </row>
    <row r="3155" spans="23:24" x14ac:dyDescent="0.25">
      <c r="W3155" s="180"/>
      <c r="X3155" s="1"/>
    </row>
    <row r="3156" spans="23:24" x14ac:dyDescent="0.25">
      <c r="W3156" s="180"/>
      <c r="X3156" s="1"/>
    </row>
    <row r="3157" spans="23:24" x14ac:dyDescent="0.25">
      <c r="W3157" s="180"/>
      <c r="X3157" s="1"/>
    </row>
    <row r="3158" spans="23:24" x14ac:dyDescent="0.25">
      <c r="W3158" s="180"/>
      <c r="X3158" s="1"/>
    </row>
    <row r="3159" spans="23:24" x14ac:dyDescent="0.25">
      <c r="W3159" s="180"/>
      <c r="X3159" s="1"/>
    </row>
    <row r="3160" spans="23:24" x14ac:dyDescent="0.25">
      <c r="W3160" s="180"/>
      <c r="X3160" s="1"/>
    </row>
    <row r="3161" spans="23:24" x14ac:dyDescent="0.25">
      <c r="W3161" s="180"/>
      <c r="X3161" s="1"/>
    </row>
    <row r="3162" spans="23:24" x14ac:dyDescent="0.25">
      <c r="W3162" s="180"/>
      <c r="X3162" s="1"/>
    </row>
    <row r="3163" spans="23:24" x14ac:dyDescent="0.25">
      <c r="W3163" s="180"/>
      <c r="X3163" s="1"/>
    </row>
    <row r="3164" spans="23:24" x14ac:dyDescent="0.25">
      <c r="W3164" s="180"/>
      <c r="X3164" s="1"/>
    </row>
    <row r="3165" spans="23:24" x14ac:dyDescent="0.25">
      <c r="W3165" s="180"/>
      <c r="X3165" s="1"/>
    </row>
    <row r="3166" spans="23:24" x14ac:dyDescent="0.25">
      <c r="W3166" s="180"/>
      <c r="X3166" s="1"/>
    </row>
    <row r="3167" spans="23:24" x14ac:dyDescent="0.25">
      <c r="W3167" s="180"/>
      <c r="X3167" s="1"/>
    </row>
    <row r="3168" spans="23:24" x14ac:dyDescent="0.25">
      <c r="W3168" s="180"/>
      <c r="X3168" s="1"/>
    </row>
    <row r="3169" spans="23:24" x14ac:dyDescent="0.25">
      <c r="W3169" s="180"/>
      <c r="X3169" s="1"/>
    </row>
    <row r="3170" spans="23:24" x14ac:dyDescent="0.25">
      <c r="W3170" s="180"/>
      <c r="X3170" s="1"/>
    </row>
    <row r="3171" spans="23:24" x14ac:dyDescent="0.25">
      <c r="W3171" s="180"/>
      <c r="X3171" s="1"/>
    </row>
    <row r="3172" spans="23:24" x14ac:dyDescent="0.25">
      <c r="W3172" s="180"/>
      <c r="X3172" s="1"/>
    </row>
    <row r="3173" spans="23:24" x14ac:dyDescent="0.25">
      <c r="W3173" s="180"/>
      <c r="X3173" s="1"/>
    </row>
    <row r="3174" spans="23:24" x14ac:dyDescent="0.25">
      <c r="W3174" s="180"/>
      <c r="X3174" s="1"/>
    </row>
    <row r="3175" spans="23:24" x14ac:dyDescent="0.25">
      <c r="W3175" s="180"/>
      <c r="X3175" s="1"/>
    </row>
    <row r="3176" spans="23:24" x14ac:dyDescent="0.25">
      <c r="W3176" s="180"/>
      <c r="X3176" s="1"/>
    </row>
    <row r="3177" spans="23:24" x14ac:dyDescent="0.25">
      <c r="W3177" s="180"/>
      <c r="X3177" s="1"/>
    </row>
    <row r="3178" spans="23:24" x14ac:dyDescent="0.25">
      <c r="W3178" s="180"/>
      <c r="X3178" s="1"/>
    </row>
    <row r="3179" spans="23:24" x14ac:dyDescent="0.25">
      <c r="W3179" s="180"/>
      <c r="X3179" s="1"/>
    </row>
    <row r="3180" spans="23:24" x14ac:dyDescent="0.25">
      <c r="W3180" s="180"/>
      <c r="X3180" s="1"/>
    </row>
    <row r="3181" spans="23:24" x14ac:dyDescent="0.25">
      <c r="W3181" s="180"/>
      <c r="X3181" s="1"/>
    </row>
    <row r="3182" spans="23:24" x14ac:dyDescent="0.25">
      <c r="W3182" s="180"/>
      <c r="X3182" s="1"/>
    </row>
    <row r="3183" spans="23:24" x14ac:dyDescent="0.25">
      <c r="W3183" s="180"/>
      <c r="X3183" s="1"/>
    </row>
    <row r="3184" spans="23:24" x14ac:dyDescent="0.25">
      <c r="W3184" s="180"/>
      <c r="X3184" s="1"/>
    </row>
    <row r="3185" spans="23:24" x14ac:dyDescent="0.25">
      <c r="W3185" s="180"/>
      <c r="X3185" s="1"/>
    </row>
    <row r="3186" spans="23:24" x14ac:dyDescent="0.25">
      <c r="W3186" s="180"/>
      <c r="X3186" s="1"/>
    </row>
    <row r="3187" spans="23:24" x14ac:dyDescent="0.25">
      <c r="W3187" s="180"/>
      <c r="X3187" s="1"/>
    </row>
    <row r="3188" spans="23:24" x14ac:dyDescent="0.25">
      <c r="W3188" s="180"/>
      <c r="X3188" s="1"/>
    </row>
    <row r="3189" spans="23:24" x14ac:dyDescent="0.25">
      <c r="W3189" s="180"/>
      <c r="X3189" s="1"/>
    </row>
    <row r="3190" spans="23:24" x14ac:dyDescent="0.25">
      <c r="W3190" s="180"/>
      <c r="X3190" s="1"/>
    </row>
    <row r="3191" spans="23:24" x14ac:dyDescent="0.25">
      <c r="W3191" s="180"/>
      <c r="X3191" s="1"/>
    </row>
    <row r="3192" spans="23:24" x14ac:dyDescent="0.25">
      <c r="W3192" s="180"/>
      <c r="X3192" s="1"/>
    </row>
    <row r="3193" spans="23:24" x14ac:dyDescent="0.25">
      <c r="W3193" s="180"/>
      <c r="X3193" s="1"/>
    </row>
    <row r="3194" spans="23:24" x14ac:dyDescent="0.25">
      <c r="W3194" s="180"/>
      <c r="X3194" s="1"/>
    </row>
    <row r="3195" spans="23:24" x14ac:dyDescent="0.25">
      <c r="W3195" s="180"/>
      <c r="X3195" s="1"/>
    </row>
    <row r="3196" spans="23:24" x14ac:dyDescent="0.25">
      <c r="W3196" s="180"/>
      <c r="X3196" s="1"/>
    </row>
    <row r="3197" spans="23:24" x14ac:dyDescent="0.25">
      <c r="W3197" s="180"/>
      <c r="X3197" s="1"/>
    </row>
    <row r="3198" spans="23:24" x14ac:dyDescent="0.25">
      <c r="W3198" s="180"/>
      <c r="X3198" s="1"/>
    </row>
    <row r="3199" spans="23:24" x14ac:dyDescent="0.25">
      <c r="W3199" s="180"/>
      <c r="X3199" s="1"/>
    </row>
    <row r="3200" spans="23:24" x14ac:dyDescent="0.25">
      <c r="W3200" s="180"/>
      <c r="X3200" s="1"/>
    </row>
    <row r="3201" spans="23:24" x14ac:dyDescent="0.25">
      <c r="W3201" s="180"/>
      <c r="X3201" s="1"/>
    </row>
    <row r="3202" spans="23:24" x14ac:dyDescent="0.25">
      <c r="W3202" s="180"/>
      <c r="X3202" s="1"/>
    </row>
    <row r="3203" spans="23:24" x14ac:dyDescent="0.25">
      <c r="W3203" s="180"/>
      <c r="X3203" s="1"/>
    </row>
    <row r="3204" spans="23:24" x14ac:dyDescent="0.25">
      <c r="W3204" s="180"/>
      <c r="X3204" s="1"/>
    </row>
    <row r="3205" spans="23:24" x14ac:dyDescent="0.25">
      <c r="W3205" s="180"/>
      <c r="X3205" s="1"/>
    </row>
    <row r="3206" spans="23:24" x14ac:dyDescent="0.25">
      <c r="W3206" s="180"/>
      <c r="X3206" s="1"/>
    </row>
    <row r="3207" spans="23:24" x14ac:dyDescent="0.25">
      <c r="W3207" s="180"/>
      <c r="X3207" s="1"/>
    </row>
    <row r="3208" spans="23:24" x14ac:dyDescent="0.25">
      <c r="W3208" s="180"/>
      <c r="X3208" s="1"/>
    </row>
    <row r="3209" spans="23:24" x14ac:dyDescent="0.25">
      <c r="W3209" s="180"/>
      <c r="X3209" s="1"/>
    </row>
    <row r="3210" spans="23:24" x14ac:dyDescent="0.25">
      <c r="W3210" s="180"/>
      <c r="X3210" s="1"/>
    </row>
    <row r="3211" spans="23:24" x14ac:dyDescent="0.25">
      <c r="W3211" s="180"/>
      <c r="X3211" s="1"/>
    </row>
    <row r="3212" spans="23:24" x14ac:dyDescent="0.25">
      <c r="W3212" s="180"/>
      <c r="X3212" s="1"/>
    </row>
    <row r="3213" spans="23:24" x14ac:dyDescent="0.25">
      <c r="W3213" s="180"/>
      <c r="X3213" s="1"/>
    </row>
    <row r="3214" spans="23:24" x14ac:dyDescent="0.25">
      <c r="W3214" s="180"/>
      <c r="X3214" s="1"/>
    </row>
    <row r="3215" spans="23:24" x14ac:dyDescent="0.25">
      <c r="W3215" s="180"/>
      <c r="X3215" s="1"/>
    </row>
    <row r="3216" spans="23:24" x14ac:dyDescent="0.25">
      <c r="W3216" s="180"/>
      <c r="X3216" s="1"/>
    </row>
    <row r="3217" spans="23:24" x14ac:dyDescent="0.25">
      <c r="W3217" s="180"/>
      <c r="X3217" s="1"/>
    </row>
    <row r="3218" spans="23:24" x14ac:dyDescent="0.25">
      <c r="W3218" s="180"/>
      <c r="X3218" s="1"/>
    </row>
    <row r="3219" spans="23:24" x14ac:dyDescent="0.25">
      <c r="W3219" s="180"/>
      <c r="X3219" s="1"/>
    </row>
    <row r="3220" spans="23:24" x14ac:dyDescent="0.25">
      <c r="W3220" s="180"/>
      <c r="X3220" s="1"/>
    </row>
    <row r="3221" spans="23:24" x14ac:dyDescent="0.25">
      <c r="W3221" s="180"/>
      <c r="X3221" s="1"/>
    </row>
    <row r="3222" spans="23:24" x14ac:dyDescent="0.25">
      <c r="W3222" s="180"/>
      <c r="X3222" s="1"/>
    </row>
    <row r="3223" spans="23:24" x14ac:dyDescent="0.25">
      <c r="W3223" s="180"/>
      <c r="X3223" s="1"/>
    </row>
    <row r="3224" spans="23:24" x14ac:dyDescent="0.25">
      <c r="W3224" s="180"/>
      <c r="X3224" s="1"/>
    </row>
    <row r="3225" spans="23:24" x14ac:dyDescent="0.25">
      <c r="W3225" s="180"/>
      <c r="X3225" s="1"/>
    </row>
    <row r="3226" spans="23:24" x14ac:dyDescent="0.25">
      <c r="W3226" s="180"/>
      <c r="X3226" s="1"/>
    </row>
    <row r="3227" spans="23:24" x14ac:dyDescent="0.25">
      <c r="W3227" s="180"/>
      <c r="X3227" s="1"/>
    </row>
    <row r="3228" spans="23:24" x14ac:dyDescent="0.25">
      <c r="W3228" s="180"/>
      <c r="X3228" s="1"/>
    </row>
    <row r="3229" spans="23:24" x14ac:dyDescent="0.25">
      <c r="W3229" s="180"/>
      <c r="X3229" s="1"/>
    </row>
    <row r="3230" spans="23:24" x14ac:dyDescent="0.25">
      <c r="W3230" s="180"/>
      <c r="X3230" s="1"/>
    </row>
    <row r="3231" spans="23:24" x14ac:dyDescent="0.25">
      <c r="W3231" s="180"/>
      <c r="X3231" s="1"/>
    </row>
    <row r="3232" spans="23:24" x14ac:dyDescent="0.25">
      <c r="W3232" s="180"/>
      <c r="X3232" s="1"/>
    </row>
    <row r="3233" spans="23:24" x14ac:dyDescent="0.25">
      <c r="W3233" s="180"/>
      <c r="X3233" s="1"/>
    </row>
    <row r="3234" spans="23:24" x14ac:dyDescent="0.25">
      <c r="W3234" s="180"/>
      <c r="X3234" s="1"/>
    </row>
    <row r="3235" spans="23:24" x14ac:dyDescent="0.25">
      <c r="W3235" s="180"/>
      <c r="X3235" s="1"/>
    </row>
    <row r="3236" spans="23:24" x14ac:dyDescent="0.25">
      <c r="W3236" s="180"/>
      <c r="X3236" s="1"/>
    </row>
    <row r="3237" spans="23:24" x14ac:dyDescent="0.25">
      <c r="W3237" s="180"/>
      <c r="X3237" s="1"/>
    </row>
    <row r="3238" spans="23:24" x14ac:dyDescent="0.25">
      <c r="W3238" s="180"/>
      <c r="X3238" s="1"/>
    </row>
    <row r="3239" spans="23:24" x14ac:dyDescent="0.25">
      <c r="W3239" s="180"/>
      <c r="X3239" s="1"/>
    </row>
    <row r="3240" spans="23:24" x14ac:dyDescent="0.25">
      <c r="W3240" s="180"/>
      <c r="X3240" s="1"/>
    </row>
    <row r="3241" spans="23:24" x14ac:dyDescent="0.25">
      <c r="W3241" s="180"/>
      <c r="X3241" s="1"/>
    </row>
    <row r="3242" spans="23:24" x14ac:dyDescent="0.25">
      <c r="W3242" s="180"/>
      <c r="X3242" s="1"/>
    </row>
    <row r="3243" spans="23:24" x14ac:dyDescent="0.25">
      <c r="W3243" s="180"/>
      <c r="X3243" s="1"/>
    </row>
    <row r="3244" spans="23:24" x14ac:dyDescent="0.25">
      <c r="W3244" s="180"/>
      <c r="X3244" s="1"/>
    </row>
    <row r="3245" spans="23:24" x14ac:dyDescent="0.25">
      <c r="W3245" s="180"/>
      <c r="X3245" s="1"/>
    </row>
    <row r="3246" spans="23:24" x14ac:dyDescent="0.25">
      <c r="W3246" s="180"/>
      <c r="X3246" s="1"/>
    </row>
    <row r="3247" spans="23:24" x14ac:dyDescent="0.25">
      <c r="W3247" s="180"/>
      <c r="X3247" s="1"/>
    </row>
    <row r="3248" spans="23:24" x14ac:dyDescent="0.25">
      <c r="W3248" s="180"/>
      <c r="X3248" s="1"/>
    </row>
    <row r="3249" spans="23:24" x14ac:dyDescent="0.25">
      <c r="W3249" s="180"/>
      <c r="X3249" s="1"/>
    </row>
    <row r="3250" spans="23:24" x14ac:dyDescent="0.25">
      <c r="W3250" s="180"/>
      <c r="X3250" s="1"/>
    </row>
    <row r="3251" spans="23:24" x14ac:dyDescent="0.25">
      <c r="W3251" s="180"/>
      <c r="X3251" s="1"/>
    </row>
    <row r="3252" spans="23:24" x14ac:dyDescent="0.25">
      <c r="W3252" s="180"/>
      <c r="X3252" s="1"/>
    </row>
    <row r="3253" spans="23:24" x14ac:dyDescent="0.25">
      <c r="W3253" s="180"/>
      <c r="X3253" s="1"/>
    </row>
    <row r="3254" spans="23:24" x14ac:dyDescent="0.25">
      <c r="W3254" s="180"/>
      <c r="X3254" s="1"/>
    </row>
    <row r="3255" spans="23:24" x14ac:dyDescent="0.25">
      <c r="W3255" s="180"/>
      <c r="X3255" s="1"/>
    </row>
    <row r="3256" spans="23:24" x14ac:dyDescent="0.25">
      <c r="W3256" s="180"/>
      <c r="X3256" s="1"/>
    </row>
    <row r="3257" spans="23:24" x14ac:dyDescent="0.25">
      <c r="W3257" s="180"/>
      <c r="X3257" s="1"/>
    </row>
    <row r="3258" spans="23:24" x14ac:dyDescent="0.25">
      <c r="W3258" s="180"/>
      <c r="X3258" s="1"/>
    </row>
    <row r="3259" spans="23:24" x14ac:dyDescent="0.25">
      <c r="W3259" s="180"/>
      <c r="X3259" s="1"/>
    </row>
    <row r="3260" spans="23:24" x14ac:dyDescent="0.25">
      <c r="W3260" s="180"/>
      <c r="X3260" s="1"/>
    </row>
    <row r="3261" spans="23:24" x14ac:dyDescent="0.25">
      <c r="W3261" s="180"/>
      <c r="X3261" s="1"/>
    </row>
    <row r="3262" spans="23:24" x14ac:dyDescent="0.25">
      <c r="W3262" s="180"/>
      <c r="X3262" s="1"/>
    </row>
    <row r="3263" spans="23:24" x14ac:dyDescent="0.25">
      <c r="W3263" s="180"/>
      <c r="X3263" s="1"/>
    </row>
    <row r="3264" spans="23:24" x14ac:dyDescent="0.25">
      <c r="W3264" s="180"/>
      <c r="X3264" s="1"/>
    </row>
    <row r="3265" spans="23:24" x14ac:dyDescent="0.25">
      <c r="W3265" s="180"/>
      <c r="X3265" s="1"/>
    </row>
    <row r="3266" spans="23:24" x14ac:dyDescent="0.25">
      <c r="W3266" s="180"/>
      <c r="X3266" s="1"/>
    </row>
    <row r="3267" spans="23:24" x14ac:dyDescent="0.25">
      <c r="W3267" s="180"/>
      <c r="X3267" s="1"/>
    </row>
    <row r="3268" spans="23:24" x14ac:dyDescent="0.25">
      <c r="W3268" s="180"/>
      <c r="X3268" s="1"/>
    </row>
    <row r="3269" spans="23:24" x14ac:dyDescent="0.25">
      <c r="W3269" s="180"/>
      <c r="X3269" s="1"/>
    </row>
    <row r="3270" spans="23:24" x14ac:dyDescent="0.25">
      <c r="W3270" s="180"/>
      <c r="X3270" s="1"/>
    </row>
    <row r="3271" spans="23:24" x14ac:dyDescent="0.25">
      <c r="W3271" s="180"/>
      <c r="X3271" s="1"/>
    </row>
    <row r="3272" spans="23:24" x14ac:dyDescent="0.25">
      <c r="W3272" s="180"/>
      <c r="X3272" s="1"/>
    </row>
    <row r="3273" spans="23:24" x14ac:dyDescent="0.25">
      <c r="W3273" s="180"/>
      <c r="X3273" s="1"/>
    </row>
    <row r="3274" spans="23:24" x14ac:dyDescent="0.25">
      <c r="W3274" s="180"/>
      <c r="X3274" s="1"/>
    </row>
    <row r="3275" spans="23:24" x14ac:dyDescent="0.25">
      <c r="W3275" s="180"/>
      <c r="X3275" s="1"/>
    </row>
    <row r="3276" spans="23:24" x14ac:dyDescent="0.25">
      <c r="W3276" s="180"/>
      <c r="X3276" s="1"/>
    </row>
    <row r="3277" spans="23:24" x14ac:dyDescent="0.25">
      <c r="W3277" s="180"/>
      <c r="X3277" s="1"/>
    </row>
    <row r="3278" spans="23:24" x14ac:dyDescent="0.25">
      <c r="W3278" s="180"/>
      <c r="X3278" s="1"/>
    </row>
    <row r="3279" spans="23:24" x14ac:dyDescent="0.25">
      <c r="W3279" s="180"/>
      <c r="X3279" s="1"/>
    </row>
    <row r="3280" spans="23:24" x14ac:dyDescent="0.25">
      <c r="W3280" s="180"/>
      <c r="X3280" s="1"/>
    </row>
    <row r="3281" spans="23:24" x14ac:dyDescent="0.25">
      <c r="W3281" s="180"/>
      <c r="X3281" s="1"/>
    </row>
    <row r="3282" spans="23:24" x14ac:dyDescent="0.25">
      <c r="W3282" s="180"/>
      <c r="X3282" s="1"/>
    </row>
    <row r="3283" spans="23:24" x14ac:dyDescent="0.25">
      <c r="W3283" s="180"/>
      <c r="X3283" s="1"/>
    </row>
    <row r="3284" spans="23:24" x14ac:dyDescent="0.25">
      <c r="W3284" s="180"/>
      <c r="X3284" s="1"/>
    </row>
    <row r="3285" spans="23:24" x14ac:dyDescent="0.25">
      <c r="W3285" s="180"/>
      <c r="X3285" s="1"/>
    </row>
    <row r="3286" spans="23:24" x14ac:dyDescent="0.25">
      <c r="W3286" s="180"/>
      <c r="X3286" s="1"/>
    </row>
    <row r="3287" spans="23:24" x14ac:dyDescent="0.25">
      <c r="W3287" s="180"/>
      <c r="X3287" s="1"/>
    </row>
    <row r="3288" spans="23:24" x14ac:dyDescent="0.25">
      <c r="W3288" s="180"/>
      <c r="X3288" s="1"/>
    </row>
    <row r="3289" spans="23:24" x14ac:dyDescent="0.25">
      <c r="W3289" s="180"/>
      <c r="X3289" s="1"/>
    </row>
    <row r="3290" spans="23:24" x14ac:dyDescent="0.25">
      <c r="W3290" s="180"/>
      <c r="X3290" s="1"/>
    </row>
    <row r="3291" spans="23:24" x14ac:dyDescent="0.25">
      <c r="W3291" s="180"/>
      <c r="X3291" s="1"/>
    </row>
    <row r="3292" spans="23:24" x14ac:dyDescent="0.25">
      <c r="W3292" s="180"/>
      <c r="X3292" s="1"/>
    </row>
    <row r="3293" spans="23:24" x14ac:dyDescent="0.25">
      <c r="W3293" s="180"/>
      <c r="X3293" s="1"/>
    </row>
    <row r="3294" spans="23:24" x14ac:dyDescent="0.25">
      <c r="W3294" s="180"/>
      <c r="X3294" s="1"/>
    </row>
    <row r="3295" spans="23:24" x14ac:dyDescent="0.25">
      <c r="W3295" s="180"/>
      <c r="X3295" s="1"/>
    </row>
    <row r="3296" spans="23:24" x14ac:dyDescent="0.25">
      <c r="W3296" s="180"/>
      <c r="X3296" s="1"/>
    </row>
    <row r="3297" spans="23:24" x14ac:dyDescent="0.25">
      <c r="W3297" s="180"/>
      <c r="X3297" s="1"/>
    </row>
    <row r="3298" spans="23:24" x14ac:dyDescent="0.25">
      <c r="W3298" s="180"/>
      <c r="X3298" s="1"/>
    </row>
    <row r="3299" spans="23:24" x14ac:dyDescent="0.25">
      <c r="W3299" s="180"/>
      <c r="X3299" s="1"/>
    </row>
    <row r="3300" spans="23:24" x14ac:dyDescent="0.25">
      <c r="W3300" s="180"/>
      <c r="X3300" s="1"/>
    </row>
    <row r="3301" spans="23:24" x14ac:dyDescent="0.25">
      <c r="W3301" s="180"/>
      <c r="X3301" s="1"/>
    </row>
    <row r="3302" spans="23:24" x14ac:dyDescent="0.25">
      <c r="W3302" s="180"/>
      <c r="X3302" s="1"/>
    </row>
    <row r="3303" spans="23:24" x14ac:dyDescent="0.25">
      <c r="W3303" s="180"/>
      <c r="X3303" s="1"/>
    </row>
    <row r="3304" spans="23:24" x14ac:dyDescent="0.25">
      <c r="W3304" s="180"/>
      <c r="X3304" s="1"/>
    </row>
    <row r="3305" spans="23:24" x14ac:dyDescent="0.25">
      <c r="W3305" s="180"/>
      <c r="X3305" s="1"/>
    </row>
    <row r="3306" spans="23:24" x14ac:dyDescent="0.25">
      <c r="W3306" s="180"/>
      <c r="X3306" s="1"/>
    </row>
    <row r="3307" spans="23:24" x14ac:dyDescent="0.25">
      <c r="W3307" s="180"/>
      <c r="X3307" s="1"/>
    </row>
    <row r="3308" spans="23:24" x14ac:dyDescent="0.25">
      <c r="W3308" s="180"/>
      <c r="X3308" s="1"/>
    </row>
    <row r="3309" spans="23:24" x14ac:dyDescent="0.25">
      <c r="W3309" s="180"/>
      <c r="X3309" s="1"/>
    </row>
    <row r="3310" spans="23:24" x14ac:dyDescent="0.25">
      <c r="W3310" s="180"/>
      <c r="X3310" s="1"/>
    </row>
    <row r="3311" spans="23:24" x14ac:dyDescent="0.25">
      <c r="W3311" s="180"/>
      <c r="X3311" s="1"/>
    </row>
    <row r="3312" spans="23:24" x14ac:dyDescent="0.25">
      <c r="W3312" s="180"/>
      <c r="X3312" s="1"/>
    </row>
    <row r="3313" spans="23:24" x14ac:dyDescent="0.25">
      <c r="W3313" s="180"/>
      <c r="X3313" s="1"/>
    </row>
    <row r="3314" spans="23:24" x14ac:dyDescent="0.25">
      <c r="W3314" s="180"/>
      <c r="X3314" s="1"/>
    </row>
    <row r="3315" spans="23:24" x14ac:dyDescent="0.25">
      <c r="W3315" s="180"/>
      <c r="X3315" s="1"/>
    </row>
    <row r="3316" spans="23:24" x14ac:dyDescent="0.25">
      <c r="W3316" s="180"/>
      <c r="X3316" s="1"/>
    </row>
    <row r="3317" spans="23:24" x14ac:dyDescent="0.25">
      <c r="W3317" s="180"/>
      <c r="X3317" s="1"/>
    </row>
    <row r="3318" spans="23:24" x14ac:dyDescent="0.25">
      <c r="W3318" s="180"/>
      <c r="X3318" s="1"/>
    </row>
    <row r="3319" spans="23:24" x14ac:dyDescent="0.25">
      <c r="W3319" s="180"/>
      <c r="X3319" s="1"/>
    </row>
    <row r="3320" spans="23:24" x14ac:dyDescent="0.25">
      <c r="W3320" s="180"/>
      <c r="X3320" s="1"/>
    </row>
    <row r="3321" spans="23:24" x14ac:dyDescent="0.25">
      <c r="W3321" s="180"/>
      <c r="X3321" s="1"/>
    </row>
    <row r="3322" spans="23:24" x14ac:dyDescent="0.25">
      <c r="W3322" s="180"/>
      <c r="X3322" s="1"/>
    </row>
    <row r="3323" spans="23:24" x14ac:dyDescent="0.25">
      <c r="W3323" s="180"/>
      <c r="X3323" s="1"/>
    </row>
    <row r="3324" spans="23:24" x14ac:dyDescent="0.25">
      <c r="W3324" s="180"/>
      <c r="X3324" s="1"/>
    </row>
    <row r="3325" spans="23:24" x14ac:dyDescent="0.25">
      <c r="W3325" s="180"/>
      <c r="X3325" s="1"/>
    </row>
    <row r="3326" spans="23:24" x14ac:dyDescent="0.25">
      <c r="W3326" s="180"/>
      <c r="X3326" s="1"/>
    </row>
    <row r="3327" spans="23:24" x14ac:dyDescent="0.25">
      <c r="W3327" s="180"/>
      <c r="X3327" s="1"/>
    </row>
    <row r="3328" spans="23:24" x14ac:dyDescent="0.25">
      <c r="W3328" s="180"/>
      <c r="X3328" s="1"/>
    </row>
    <row r="3329" spans="23:24" x14ac:dyDescent="0.25">
      <c r="W3329" s="180"/>
      <c r="X3329" s="1"/>
    </row>
    <row r="3330" spans="23:24" x14ac:dyDescent="0.25">
      <c r="W3330" s="180"/>
      <c r="X3330" s="1"/>
    </row>
    <row r="3331" spans="23:24" x14ac:dyDescent="0.25">
      <c r="W3331" s="180"/>
      <c r="X3331" s="1"/>
    </row>
    <row r="3332" spans="23:24" x14ac:dyDescent="0.25">
      <c r="W3332" s="180"/>
      <c r="X3332" s="1"/>
    </row>
    <row r="3333" spans="23:24" x14ac:dyDescent="0.25">
      <c r="W3333" s="180"/>
      <c r="X3333" s="1"/>
    </row>
    <row r="3334" spans="23:24" x14ac:dyDescent="0.25">
      <c r="W3334" s="180"/>
      <c r="X3334" s="1"/>
    </row>
    <row r="3335" spans="23:24" x14ac:dyDescent="0.25">
      <c r="W3335" s="180"/>
      <c r="X3335" s="1"/>
    </row>
    <row r="3336" spans="23:24" x14ac:dyDescent="0.25">
      <c r="W3336" s="180"/>
      <c r="X3336" s="1"/>
    </row>
    <row r="3337" spans="23:24" x14ac:dyDescent="0.25">
      <c r="W3337" s="180"/>
      <c r="X3337" s="1"/>
    </row>
    <row r="3338" spans="23:24" x14ac:dyDescent="0.25">
      <c r="W3338" s="180"/>
      <c r="X3338" s="1"/>
    </row>
    <row r="3339" spans="23:24" x14ac:dyDescent="0.25">
      <c r="W3339" s="180"/>
      <c r="X3339" s="1"/>
    </row>
    <row r="3340" spans="23:24" x14ac:dyDescent="0.25">
      <c r="W3340" s="180"/>
      <c r="X3340" s="1"/>
    </row>
    <row r="3341" spans="23:24" x14ac:dyDescent="0.25">
      <c r="W3341" s="180"/>
      <c r="X3341" s="1"/>
    </row>
    <row r="3342" spans="23:24" x14ac:dyDescent="0.25">
      <c r="W3342" s="180"/>
      <c r="X3342" s="1"/>
    </row>
    <row r="3343" spans="23:24" x14ac:dyDescent="0.25">
      <c r="W3343" s="180"/>
      <c r="X3343" s="1"/>
    </row>
    <row r="3344" spans="23:24" x14ac:dyDescent="0.25">
      <c r="W3344" s="180"/>
      <c r="X3344" s="1"/>
    </row>
    <row r="3345" spans="23:24" x14ac:dyDescent="0.25">
      <c r="W3345" s="180"/>
      <c r="X3345" s="1"/>
    </row>
    <row r="3346" spans="23:24" x14ac:dyDescent="0.25">
      <c r="W3346" s="180"/>
      <c r="X3346" s="1"/>
    </row>
    <row r="3347" spans="23:24" x14ac:dyDescent="0.25">
      <c r="W3347" s="180"/>
      <c r="X3347" s="1"/>
    </row>
    <row r="3348" spans="23:24" x14ac:dyDescent="0.25">
      <c r="W3348" s="180"/>
      <c r="X3348" s="1"/>
    </row>
    <row r="3349" spans="23:24" x14ac:dyDescent="0.25">
      <c r="W3349" s="180"/>
      <c r="X3349" s="1"/>
    </row>
    <row r="3350" spans="23:24" x14ac:dyDescent="0.25">
      <c r="W3350" s="180"/>
      <c r="X3350" s="1"/>
    </row>
    <row r="3351" spans="23:24" x14ac:dyDescent="0.25">
      <c r="W3351" s="180"/>
      <c r="X3351" s="1"/>
    </row>
    <row r="3352" spans="23:24" x14ac:dyDescent="0.25">
      <c r="W3352" s="180"/>
      <c r="X3352" s="1"/>
    </row>
    <row r="3353" spans="23:24" x14ac:dyDescent="0.25">
      <c r="W3353" s="180"/>
      <c r="X3353" s="1"/>
    </row>
    <row r="3354" spans="23:24" x14ac:dyDescent="0.25">
      <c r="W3354" s="180"/>
      <c r="X3354" s="1"/>
    </row>
    <row r="3355" spans="23:24" x14ac:dyDescent="0.25">
      <c r="W3355" s="180"/>
      <c r="X3355" s="1"/>
    </row>
    <row r="3356" spans="23:24" x14ac:dyDescent="0.25">
      <c r="W3356" s="180"/>
      <c r="X3356" s="1"/>
    </row>
    <row r="3357" spans="23:24" x14ac:dyDescent="0.25">
      <c r="W3357" s="180"/>
      <c r="X3357" s="1"/>
    </row>
    <row r="3358" spans="23:24" x14ac:dyDescent="0.25">
      <c r="W3358" s="180"/>
      <c r="X3358" s="1"/>
    </row>
    <row r="3359" spans="23:24" x14ac:dyDescent="0.25">
      <c r="W3359" s="180"/>
      <c r="X3359" s="1"/>
    </row>
    <row r="3360" spans="23:24" x14ac:dyDescent="0.25">
      <c r="W3360" s="180"/>
      <c r="X3360" s="1"/>
    </row>
    <row r="3361" spans="23:24" x14ac:dyDescent="0.25">
      <c r="W3361" s="180"/>
      <c r="X3361" s="1"/>
    </row>
    <row r="3362" spans="23:24" x14ac:dyDescent="0.25">
      <c r="W3362" s="180"/>
      <c r="X3362" s="1"/>
    </row>
    <row r="3363" spans="23:24" x14ac:dyDescent="0.25">
      <c r="W3363" s="180"/>
      <c r="X3363" s="1"/>
    </row>
    <row r="3364" spans="23:24" x14ac:dyDescent="0.25">
      <c r="W3364" s="180"/>
      <c r="X3364" s="1"/>
    </row>
    <row r="3365" spans="23:24" x14ac:dyDescent="0.25">
      <c r="W3365" s="180"/>
      <c r="X3365" s="1"/>
    </row>
    <row r="3366" spans="23:24" x14ac:dyDescent="0.25">
      <c r="W3366" s="180"/>
      <c r="X3366" s="1"/>
    </row>
    <row r="3367" spans="23:24" x14ac:dyDescent="0.25">
      <c r="W3367" s="180"/>
      <c r="X3367" s="1"/>
    </row>
    <row r="3368" spans="23:24" x14ac:dyDescent="0.25">
      <c r="W3368" s="180"/>
      <c r="X3368" s="1"/>
    </row>
    <row r="3369" spans="23:24" x14ac:dyDescent="0.25">
      <c r="W3369" s="180"/>
      <c r="X3369" s="1"/>
    </row>
    <row r="3370" spans="23:24" x14ac:dyDescent="0.25">
      <c r="W3370" s="180"/>
      <c r="X3370" s="1"/>
    </row>
    <row r="3371" spans="23:24" x14ac:dyDescent="0.25">
      <c r="W3371" s="180"/>
      <c r="X3371" s="1"/>
    </row>
    <row r="3372" spans="23:24" x14ac:dyDescent="0.25">
      <c r="W3372" s="180"/>
      <c r="X3372" s="1"/>
    </row>
    <row r="3373" spans="23:24" x14ac:dyDescent="0.25">
      <c r="W3373" s="180"/>
      <c r="X3373" s="1"/>
    </row>
    <row r="3374" spans="23:24" x14ac:dyDescent="0.25">
      <c r="W3374" s="180"/>
      <c r="X3374" s="1"/>
    </row>
    <row r="3375" spans="23:24" x14ac:dyDescent="0.25">
      <c r="W3375" s="180"/>
      <c r="X3375" s="1"/>
    </row>
    <row r="3376" spans="23:24" x14ac:dyDescent="0.25">
      <c r="W3376" s="180"/>
      <c r="X3376" s="1"/>
    </row>
    <row r="3377" spans="23:24" x14ac:dyDescent="0.25">
      <c r="W3377" s="180"/>
      <c r="X3377" s="1"/>
    </row>
    <row r="3378" spans="23:24" x14ac:dyDescent="0.25">
      <c r="W3378" s="180"/>
      <c r="X3378" s="1"/>
    </row>
    <row r="3379" spans="23:24" x14ac:dyDescent="0.25">
      <c r="W3379" s="180"/>
      <c r="X3379" s="1"/>
    </row>
    <row r="3380" spans="23:24" x14ac:dyDescent="0.25">
      <c r="W3380" s="180"/>
      <c r="X3380" s="1"/>
    </row>
    <row r="3381" spans="23:24" x14ac:dyDescent="0.25">
      <c r="W3381" s="180"/>
      <c r="X3381" s="1"/>
    </row>
    <row r="3382" spans="23:24" x14ac:dyDescent="0.25">
      <c r="W3382" s="180"/>
      <c r="X3382" s="1"/>
    </row>
    <row r="3383" spans="23:24" x14ac:dyDescent="0.25">
      <c r="W3383" s="180"/>
      <c r="X3383" s="1"/>
    </row>
    <row r="3384" spans="23:24" x14ac:dyDescent="0.25">
      <c r="W3384" s="180"/>
      <c r="X3384" s="1"/>
    </row>
    <row r="3385" spans="23:24" x14ac:dyDescent="0.25">
      <c r="W3385" s="180"/>
      <c r="X3385" s="1"/>
    </row>
    <row r="3386" spans="23:24" x14ac:dyDescent="0.25">
      <c r="W3386" s="180"/>
      <c r="X3386" s="1"/>
    </row>
    <row r="3387" spans="23:24" x14ac:dyDescent="0.25">
      <c r="W3387" s="180"/>
      <c r="X3387" s="1"/>
    </row>
    <row r="3388" spans="23:24" x14ac:dyDescent="0.25">
      <c r="W3388" s="180"/>
      <c r="X3388" s="1"/>
    </row>
    <row r="3389" spans="23:24" x14ac:dyDescent="0.25">
      <c r="W3389" s="180"/>
      <c r="X3389" s="1"/>
    </row>
    <row r="3390" spans="23:24" x14ac:dyDescent="0.25">
      <c r="W3390" s="180"/>
      <c r="X3390" s="1"/>
    </row>
    <row r="3391" spans="23:24" x14ac:dyDescent="0.25">
      <c r="W3391" s="180"/>
      <c r="X3391" s="1"/>
    </row>
    <row r="3392" spans="23:24" x14ac:dyDescent="0.25">
      <c r="W3392" s="180"/>
      <c r="X3392" s="1"/>
    </row>
    <row r="3393" spans="23:24" x14ac:dyDescent="0.25">
      <c r="W3393" s="180"/>
      <c r="X3393" s="1"/>
    </row>
    <row r="3394" spans="23:24" x14ac:dyDescent="0.25">
      <c r="W3394" s="180"/>
      <c r="X3394" s="1"/>
    </row>
    <row r="3395" spans="23:24" x14ac:dyDescent="0.25">
      <c r="W3395" s="180"/>
      <c r="X3395" s="1"/>
    </row>
    <row r="3396" spans="23:24" x14ac:dyDescent="0.25">
      <c r="W3396" s="180"/>
      <c r="X3396" s="1"/>
    </row>
    <row r="3397" spans="23:24" x14ac:dyDescent="0.25">
      <c r="W3397" s="180"/>
      <c r="X3397" s="1"/>
    </row>
    <row r="3398" spans="23:24" x14ac:dyDescent="0.25">
      <c r="W3398" s="180"/>
      <c r="X3398" s="1"/>
    </row>
    <row r="3399" spans="23:24" x14ac:dyDescent="0.25">
      <c r="W3399" s="180"/>
      <c r="X3399" s="1"/>
    </row>
    <row r="3400" spans="23:24" x14ac:dyDescent="0.25">
      <c r="W3400" s="180"/>
      <c r="X3400" s="1"/>
    </row>
    <row r="3401" spans="23:24" x14ac:dyDescent="0.25">
      <c r="W3401" s="180"/>
      <c r="X3401" s="1"/>
    </row>
    <row r="3402" spans="23:24" x14ac:dyDescent="0.25">
      <c r="W3402" s="180"/>
      <c r="X3402" s="1"/>
    </row>
    <row r="3403" spans="23:24" x14ac:dyDescent="0.25">
      <c r="W3403" s="180"/>
      <c r="X3403" s="1"/>
    </row>
    <row r="3404" spans="23:24" x14ac:dyDescent="0.25">
      <c r="W3404" s="180"/>
      <c r="X3404" s="1"/>
    </row>
    <row r="3405" spans="23:24" x14ac:dyDescent="0.25">
      <c r="W3405" s="180"/>
      <c r="X3405" s="1"/>
    </row>
    <row r="3406" spans="23:24" x14ac:dyDescent="0.25">
      <c r="W3406" s="180"/>
      <c r="X3406" s="1"/>
    </row>
    <row r="3407" spans="23:24" x14ac:dyDescent="0.25">
      <c r="W3407" s="180"/>
      <c r="X3407" s="1"/>
    </row>
    <row r="3408" spans="23:24" x14ac:dyDescent="0.25">
      <c r="W3408" s="180"/>
      <c r="X3408" s="1"/>
    </row>
    <row r="3409" spans="23:24" x14ac:dyDescent="0.25">
      <c r="W3409" s="180"/>
      <c r="X3409" s="1"/>
    </row>
    <row r="3410" spans="23:24" x14ac:dyDescent="0.25">
      <c r="W3410" s="180"/>
      <c r="X3410" s="1"/>
    </row>
    <row r="3411" spans="23:24" x14ac:dyDescent="0.25">
      <c r="W3411" s="180"/>
      <c r="X3411" s="1"/>
    </row>
    <row r="3412" spans="23:24" x14ac:dyDescent="0.25">
      <c r="W3412" s="180"/>
      <c r="X3412" s="1"/>
    </row>
    <row r="3413" spans="23:24" x14ac:dyDescent="0.25">
      <c r="W3413" s="180"/>
      <c r="X3413" s="1"/>
    </row>
    <row r="3414" spans="23:24" x14ac:dyDescent="0.25">
      <c r="W3414" s="180"/>
      <c r="X3414" s="1"/>
    </row>
    <row r="3415" spans="23:24" x14ac:dyDescent="0.25">
      <c r="W3415" s="180"/>
      <c r="X3415" s="1"/>
    </row>
    <row r="3416" spans="23:24" x14ac:dyDescent="0.25">
      <c r="W3416" s="180"/>
      <c r="X3416" s="1"/>
    </row>
    <row r="3417" spans="23:24" x14ac:dyDescent="0.25">
      <c r="W3417" s="180"/>
      <c r="X3417" s="1"/>
    </row>
    <row r="3418" spans="23:24" x14ac:dyDescent="0.25">
      <c r="W3418" s="180"/>
      <c r="X3418" s="1"/>
    </row>
    <row r="3419" spans="23:24" x14ac:dyDescent="0.25">
      <c r="W3419" s="180"/>
      <c r="X3419" s="1"/>
    </row>
    <row r="3420" spans="23:24" x14ac:dyDescent="0.25">
      <c r="W3420" s="180"/>
      <c r="X3420" s="1"/>
    </row>
    <row r="3421" spans="23:24" x14ac:dyDescent="0.25">
      <c r="W3421" s="180"/>
      <c r="X3421" s="1"/>
    </row>
    <row r="3422" spans="23:24" x14ac:dyDescent="0.25">
      <c r="W3422" s="180"/>
      <c r="X3422" s="1"/>
    </row>
    <row r="3423" spans="23:24" x14ac:dyDescent="0.25">
      <c r="W3423" s="180"/>
      <c r="X3423" s="1"/>
    </row>
    <row r="3424" spans="23:24" x14ac:dyDescent="0.25">
      <c r="W3424" s="180"/>
      <c r="X3424" s="1"/>
    </row>
    <row r="3425" spans="23:24" x14ac:dyDescent="0.25">
      <c r="W3425" s="180"/>
      <c r="X3425" s="1"/>
    </row>
    <row r="3426" spans="23:24" x14ac:dyDescent="0.25">
      <c r="W3426" s="180"/>
      <c r="X3426" s="1"/>
    </row>
    <row r="3427" spans="23:24" x14ac:dyDescent="0.25">
      <c r="W3427" s="180"/>
      <c r="X3427" s="1"/>
    </row>
    <row r="3428" spans="23:24" x14ac:dyDescent="0.25">
      <c r="W3428" s="180"/>
      <c r="X3428" s="1"/>
    </row>
    <row r="3429" spans="23:24" x14ac:dyDescent="0.25">
      <c r="W3429" s="180"/>
      <c r="X3429" s="1"/>
    </row>
    <row r="3430" spans="23:24" x14ac:dyDescent="0.25">
      <c r="W3430" s="180"/>
      <c r="X3430" s="1"/>
    </row>
    <row r="3431" spans="23:24" x14ac:dyDescent="0.25">
      <c r="W3431" s="180"/>
      <c r="X3431" s="1"/>
    </row>
    <row r="3432" spans="23:24" x14ac:dyDescent="0.25">
      <c r="W3432" s="180"/>
      <c r="X3432" s="1"/>
    </row>
    <row r="3433" spans="23:24" x14ac:dyDescent="0.25">
      <c r="W3433" s="180"/>
      <c r="X3433" s="1"/>
    </row>
    <row r="3434" spans="23:24" x14ac:dyDescent="0.25">
      <c r="W3434" s="180"/>
      <c r="X3434" s="1"/>
    </row>
    <row r="3435" spans="23:24" x14ac:dyDescent="0.25">
      <c r="W3435" s="180"/>
      <c r="X3435" s="1"/>
    </row>
    <row r="3436" spans="23:24" x14ac:dyDescent="0.25">
      <c r="W3436" s="180"/>
      <c r="X3436" s="1"/>
    </row>
    <row r="3437" spans="23:24" x14ac:dyDescent="0.25">
      <c r="W3437" s="180"/>
      <c r="X3437" s="1"/>
    </row>
    <row r="3438" spans="23:24" x14ac:dyDescent="0.25">
      <c r="W3438" s="180"/>
      <c r="X3438" s="1"/>
    </row>
    <row r="3439" spans="23:24" x14ac:dyDescent="0.25">
      <c r="W3439" s="180"/>
      <c r="X3439" s="1"/>
    </row>
    <row r="3440" spans="23:24" x14ac:dyDescent="0.25">
      <c r="W3440" s="180"/>
      <c r="X3440" s="1"/>
    </row>
    <row r="3441" spans="23:24" x14ac:dyDescent="0.25">
      <c r="W3441" s="180"/>
      <c r="X3441" s="1"/>
    </row>
    <row r="3442" spans="23:24" x14ac:dyDescent="0.25">
      <c r="W3442" s="180"/>
      <c r="X3442" s="1"/>
    </row>
    <row r="3443" spans="23:24" x14ac:dyDescent="0.25">
      <c r="W3443" s="180"/>
      <c r="X3443" s="1"/>
    </row>
    <row r="3444" spans="23:24" x14ac:dyDescent="0.25">
      <c r="W3444" s="180"/>
      <c r="X3444" s="1"/>
    </row>
    <row r="3445" spans="23:24" x14ac:dyDescent="0.25">
      <c r="W3445" s="180"/>
      <c r="X3445" s="1"/>
    </row>
    <row r="3446" spans="23:24" x14ac:dyDescent="0.25">
      <c r="W3446" s="180"/>
      <c r="X3446" s="1"/>
    </row>
    <row r="3447" spans="23:24" x14ac:dyDescent="0.25">
      <c r="W3447" s="180"/>
      <c r="X3447" s="1"/>
    </row>
    <row r="3448" spans="23:24" x14ac:dyDescent="0.25">
      <c r="W3448" s="180"/>
      <c r="X3448" s="1"/>
    </row>
    <row r="3449" spans="23:24" x14ac:dyDescent="0.25">
      <c r="W3449" s="180"/>
      <c r="X3449" s="1"/>
    </row>
    <row r="3450" spans="23:24" x14ac:dyDescent="0.25">
      <c r="W3450" s="180"/>
      <c r="X3450" s="1"/>
    </row>
    <row r="3451" spans="23:24" x14ac:dyDescent="0.25">
      <c r="W3451" s="180"/>
      <c r="X3451" s="1"/>
    </row>
    <row r="3452" spans="23:24" x14ac:dyDescent="0.25">
      <c r="W3452" s="180"/>
      <c r="X3452" s="1"/>
    </row>
    <row r="3453" spans="23:24" x14ac:dyDescent="0.25">
      <c r="W3453" s="180"/>
      <c r="X3453" s="1"/>
    </row>
    <row r="3454" spans="23:24" x14ac:dyDescent="0.25">
      <c r="W3454" s="180"/>
      <c r="X3454" s="1"/>
    </row>
    <row r="3455" spans="23:24" x14ac:dyDescent="0.25">
      <c r="W3455" s="180"/>
      <c r="X3455" s="1"/>
    </row>
    <row r="3456" spans="23:24" x14ac:dyDescent="0.25">
      <c r="W3456" s="180"/>
      <c r="X3456" s="1"/>
    </row>
    <row r="3457" spans="23:24" x14ac:dyDescent="0.25">
      <c r="W3457" s="180"/>
      <c r="X3457" s="1"/>
    </row>
    <row r="3458" spans="23:24" x14ac:dyDescent="0.25">
      <c r="W3458" s="180"/>
      <c r="X3458" s="1"/>
    </row>
    <row r="3459" spans="23:24" x14ac:dyDescent="0.25">
      <c r="W3459" s="180"/>
      <c r="X3459" s="1"/>
    </row>
    <row r="3460" spans="23:24" x14ac:dyDescent="0.25">
      <c r="W3460" s="180"/>
      <c r="X3460" s="1"/>
    </row>
    <row r="3461" spans="23:24" x14ac:dyDescent="0.25">
      <c r="W3461" s="180"/>
      <c r="X3461" s="1"/>
    </row>
    <row r="3462" spans="23:24" x14ac:dyDescent="0.25">
      <c r="W3462" s="180"/>
      <c r="X3462" s="1"/>
    </row>
    <row r="3463" spans="23:24" x14ac:dyDescent="0.25">
      <c r="W3463" s="180"/>
      <c r="X3463" s="1"/>
    </row>
    <row r="3464" spans="23:24" x14ac:dyDescent="0.25">
      <c r="W3464" s="180"/>
      <c r="X3464" s="1"/>
    </row>
    <row r="3465" spans="23:24" x14ac:dyDescent="0.25">
      <c r="W3465" s="180"/>
      <c r="X3465" s="1"/>
    </row>
    <row r="3466" spans="23:24" x14ac:dyDescent="0.25">
      <c r="W3466" s="180"/>
      <c r="X3466" s="1"/>
    </row>
    <row r="3467" spans="23:24" x14ac:dyDescent="0.25">
      <c r="W3467" s="180"/>
      <c r="X3467" s="1"/>
    </row>
    <row r="3468" spans="23:24" x14ac:dyDescent="0.25">
      <c r="W3468" s="180"/>
      <c r="X3468" s="1"/>
    </row>
    <row r="3469" spans="23:24" x14ac:dyDescent="0.25">
      <c r="W3469" s="180"/>
      <c r="X3469" s="1"/>
    </row>
    <row r="3470" spans="23:24" x14ac:dyDescent="0.25">
      <c r="W3470" s="180"/>
      <c r="X3470" s="1"/>
    </row>
    <row r="3471" spans="23:24" x14ac:dyDescent="0.25">
      <c r="W3471" s="180"/>
      <c r="X3471" s="1"/>
    </row>
    <row r="3472" spans="23:24" x14ac:dyDescent="0.25">
      <c r="W3472" s="180"/>
      <c r="X3472" s="1"/>
    </row>
    <row r="3473" spans="23:24" x14ac:dyDescent="0.25">
      <c r="W3473" s="180"/>
      <c r="X3473" s="1"/>
    </row>
    <row r="3474" spans="23:24" x14ac:dyDescent="0.25">
      <c r="W3474" s="180"/>
      <c r="X3474" s="1"/>
    </row>
    <row r="3475" spans="23:24" x14ac:dyDescent="0.25">
      <c r="W3475" s="180"/>
      <c r="X3475" s="1"/>
    </row>
    <row r="3476" spans="23:24" x14ac:dyDescent="0.25">
      <c r="W3476" s="180"/>
      <c r="X3476" s="1"/>
    </row>
    <row r="3477" spans="23:24" x14ac:dyDescent="0.25">
      <c r="W3477" s="180"/>
      <c r="X3477" s="1"/>
    </row>
    <row r="3478" spans="23:24" x14ac:dyDescent="0.25">
      <c r="W3478" s="180"/>
      <c r="X3478" s="1"/>
    </row>
    <row r="3479" spans="23:24" x14ac:dyDescent="0.25">
      <c r="W3479" s="180"/>
      <c r="X3479" s="1"/>
    </row>
    <row r="3480" spans="23:24" x14ac:dyDescent="0.25">
      <c r="W3480" s="180"/>
      <c r="X3480" s="1"/>
    </row>
    <row r="3481" spans="23:24" x14ac:dyDescent="0.25">
      <c r="W3481" s="180"/>
      <c r="X3481" s="1"/>
    </row>
    <row r="3482" spans="23:24" x14ac:dyDescent="0.25">
      <c r="W3482" s="180"/>
      <c r="X3482" s="1"/>
    </row>
    <row r="3483" spans="23:24" x14ac:dyDescent="0.25">
      <c r="W3483" s="180"/>
      <c r="X3483" s="1"/>
    </row>
    <row r="3484" spans="23:24" x14ac:dyDescent="0.25">
      <c r="W3484" s="180"/>
      <c r="X3484" s="1"/>
    </row>
    <row r="3485" spans="23:24" x14ac:dyDescent="0.25">
      <c r="W3485" s="180"/>
      <c r="X3485" s="1"/>
    </row>
    <row r="3486" spans="23:24" x14ac:dyDescent="0.25">
      <c r="W3486" s="180"/>
      <c r="X3486" s="1"/>
    </row>
    <row r="3487" spans="23:24" x14ac:dyDescent="0.25">
      <c r="W3487" s="180"/>
      <c r="X3487" s="1"/>
    </row>
    <row r="3488" spans="23:24" x14ac:dyDescent="0.25">
      <c r="W3488" s="180"/>
      <c r="X3488" s="1"/>
    </row>
    <row r="3489" spans="23:24" x14ac:dyDescent="0.25">
      <c r="W3489" s="180"/>
      <c r="X3489" s="1"/>
    </row>
    <row r="3490" spans="23:24" x14ac:dyDescent="0.25">
      <c r="W3490" s="180"/>
      <c r="X3490" s="1"/>
    </row>
    <row r="3491" spans="23:24" x14ac:dyDescent="0.25">
      <c r="W3491" s="180"/>
      <c r="X3491" s="1"/>
    </row>
    <row r="3492" spans="23:24" x14ac:dyDescent="0.25">
      <c r="W3492" s="180"/>
      <c r="X3492" s="1"/>
    </row>
    <row r="3493" spans="23:24" x14ac:dyDescent="0.25">
      <c r="W3493" s="180"/>
      <c r="X3493" s="1"/>
    </row>
    <row r="3494" spans="23:24" x14ac:dyDescent="0.25">
      <c r="W3494" s="180"/>
      <c r="X3494" s="1"/>
    </row>
    <row r="3495" spans="23:24" x14ac:dyDescent="0.25">
      <c r="W3495" s="180"/>
      <c r="X3495" s="1"/>
    </row>
    <row r="3496" spans="23:24" x14ac:dyDescent="0.25">
      <c r="W3496" s="180"/>
      <c r="X3496" s="1"/>
    </row>
    <row r="3497" spans="23:24" x14ac:dyDescent="0.25">
      <c r="W3497" s="180"/>
      <c r="X3497" s="1"/>
    </row>
    <row r="3498" spans="23:24" x14ac:dyDescent="0.25">
      <c r="W3498" s="180"/>
      <c r="X3498" s="1"/>
    </row>
    <row r="3499" spans="23:24" x14ac:dyDescent="0.25">
      <c r="W3499" s="180"/>
      <c r="X3499" s="1"/>
    </row>
    <row r="3500" spans="23:24" x14ac:dyDescent="0.25">
      <c r="W3500" s="180"/>
      <c r="X3500" s="1"/>
    </row>
    <row r="3501" spans="23:24" x14ac:dyDescent="0.25">
      <c r="W3501" s="180"/>
      <c r="X3501" s="1"/>
    </row>
    <row r="3502" spans="23:24" x14ac:dyDescent="0.25">
      <c r="W3502" s="180"/>
      <c r="X3502" s="1"/>
    </row>
    <row r="3503" spans="23:24" x14ac:dyDescent="0.25">
      <c r="W3503" s="180"/>
      <c r="X3503" s="1"/>
    </row>
    <row r="3504" spans="23:24" x14ac:dyDescent="0.25">
      <c r="W3504" s="180"/>
      <c r="X3504" s="1"/>
    </row>
    <row r="3505" spans="23:24" x14ac:dyDescent="0.25">
      <c r="W3505" s="180"/>
      <c r="X3505" s="1"/>
    </row>
    <row r="3506" spans="23:24" x14ac:dyDescent="0.25">
      <c r="W3506" s="180"/>
      <c r="X3506" s="1"/>
    </row>
    <row r="3507" spans="23:24" x14ac:dyDescent="0.25">
      <c r="W3507" s="180"/>
      <c r="X3507" s="1"/>
    </row>
    <row r="3508" spans="23:24" x14ac:dyDescent="0.25">
      <c r="W3508" s="180"/>
      <c r="X3508" s="1"/>
    </row>
    <row r="3509" spans="23:24" x14ac:dyDescent="0.25">
      <c r="W3509" s="180"/>
      <c r="X3509" s="1"/>
    </row>
    <row r="3510" spans="23:24" x14ac:dyDescent="0.25">
      <c r="W3510" s="180"/>
      <c r="X3510" s="1"/>
    </row>
    <row r="3511" spans="23:24" x14ac:dyDescent="0.25">
      <c r="W3511" s="180"/>
      <c r="X3511" s="1"/>
    </row>
    <row r="3512" spans="23:24" x14ac:dyDescent="0.25">
      <c r="W3512" s="180"/>
      <c r="X3512" s="1"/>
    </row>
    <row r="3513" spans="23:24" x14ac:dyDescent="0.25">
      <c r="W3513" s="180"/>
      <c r="X3513" s="1"/>
    </row>
    <row r="3514" spans="23:24" x14ac:dyDescent="0.25">
      <c r="W3514" s="180"/>
      <c r="X3514" s="1"/>
    </row>
    <row r="3515" spans="23:24" x14ac:dyDescent="0.25">
      <c r="W3515" s="180"/>
      <c r="X3515" s="1"/>
    </row>
    <row r="3516" spans="23:24" x14ac:dyDescent="0.25">
      <c r="W3516" s="180"/>
      <c r="X3516" s="1"/>
    </row>
    <row r="3517" spans="23:24" x14ac:dyDescent="0.25">
      <c r="W3517" s="180"/>
      <c r="X3517" s="1"/>
    </row>
    <row r="3518" spans="23:24" x14ac:dyDescent="0.25">
      <c r="W3518" s="180"/>
      <c r="X3518" s="1"/>
    </row>
    <row r="3519" spans="23:24" x14ac:dyDescent="0.25">
      <c r="W3519" s="180"/>
      <c r="X3519" s="1"/>
    </row>
    <row r="3520" spans="23:24" x14ac:dyDescent="0.25">
      <c r="W3520" s="180"/>
      <c r="X3520" s="1"/>
    </row>
    <row r="3521" spans="23:24" x14ac:dyDescent="0.25">
      <c r="W3521" s="180"/>
      <c r="X3521" s="1"/>
    </row>
    <row r="3522" spans="23:24" x14ac:dyDescent="0.25">
      <c r="W3522" s="180"/>
      <c r="X3522" s="1"/>
    </row>
    <row r="3523" spans="23:24" x14ac:dyDescent="0.25">
      <c r="W3523" s="180"/>
      <c r="X3523" s="1"/>
    </row>
    <row r="3524" spans="23:24" x14ac:dyDescent="0.25">
      <c r="W3524" s="180"/>
      <c r="X3524" s="1"/>
    </row>
    <row r="3525" spans="23:24" x14ac:dyDescent="0.25">
      <c r="W3525" s="180"/>
      <c r="X3525" s="1"/>
    </row>
    <row r="3526" spans="23:24" x14ac:dyDescent="0.25">
      <c r="W3526" s="180"/>
      <c r="X3526" s="1"/>
    </row>
    <row r="3527" spans="23:24" x14ac:dyDescent="0.25">
      <c r="W3527" s="180"/>
      <c r="X3527" s="1"/>
    </row>
    <row r="3528" spans="23:24" x14ac:dyDescent="0.25">
      <c r="W3528" s="180"/>
      <c r="X3528" s="1"/>
    </row>
    <row r="3529" spans="23:24" x14ac:dyDescent="0.25">
      <c r="W3529" s="180"/>
      <c r="X3529" s="1"/>
    </row>
    <row r="3530" spans="23:24" x14ac:dyDescent="0.25">
      <c r="W3530" s="180"/>
      <c r="X3530" s="1"/>
    </row>
    <row r="3531" spans="23:24" x14ac:dyDescent="0.25">
      <c r="W3531" s="180"/>
      <c r="X3531" s="1"/>
    </row>
    <row r="3532" spans="23:24" x14ac:dyDescent="0.25">
      <c r="W3532" s="180"/>
      <c r="X3532" s="1"/>
    </row>
    <row r="3533" spans="23:24" x14ac:dyDescent="0.25">
      <c r="W3533" s="180"/>
      <c r="X3533" s="1"/>
    </row>
    <row r="3534" spans="23:24" x14ac:dyDescent="0.25">
      <c r="W3534" s="180"/>
      <c r="X3534" s="1"/>
    </row>
    <row r="3535" spans="23:24" x14ac:dyDescent="0.25">
      <c r="W3535" s="180"/>
      <c r="X3535" s="1"/>
    </row>
    <row r="3536" spans="23:24" x14ac:dyDescent="0.25">
      <c r="W3536" s="180"/>
      <c r="X3536" s="1"/>
    </row>
    <row r="3537" spans="23:24" x14ac:dyDescent="0.25">
      <c r="W3537" s="180"/>
      <c r="X3537" s="1"/>
    </row>
    <row r="3538" spans="23:24" x14ac:dyDescent="0.25">
      <c r="W3538" s="180"/>
      <c r="X3538" s="1"/>
    </row>
    <row r="3539" spans="23:24" x14ac:dyDescent="0.25">
      <c r="W3539" s="180"/>
      <c r="X3539" s="1"/>
    </row>
    <row r="3540" spans="23:24" x14ac:dyDescent="0.25">
      <c r="W3540" s="180"/>
      <c r="X3540" s="1"/>
    </row>
    <row r="3541" spans="23:24" x14ac:dyDescent="0.25">
      <c r="W3541" s="180"/>
      <c r="X3541" s="1"/>
    </row>
    <row r="3542" spans="23:24" x14ac:dyDescent="0.25">
      <c r="W3542" s="180"/>
      <c r="X3542" s="1"/>
    </row>
    <row r="3543" spans="23:24" x14ac:dyDescent="0.25">
      <c r="W3543" s="180"/>
      <c r="X3543" s="1"/>
    </row>
    <row r="3544" spans="23:24" x14ac:dyDescent="0.25">
      <c r="W3544" s="180"/>
      <c r="X3544" s="1"/>
    </row>
    <row r="3545" spans="23:24" x14ac:dyDescent="0.25">
      <c r="W3545" s="180"/>
      <c r="X3545" s="1"/>
    </row>
    <row r="3546" spans="23:24" x14ac:dyDescent="0.25">
      <c r="W3546" s="180"/>
      <c r="X3546" s="1"/>
    </row>
    <row r="3547" spans="23:24" x14ac:dyDescent="0.25">
      <c r="W3547" s="180"/>
      <c r="X3547" s="1"/>
    </row>
    <row r="3548" spans="23:24" x14ac:dyDescent="0.25">
      <c r="W3548" s="180"/>
      <c r="X3548" s="1"/>
    </row>
    <row r="3549" spans="23:24" x14ac:dyDescent="0.25">
      <c r="W3549" s="180"/>
      <c r="X3549" s="1"/>
    </row>
    <row r="3550" spans="23:24" x14ac:dyDescent="0.25">
      <c r="W3550" s="180"/>
      <c r="X3550" s="1"/>
    </row>
    <row r="3551" spans="23:24" x14ac:dyDescent="0.25">
      <c r="W3551" s="180"/>
      <c r="X3551" s="1"/>
    </row>
    <row r="3552" spans="23:24" x14ac:dyDescent="0.25">
      <c r="W3552" s="180"/>
      <c r="X3552" s="1"/>
    </row>
    <row r="3553" spans="23:24" x14ac:dyDescent="0.25">
      <c r="W3553" s="180"/>
      <c r="X3553" s="1"/>
    </row>
    <row r="3554" spans="23:24" x14ac:dyDescent="0.25">
      <c r="W3554" s="180"/>
      <c r="X3554" s="1"/>
    </row>
    <row r="3555" spans="23:24" x14ac:dyDescent="0.25">
      <c r="W3555" s="180"/>
      <c r="X3555" s="1"/>
    </row>
    <row r="3556" spans="23:24" x14ac:dyDescent="0.25">
      <c r="W3556" s="180"/>
      <c r="X3556" s="1"/>
    </row>
    <row r="3557" spans="23:24" x14ac:dyDescent="0.25">
      <c r="W3557" s="180"/>
      <c r="X3557" s="1"/>
    </row>
    <row r="3558" spans="23:24" x14ac:dyDescent="0.25">
      <c r="W3558" s="180"/>
      <c r="X3558" s="1"/>
    </row>
    <row r="3559" spans="23:24" x14ac:dyDescent="0.25">
      <c r="W3559" s="180"/>
      <c r="X3559" s="1"/>
    </row>
    <row r="3560" spans="23:24" x14ac:dyDescent="0.25">
      <c r="W3560" s="180"/>
      <c r="X3560" s="1"/>
    </row>
    <row r="3561" spans="23:24" x14ac:dyDescent="0.25">
      <c r="W3561" s="180"/>
      <c r="X3561" s="1"/>
    </row>
    <row r="3562" spans="23:24" x14ac:dyDescent="0.25">
      <c r="W3562" s="180"/>
      <c r="X3562" s="1"/>
    </row>
    <row r="3563" spans="23:24" x14ac:dyDescent="0.25">
      <c r="W3563" s="180"/>
      <c r="X3563" s="1"/>
    </row>
    <row r="3564" spans="23:24" x14ac:dyDescent="0.25">
      <c r="W3564" s="180"/>
      <c r="X3564" s="1"/>
    </row>
    <row r="3565" spans="23:24" x14ac:dyDescent="0.25">
      <c r="W3565" s="180"/>
      <c r="X3565" s="1"/>
    </row>
    <row r="3566" spans="23:24" x14ac:dyDescent="0.25">
      <c r="W3566" s="180"/>
      <c r="X3566" s="1"/>
    </row>
    <row r="3567" spans="23:24" x14ac:dyDescent="0.25">
      <c r="W3567" s="180"/>
      <c r="X3567" s="1"/>
    </row>
    <row r="3568" spans="23:24" x14ac:dyDescent="0.25">
      <c r="W3568" s="180"/>
      <c r="X3568" s="1"/>
    </row>
    <row r="3569" spans="23:24" x14ac:dyDescent="0.25">
      <c r="W3569" s="180"/>
      <c r="X3569" s="1"/>
    </row>
    <row r="3570" spans="23:24" x14ac:dyDescent="0.25">
      <c r="W3570" s="180"/>
      <c r="X3570" s="1"/>
    </row>
    <row r="3571" spans="23:24" x14ac:dyDescent="0.25">
      <c r="W3571" s="180"/>
      <c r="X3571" s="1"/>
    </row>
    <row r="3572" spans="23:24" x14ac:dyDescent="0.25">
      <c r="W3572" s="180"/>
      <c r="X3572" s="1"/>
    </row>
    <row r="3573" spans="23:24" x14ac:dyDescent="0.25">
      <c r="W3573" s="180"/>
      <c r="X3573" s="1"/>
    </row>
    <row r="3574" spans="23:24" x14ac:dyDescent="0.25">
      <c r="W3574" s="180"/>
      <c r="X3574" s="1"/>
    </row>
    <row r="3575" spans="23:24" x14ac:dyDescent="0.25">
      <c r="W3575" s="180"/>
      <c r="X3575" s="1"/>
    </row>
    <row r="3576" spans="23:24" x14ac:dyDescent="0.25">
      <c r="W3576" s="180"/>
      <c r="X3576" s="1"/>
    </row>
    <row r="3577" spans="23:24" x14ac:dyDescent="0.25">
      <c r="W3577" s="180"/>
      <c r="X3577" s="1"/>
    </row>
    <row r="3578" spans="23:24" x14ac:dyDescent="0.25">
      <c r="W3578" s="180"/>
      <c r="X3578" s="1"/>
    </row>
    <row r="3579" spans="23:24" x14ac:dyDescent="0.25">
      <c r="W3579" s="180"/>
      <c r="X3579" s="1"/>
    </row>
    <row r="3580" spans="23:24" x14ac:dyDescent="0.25">
      <c r="W3580" s="180"/>
      <c r="X3580" s="1"/>
    </row>
    <row r="3581" spans="23:24" x14ac:dyDescent="0.25">
      <c r="W3581" s="180"/>
      <c r="X3581" s="1"/>
    </row>
    <row r="3582" spans="23:24" x14ac:dyDescent="0.25">
      <c r="W3582" s="180"/>
      <c r="X3582" s="1"/>
    </row>
    <row r="3583" spans="23:24" x14ac:dyDescent="0.25">
      <c r="W3583" s="180"/>
      <c r="X3583" s="1"/>
    </row>
    <row r="3584" spans="23:24" x14ac:dyDescent="0.25">
      <c r="W3584" s="180"/>
      <c r="X3584" s="1"/>
    </row>
    <row r="3585" spans="23:24" x14ac:dyDescent="0.25">
      <c r="W3585" s="180"/>
      <c r="X3585" s="1"/>
    </row>
    <row r="3586" spans="23:24" x14ac:dyDescent="0.25">
      <c r="W3586" s="180"/>
      <c r="X3586" s="1"/>
    </row>
    <row r="3587" spans="23:24" x14ac:dyDescent="0.25">
      <c r="W3587" s="180"/>
      <c r="X3587" s="1"/>
    </row>
    <row r="3588" spans="23:24" x14ac:dyDescent="0.25">
      <c r="W3588" s="180"/>
      <c r="X3588" s="1"/>
    </row>
    <row r="3589" spans="23:24" x14ac:dyDescent="0.25">
      <c r="W3589" s="180"/>
      <c r="X3589" s="1"/>
    </row>
    <row r="3590" spans="23:24" x14ac:dyDescent="0.25">
      <c r="W3590" s="180"/>
      <c r="X3590" s="1"/>
    </row>
    <row r="3591" spans="23:24" x14ac:dyDescent="0.25">
      <c r="W3591" s="180"/>
      <c r="X3591" s="1"/>
    </row>
    <row r="3592" spans="23:24" x14ac:dyDescent="0.25">
      <c r="W3592" s="180"/>
      <c r="X3592" s="1"/>
    </row>
    <row r="3593" spans="23:24" x14ac:dyDescent="0.25">
      <c r="W3593" s="180"/>
      <c r="X3593" s="1"/>
    </row>
    <row r="3594" spans="23:24" x14ac:dyDescent="0.25">
      <c r="W3594" s="180"/>
      <c r="X3594" s="1"/>
    </row>
    <row r="3595" spans="23:24" x14ac:dyDescent="0.25">
      <c r="W3595" s="180"/>
      <c r="X3595" s="1"/>
    </row>
    <row r="3596" spans="23:24" x14ac:dyDescent="0.25">
      <c r="W3596" s="180"/>
      <c r="X3596" s="1"/>
    </row>
    <row r="3597" spans="23:24" x14ac:dyDescent="0.25">
      <c r="W3597" s="180"/>
      <c r="X3597" s="1"/>
    </row>
    <row r="3598" spans="23:24" x14ac:dyDescent="0.25">
      <c r="W3598" s="180"/>
      <c r="X3598" s="1"/>
    </row>
    <row r="3599" spans="23:24" x14ac:dyDescent="0.25">
      <c r="W3599" s="180"/>
      <c r="X3599" s="1"/>
    </row>
    <row r="3600" spans="23:24" x14ac:dyDescent="0.25">
      <c r="W3600" s="180"/>
      <c r="X3600" s="1"/>
    </row>
    <row r="3601" spans="23:24" x14ac:dyDescent="0.25">
      <c r="W3601" s="180"/>
      <c r="X3601" s="1"/>
    </row>
    <row r="3602" spans="23:24" x14ac:dyDescent="0.25">
      <c r="W3602" s="180"/>
      <c r="X3602" s="1"/>
    </row>
    <row r="3603" spans="23:24" x14ac:dyDescent="0.25">
      <c r="W3603" s="180"/>
      <c r="X3603" s="1"/>
    </row>
    <row r="3604" spans="23:24" x14ac:dyDescent="0.25">
      <c r="W3604" s="180"/>
      <c r="X3604" s="1"/>
    </row>
    <row r="3605" spans="23:24" x14ac:dyDescent="0.25">
      <c r="W3605" s="180"/>
      <c r="X3605" s="1"/>
    </row>
    <row r="3606" spans="23:24" x14ac:dyDescent="0.25">
      <c r="W3606" s="180"/>
      <c r="X3606" s="1"/>
    </row>
    <row r="3607" spans="23:24" x14ac:dyDescent="0.25">
      <c r="W3607" s="180"/>
      <c r="X3607" s="1"/>
    </row>
    <row r="3608" spans="23:24" x14ac:dyDescent="0.25">
      <c r="W3608" s="180"/>
      <c r="X3608" s="1"/>
    </row>
    <row r="3609" spans="23:24" x14ac:dyDescent="0.25">
      <c r="W3609" s="180"/>
      <c r="X3609" s="1"/>
    </row>
    <row r="3610" spans="23:24" x14ac:dyDescent="0.25">
      <c r="W3610" s="180"/>
      <c r="X3610" s="1"/>
    </row>
    <row r="3611" spans="23:24" x14ac:dyDescent="0.25">
      <c r="W3611" s="180"/>
      <c r="X3611" s="1"/>
    </row>
    <row r="3612" spans="23:24" x14ac:dyDescent="0.25">
      <c r="W3612" s="180"/>
      <c r="X3612" s="1"/>
    </row>
    <row r="3613" spans="23:24" x14ac:dyDescent="0.25">
      <c r="W3613" s="180"/>
      <c r="X3613" s="1"/>
    </row>
    <row r="3614" spans="23:24" x14ac:dyDescent="0.25">
      <c r="W3614" s="180"/>
      <c r="X3614" s="1"/>
    </row>
    <row r="3615" spans="23:24" x14ac:dyDescent="0.25">
      <c r="W3615" s="180"/>
      <c r="X3615" s="1"/>
    </row>
    <row r="3616" spans="23:24" x14ac:dyDescent="0.25">
      <c r="W3616" s="180"/>
      <c r="X3616" s="1"/>
    </row>
    <row r="3617" spans="23:24" x14ac:dyDescent="0.25">
      <c r="W3617" s="180"/>
      <c r="X3617" s="1"/>
    </row>
    <row r="3618" spans="23:24" x14ac:dyDescent="0.25">
      <c r="W3618" s="180"/>
      <c r="X3618" s="1"/>
    </row>
    <row r="3619" spans="23:24" x14ac:dyDescent="0.25">
      <c r="W3619" s="180"/>
      <c r="X3619" s="1"/>
    </row>
    <row r="3620" spans="23:24" x14ac:dyDescent="0.25">
      <c r="W3620" s="180"/>
      <c r="X3620" s="1"/>
    </row>
    <row r="3621" spans="23:24" x14ac:dyDescent="0.25">
      <c r="W3621" s="180"/>
      <c r="X3621" s="1"/>
    </row>
    <row r="3622" spans="23:24" x14ac:dyDescent="0.25">
      <c r="W3622" s="180"/>
      <c r="X3622" s="1"/>
    </row>
    <row r="3623" spans="23:24" x14ac:dyDescent="0.25">
      <c r="W3623" s="180"/>
      <c r="X3623" s="1"/>
    </row>
    <row r="3624" spans="23:24" x14ac:dyDescent="0.25">
      <c r="W3624" s="180"/>
      <c r="X3624" s="1"/>
    </row>
    <row r="3625" spans="23:24" x14ac:dyDescent="0.25">
      <c r="W3625" s="180"/>
      <c r="X3625" s="1"/>
    </row>
    <row r="3626" spans="23:24" x14ac:dyDescent="0.25">
      <c r="W3626" s="180"/>
      <c r="X3626" s="1"/>
    </row>
    <row r="3627" spans="23:24" x14ac:dyDescent="0.25">
      <c r="W3627" s="180"/>
      <c r="X3627" s="1"/>
    </row>
    <row r="3628" spans="23:24" x14ac:dyDescent="0.25">
      <c r="W3628" s="180"/>
      <c r="X3628" s="1"/>
    </row>
    <row r="3629" spans="23:24" x14ac:dyDescent="0.25">
      <c r="W3629" s="180"/>
      <c r="X3629" s="1"/>
    </row>
    <row r="3630" spans="23:24" x14ac:dyDescent="0.25">
      <c r="W3630" s="180"/>
      <c r="X3630" s="1"/>
    </row>
    <row r="3631" spans="23:24" x14ac:dyDescent="0.25">
      <c r="W3631" s="180"/>
      <c r="X3631" s="1"/>
    </row>
    <row r="3632" spans="23:24" x14ac:dyDescent="0.25">
      <c r="W3632" s="180"/>
      <c r="X3632" s="1"/>
    </row>
    <row r="3633" spans="23:24" x14ac:dyDescent="0.25">
      <c r="W3633" s="180"/>
      <c r="X3633" s="1"/>
    </row>
    <row r="3634" spans="23:24" x14ac:dyDescent="0.25">
      <c r="W3634" s="180"/>
      <c r="X3634" s="1"/>
    </row>
    <row r="3635" spans="23:24" x14ac:dyDescent="0.25">
      <c r="W3635" s="180"/>
      <c r="X3635" s="1"/>
    </row>
    <row r="3636" spans="23:24" x14ac:dyDescent="0.25">
      <c r="W3636" s="180"/>
      <c r="X3636" s="1"/>
    </row>
    <row r="3637" spans="23:24" x14ac:dyDescent="0.25">
      <c r="W3637" s="180"/>
      <c r="X3637" s="1"/>
    </row>
    <row r="3638" spans="23:24" x14ac:dyDescent="0.25">
      <c r="W3638" s="180"/>
      <c r="X3638" s="1"/>
    </row>
    <row r="3639" spans="23:24" x14ac:dyDescent="0.25">
      <c r="W3639" s="180"/>
      <c r="X3639" s="1"/>
    </row>
    <row r="3640" spans="23:24" x14ac:dyDescent="0.25">
      <c r="W3640" s="180"/>
      <c r="X3640" s="1"/>
    </row>
    <row r="3641" spans="23:24" x14ac:dyDescent="0.25">
      <c r="W3641" s="180"/>
      <c r="X3641" s="1"/>
    </row>
    <row r="3642" spans="23:24" x14ac:dyDescent="0.25">
      <c r="W3642" s="180"/>
      <c r="X3642" s="1"/>
    </row>
    <row r="3643" spans="23:24" x14ac:dyDescent="0.25">
      <c r="W3643" s="180"/>
      <c r="X3643" s="1"/>
    </row>
    <row r="3644" spans="23:24" x14ac:dyDescent="0.25">
      <c r="W3644" s="180"/>
      <c r="X3644" s="1"/>
    </row>
    <row r="3645" spans="23:24" x14ac:dyDescent="0.25">
      <c r="W3645" s="180"/>
      <c r="X3645" s="1"/>
    </row>
    <row r="3646" spans="23:24" x14ac:dyDescent="0.25">
      <c r="W3646" s="180"/>
      <c r="X3646" s="1"/>
    </row>
    <row r="3647" spans="23:24" x14ac:dyDescent="0.25">
      <c r="W3647" s="180"/>
      <c r="X3647" s="1"/>
    </row>
    <row r="3648" spans="23:24" x14ac:dyDescent="0.25">
      <c r="W3648" s="180"/>
      <c r="X3648" s="1"/>
    </row>
    <row r="3649" spans="23:24" x14ac:dyDescent="0.25">
      <c r="W3649" s="180"/>
      <c r="X3649" s="1"/>
    </row>
    <row r="3650" spans="23:24" x14ac:dyDescent="0.25">
      <c r="W3650" s="180"/>
      <c r="X3650" s="1"/>
    </row>
    <row r="3651" spans="23:24" x14ac:dyDescent="0.25">
      <c r="W3651" s="180"/>
      <c r="X3651" s="1"/>
    </row>
    <row r="3652" spans="23:24" x14ac:dyDescent="0.25">
      <c r="W3652" s="180"/>
      <c r="X3652" s="1"/>
    </row>
    <row r="3653" spans="23:24" x14ac:dyDescent="0.25">
      <c r="W3653" s="180"/>
      <c r="X3653" s="1"/>
    </row>
    <row r="3654" spans="23:24" x14ac:dyDescent="0.25">
      <c r="W3654" s="180"/>
      <c r="X3654" s="1"/>
    </row>
    <row r="3655" spans="23:24" x14ac:dyDescent="0.25">
      <c r="W3655" s="180"/>
      <c r="X3655" s="1"/>
    </row>
    <row r="3656" spans="23:24" x14ac:dyDescent="0.25">
      <c r="W3656" s="180"/>
      <c r="X3656" s="1"/>
    </row>
    <row r="3657" spans="23:24" x14ac:dyDescent="0.25">
      <c r="W3657" s="180"/>
      <c r="X3657" s="1"/>
    </row>
    <row r="3658" spans="23:24" x14ac:dyDescent="0.25">
      <c r="W3658" s="180"/>
      <c r="X3658" s="1"/>
    </row>
    <row r="3659" spans="23:24" x14ac:dyDescent="0.25">
      <c r="W3659" s="180"/>
      <c r="X3659" s="1"/>
    </row>
    <row r="3660" spans="23:24" x14ac:dyDescent="0.25">
      <c r="W3660" s="180"/>
      <c r="X3660" s="1"/>
    </row>
    <row r="3661" spans="23:24" x14ac:dyDescent="0.25">
      <c r="W3661" s="180"/>
      <c r="X3661" s="1"/>
    </row>
    <row r="3662" spans="23:24" x14ac:dyDescent="0.25">
      <c r="W3662" s="180"/>
      <c r="X3662" s="1"/>
    </row>
    <row r="3663" spans="23:24" x14ac:dyDescent="0.25">
      <c r="W3663" s="180"/>
      <c r="X3663" s="1"/>
    </row>
    <row r="3664" spans="23:24" x14ac:dyDescent="0.25">
      <c r="W3664" s="180"/>
      <c r="X3664" s="1"/>
    </row>
    <row r="3665" spans="23:24" x14ac:dyDescent="0.25">
      <c r="W3665" s="180"/>
      <c r="X3665" s="1"/>
    </row>
    <row r="3666" spans="23:24" x14ac:dyDescent="0.25">
      <c r="W3666" s="180"/>
      <c r="X3666" s="1"/>
    </row>
    <row r="3667" spans="23:24" x14ac:dyDescent="0.25">
      <c r="W3667" s="180"/>
      <c r="X3667" s="1"/>
    </row>
    <row r="3668" spans="23:24" x14ac:dyDescent="0.25">
      <c r="W3668" s="180"/>
      <c r="X3668" s="1"/>
    </row>
    <row r="3669" spans="23:24" x14ac:dyDescent="0.25">
      <c r="W3669" s="180"/>
      <c r="X3669" s="1"/>
    </row>
    <row r="3670" spans="23:24" x14ac:dyDescent="0.25">
      <c r="W3670" s="180"/>
      <c r="X3670" s="1"/>
    </row>
    <row r="3671" spans="23:24" x14ac:dyDescent="0.25">
      <c r="W3671" s="180"/>
      <c r="X3671" s="1"/>
    </row>
    <row r="3672" spans="23:24" x14ac:dyDescent="0.25">
      <c r="W3672" s="180"/>
      <c r="X3672" s="1"/>
    </row>
    <row r="3673" spans="23:24" x14ac:dyDescent="0.25">
      <c r="W3673" s="180"/>
      <c r="X3673" s="1"/>
    </row>
    <row r="3674" spans="23:24" x14ac:dyDescent="0.25">
      <c r="W3674" s="180"/>
      <c r="X3674" s="1"/>
    </row>
    <row r="3675" spans="23:24" x14ac:dyDescent="0.25">
      <c r="W3675" s="180"/>
      <c r="X3675" s="1"/>
    </row>
    <row r="3676" spans="23:24" x14ac:dyDescent="0.25">
      <c r="W3676" s="180"/>
      <c r="X3676" s="1"/>
    </row>
    <row r="3677" spans="23:24" x14ac:dyDescent="0.25">
      <c r="W3677" s="180"/>
      <c r="X3677" s="1"/>
    </row>
    <row r="3678" spans="23:24" x14ac:dyDescent="0.25">
      <c r="W3678" s="180"/>
      <c r="X3678" s="1"/>
    </row>
    <row r="3679" spans="23:24" x14ac:dyDescent="0.25">
      <c r="W3679" s="180"/>
      <c r="X3679" s="1"/>
    </row>
    <row r="3680" spans="23:24" x14ac:dyDescent="0.25">
      <c r="W3680" s="180"/>
      <c r="X3680" s="1"/>
    </row>
    <row r="3681" spans="23:24" x14ac:dyDescent="0.25">
      <c r="W3681" s="180"/>
      <c r="X3681" s="1"/>
    </row>
    <row r="3682" spans="23:24" x14ac:dyDescent="0.25">
      <c r="W3682" s="180"/>
      <c r="X3682" s="1"/>
    </row>
    <row r="3683" spans="23:24" x14ac:dyDescent="0.25">
      <c r="W3683" s="180"/>
      <c r="X3683" s="1"/>
    </row>
    <row r="3684" spans="23:24" x14ac:dyDescent="0.25">
      <c r="W3684" s="180"/>
      <c r="X3684" s="1"/>
    </row>
    <row r="3685" spans="23:24" x14ac:dyDescent="0.25">
      <c r="W3685" s="180"/>
      <c r="X3685" s="1"/>
    </row>
    <row r="3686" spans="23:24" x14ac:dyDescent="0.25">
      <c r="W3686" s="180"/>
      <c r="X3686" s="1"/>
    </row>
    <row r="3687" spans="23:24" x14ac:dyDescent="0.25">
      <c r="W3687" s="180"/>
      <c r="X3687" s="1"/>
    </row>
    <row r="3688" spans="23:24" x14ac:dyDescent="0.25">
      <c r="W3688" s="180"/>
      <c r="X3688" s="1"/>
    </row>
    <row r="3689" spans="23:24" x14ac:dyDescent="0.25">
      <c r="W3689" s="180"/>
      <c r="X3689" s="1"/>
    </row>
    <row r="3690" spans="23:24" x14ac:dyDescent="0.25">
      <c r="W3690" s="180"/>
      <c r="X3690" s="1"/>
    </row>
    <row r="3691" spans="23:24" x14ac:dyDescent="0.25">
      <c r="W3691" s="180"/>
      <c r="X3691" s="1"/>
    </row>
    <row r="3692" spans="23:24" x14ac:dyDescent="0.25">
      <c r="W3692" s="180"/>
      <c r="X3692" s="1"/>
    </row>
    <row r="3693" spans="23:24" x14ac:dyDescent="0.25">
      <c r="W3693" s="180"/>
      <c r="X3693" s="1"/>
    </row>
    <row r="3694" spans="23:24" x14ac:dyDescent="0.25">
      <c r="W3694" s="180"/>
      <c r="X3694" s="1"/>
    </row>
    <row r="3695" spans="23:24" x14ac:dyDescent="0.25">
      <c r="W3695" s="180"/>
      <c r="X3695" s="1"/>
    </row>
    <row r="3696" spans="23:24" x14ac:dyDescent="0.25">
      <c r="W3696" s="180"/>
      <c r="X3696" s="1"/>
    </row>
    <row r="3697" spans="23:24" x14ac:dyDescent="0.25">
      <c r="W3697" s="180"/>
      <c r="X3697" s="1"/>
    </row>
    <row r="3698" spans="23:24" x14ac:dyDescent="0.25">
      <c r="W3698" s="180"/>
      <c r="X3698" s="1"/>
    </row>
    <row r="3699" spans="23:24" x14ac:dyDescent="0.25">
      <c r="W3699" s="180"/>
      <c r="X3699" s="1"/>
    </row>
    <row r="3700" spans="23:24" x14ac:dyDescent="0.25">
      <c r="W3700" s="180"/>
      <c r="X3700" s="1"/>
    </row>
    <row r="3701" spans="23:24" x14ac:dyDescent="0.25">
      <c r="W3701" s="180"/>
      <c r="X3701" s="1"/>
    </row>
    <row r="3702" spans="23:24" x14ac:dyDescent="0.25">
      <c r="W3702" s="180"/>
      <c r="X3702" s="1"/>
    </row>
    <row r="3703" spans="23:24" x14ac:dyDescent="0.25">
      <c r="W3703" s="180"/>
      <c r="X3703" s="1"/>
    </row>
    <row r="3704" spans="23:24" x14ac:dyDescent="0.25">
      <c r="W3704" s="180"/>
      <c r="X3704" s="1"/>
    </row>
    <row r="3705" spans="23:24" x14ac:dyDescent="0.25">
      <c r="W3705" s="180"/>
      <c r="X3705" s="1"/>
    </row>
    <row r="3706" spans="23:24" x14ac:dyDescent="0.25">
      <c r="W3706" s="180"/>
      <c r="X3706" s="1"/>
    </row>
    <row r="3707" spans="23:24" x14ac:dyDescent="0.25">
      <c r="W3707" s="180"/>
      <c r="X3707" s="1"/>
    </row>
    <row r="3708" spans="23:24" x14ac:dyDescent="0.25">
      <c r="W3708" s="180"/>
      <c r="X3708" s="1"/>
    </row>
    <row r="3709" spans="23:24" x14ac:dyDescent="0.25">
      <c r="W3709" s="180"/>
      <c r="X3709" s="1"/>
    </row>
    <row r="3710" spans="23:24" x14ac:dyDescent="0.25">
      <c r="W3710" s="180"/>
      <c r="X3710" s="1"/>
    </row>
    <row r="3711" spans="23:24" x14ac:dyDescent="0.25">
      <c r="W3711" s="180"/>
      <c r="X3711" s="1"/>
    </row>
    <row r="3712" spans="23:24" x14ac:dyDescent="0.25">
      <c r="W3712" s="180"/>
      <c r="X3712" s="1"/>
    </row>
    <row r="3713" spans="23:24" x14ac:dyDescent="0.25">
      <c r="W3713" s="180"/>
      <c r="X3713" s="1"/>
    </row>
    <row r="3714" spans="23:24" x14ac:dyDescent="0.25">
      <c r="W3714" s="180"/>
      <c r="X3714" s="1"/>
    </row>
    <row r="3715" spans="23:24" x14ac:dyDescent="0.25">
      <c r="W3715" s="180"/>
      <c r="X3715" s="1"/>
    </row>
    <row r="3716" spans="23:24" x14ac:dyDescent="0.25">
      <c r="W3716" s="180"/>
      <c r="X3716" s="1"/>
    </row>
    <row r="3717" spans="23:24" x14ac:dyDescent="0.25">
      <c r="W3717" s="180"/>
      <c r="X3717" s="1"/>
    </row>
    <row r="3718" spans="23:24" x14ac:dyDescent="0.25">
      <c r="W3718" s="180"/>
      <c r="X3718" s="1"/>
    </row>
    <row r="3719" spans="23:24" x14ac:dyDescent="0.25">
      <c r="W3719" s="180"/>
      <c r="X3719" s="1"/>
    </row>
    <row r="3720" spans="23:24" x14ac:dyDescent="0.25">
      <c r="W3720" s="180"/>
      <c r="X3720" s="1"/>
    </row>
    <row r="3721" spans="23:24" x14ac:dyDescent="0.25">
      <c r="W3721" s="180"/>
      <c r="X3721" s="1"/>
    </row>
    <row r="3722" spans="23:24" x14ac:dyDescent="0.25">
      <c r="W3722" s="180"/>
      <c r="X3722" s="1"/>
    </row>
    <row r="3723" spans="23:24" x14ac:dyDescent="0.25">
      <c r="W3723" s="180"/>
      <c r="X3723" s="1"/>
    </row>
    <row r="3724" spans="23:24" x14ac:dyDescent="0.25">
      <c r="W3724" s="180"/>
      <c r="X3724" s="1"/>
    </row>
    <row r="3725" spans="23:24" x14ac:dyDescent="0.25">
      <c r="W3725" s="180"/>
      <c r="X3725" s="1"/>
    </row>
    <row r="3726" spans="23:24" x14ac:dyDescent="0.25">
      <c r="W3726" s="180"/>
      <c r="X3726" s="1"/>
    </row>
    <row r="3727" spans="23:24" x14ac:dyDescent="0.25">
      <c r="W3727" s="180"/>
      <c r="X3727" s="1"/>
    </row>
    <row r="3728" spans="23:24" x14ac:dyDescent="0.25">
      <c r="W3728" s="180"/>
      <c r="X3728" s="1"/>
    </row>
    <row r="3729" spans="23:24" x14ac:dyDescent="0.25">
      <c r="W3729" s="180"/>
      <c r="X3729" s="1"/>
    </row>
    <row r="3730" spans="23:24" x14ac:dyDescent="0.25">
      <c r="W3730" s="180"/>
      <c r="X3730" s="1"/>
    </row>
    <row r="3731" spans="23:24" x14ac:dyDescent="0.25">
      <c r="W3731" s="180"/>
      <c r="X3731" s="1"/>
    </row>
    <row r="3732" spans="23:24" x14ac:dyDescent="0.25">
      <c r="W3732" s="180"/>
      <c r="X3732" s="1"/>
    </row>
    <row r="3733" spans="23:24" x14ac:dyDescent="0.25">
      <c r="W3733" s="180"/>
      <c r="X3733" s="1"/>
    </row>
    <row r="3734" spans="23:24" x14ac:dyDescent="0.25">
      <c r="W3734" s="180"/>
      <c r="X3734" s="1"/>
    </row>
    <row r="3735" spans="23:24" x14ac:dyDescent="0.25">
      <c r="W3735" s="180"/>
      <c r="X3735" s="1"/>
    </row>
    <row r="3736" spans="23:24" x14ac:dyDescent="0.25">
      <c r="W3736" s="180"/>
      <c r="X3736" s="1"/>
    </row>
    <row r="3737" spans="23:24" x14ac:dyDescent="0.25">
      <c r="W3737" s="180"/>
      <c r="X3737" s="1"/>
    </row>
    <row r="3738" spans="23:24" x14ac:dyDescent="0.25">
      <c r="W3738" s="180"/>
      <c r="X3738" s="1"/>
    </row>
    <row r="3739" spans="23:24" x14ac:dyDescent="0.25">
      <c r="W3739" s="180"/>
      <c r="X3739" s="1"/>
    </row>
    <row r="3740" spans="23:24" x14ac:dyDescent="0.25">
      <c r="W3740" s="180"/>
      <c r="X3740" s="1"/>
    </row>
    <row r="3741" spans="23:24" x14ac:dyDescent="0.25">
      <c r="W3741" s="180"/>
      <c r="X3741" s="1"/>
    </row>
    <row r="3742" spans="23:24" x14ac:dyDescent="0.25">
      <c r="W3742" s="180"/>
      <c r="X3742" s="1"/>
    </row>
    <row r="3743" spans="23:24" x14ac:dyDescent="0.25">
      <c r="W3743" s="180"/>
      <c r="X3743" s="1"/>
    </row>
    <row r="3744" spans="23:24" x14ac:dyDescent="0.25">
      <c r="W3744" s="180"/>
      <c r="X3744" s="1"/>
    </row>
    <row r="3745" spans="23:24" x14ac:dyDescent="0.25">
      <c r="W3745" s="180"/>
      <c r="X3745" s="1"/>
    </row>
    <row r="3746" spans="23:24" x14ac:dyDescent="0.25">
      <c r="W3746" s="180"/>
      <c r="X3746" s="1"/>
    </row>
    <row r="3747" spans="23:24" x14ac:dyDescent="0.25">
      <c r="W3747" s="180"/>
      <c r="X3747" s="1"/>
    </row>
    <row r="3748" spans="23:24" x14ac:dyDescent="0.25">
      <c r="W3748" s="180"/>
      <c r="X3748" s="1"/>
    </row>
    <row r="3749" spans="23:24" x14ac:dyDescent="0.25">
      <c r="W3749" s="180"/>
      <c r="X3749" s="1"/>
    </row>
    <row r="3750" spans="23:24" x14ac:dyDescent="0.25">
      <c r="W3750" s="180"/>
      <c r="X3750" s="1"/>
    </row>
    <row r="3751" spans="23:24" x14ac:dyDescent="0.25">
      <c r="W3751" s="180"/>
      <c r="X3751" s="1"/>
    </row>
    <row r="3752" spans="23:24" x14ac:dyDescent="0.25">
      <c r="W3752" s="180"/>
      <c r="X3752" s="1"/>
    </row>
    <row r="3753" spans="23:24" x14ac:dyDescent="0.25">
      <c r="W3753" s="180"/>
      <c r="X3753" s="1"/>
    </row>
    <row r="3754" spans="23:24" x14ac:dyDescent="0.25">
      <c r="W3754" s="180"/>
      <c r="X3754" s="1"/>
    </row>
    <row r="3755" spans="23:24" x14ac:dyDescent="0.25">
      <c r="W3755" s="180"/>
      <c r="X3755" s="1"/>
    </row>
    <row r="3756" spans="23:24" x14ac:dyDescent="0.25">
      <c r="W3756" s="180"/>
      <c r="X3756" s="1"/>
    </row>
    <row r="3757" spans="23:24" x14ac:dyDescent="0.25">
      <c r="W3757" s="180"/>
      <c r="X3757" s="1"/>
    </row>
    <row r="3758" spans="23:24" x14ac:dyDescent="0.25">
      <c r="W3758" s="180"/>
      <c r="X3758" s="1"/>
    </row>
    <row r="3759" spans="23:24" x14ac:dyDescent="0.25">
      <c r="W3759" s="180"/>
      <c r="X3759" s="1"/>
    </row>
    <row r="3760" spans="23:24" x14ac:dyDescent="0.25">
      <c r="W3760" s="180"/>
      <c r="X3760" s="1"/>
    </row>
    <row r="3761" spans="23:24" x14ac:dyDescent="0.25">
      <c r="W3761" s="180"/>
      <c r="X3761" s="1"/>
    </row>
    <row r="3762" spans="23:24" x14ac:dyDescent="0.25">
      <c r="W3762" s="180"/>
      <c r="X3762" s="1"/>
    </row>
    <row r="3763" spans="23:24" x14ac:dyDescent="0.25">
      <c r="W3763" s="180"/>
      <c r="X3763" s="1"/>
    </row>
    <row r="3764" spans="23:24" x14ac:dyDescent="0.25">
      <c r="W3764" s="180"/>
      <c r="X3764" s="1"/>
    </row>
    <row r="3765" spans="23:24" x14ac:dyDescent="0.25">
      <c r="W3765" s="180"/>
      <c r="X3765" s="1"/>
    </row>
    <row r="3766" spans="23:24" x14ac:dyDescent="0.25">
      <c r="W3766" s="180"/>
      <c r="X3766" s="1"/>
    </row>
    <row r="3767" spans="23:24" x14ac:dyDescent="0.25">
      <c r="W3767" s="180"/>
      <c r="X3767" s="1"/>
    </row>
    <row r="3768" spans="23:24" x14ac:dyDescent="0.25">
      <c r="W3768" s="180"/>
      <c r="X3768" s="1"/>
    </row>
    <row r="3769" spans="23:24" x14ac:dyDescent="0.25">
      <c r="W3769" s="180"/>
      <c r="X3769" s="1"/>
    </row>
    <row r="3770" spans="23:24" x14ac:dyDescent="0.25">
      <c r="W3770" s="180"/>
      <c r="X3770" s="1"/>
    </row>
    <row r="3771" spans="23:24" x14ac:dyDescent="0.25">
      <c r="W3771" s="180"/>
      <c r="X3771" s="1"/>
    </row>
    <row r="3772" spans="23:24" x14ac:dyDescent="0.25">
      <c r="W3772" s="180"/>
      <c r="X3772" s="1"/>
    </row>
    <row r="3773" spans="23:24" x14ac:dyDescent="0.25">
      <c r="W3773" s="180"/>
      <c r="X3773" s="1"/>
    </row>
    <row r="3774" spans="23:24" x14ac:dyDescent="0.25">
      <c r="W3774" s="180"/>
      <c r="X3774" s="1"/>
    </row>
    <row r="3775" spans="23:24" x14ac:dyDescent="0.25">
      <c r="W3775" s="180"/>
      <c r="X3775" s="1"/>
    </row>
    <row r="3776" spans="23:24" x14ac:dyDescent="0.25">
      <c r="W3776" s="180"/>
      <c r="X3776" s="1"/>
    </row>
    <row r="3777" spans="23:24" x14ac:dyDescent="0.25">
      <c r="W3777" s="180"/>
      <c r="X3777" s="1"/>
    </row>
    <row r="3778" spans="23:24" x14ac:dyDescent="0.25">
      <c r="W3778" s="180"/>
      <c r="X3778" s="1"/>
    </row>
    <row r="3779" spans="23:24" x14ac:dyDescent="0.25">
      <c r="W3779" s="180"/>
      <c r="X3779" s="1"/>
    </row>
    <row r="3780" spans="23:24" x14ac:dyDescent="0.25">
      <c r="W3780" s="180"/>
      <c r="X3780" s="1"/>
    </row>
    <row r="3781" spans="23:24" x14ac:dyDescent="0.25">
      <c r="W3781" s="180"/>
      <c r="X3781" s="1"/>
    </row>
    <row r="3782" spans="23:24" x14ac:dyDescent="0.25">
      <c r="W3782" s="180"/>
      <c r="X3782" s="1"/>
    </row>
    <row r="3783" spans="23:24" x14ac:dyDescent="0.25">
      <c r="W3783" s="180"/>
      <c r="X3783" s="1"/>
    </row>
    <row r="3784" spans="23:24" x14ac:dyDescent="0.25">
      <c r="W3784" s="180"/>
      <c r="X3784" s="1"/>
    </row>
    <row r="3785" spans="23:24" x14ac:dyDescent="0.25">
      <c r="W3785" s="180"/>
      <c r="X3785" s="1"/>
    </row>
    <row r="3786" spans="23:24" x14ac:dyDescent="0.25">
      <c r="W3786" s="180"/>
      <c r="X3786" s="1"/>
    </row>
    <row r="3787" spans="23:24" x14ac:dyDescent="0.25">
      <c r="W3787" s="180"/>
      <c r="X3787" s="1"/>
    </row>
    <row r="3788" spans="23:24" x14ac:dyDescent="0.25">
      <c r="W3788" s="180"/>
      <c r="X3788" s="1"/>
    </row>
    <row r="3789" spans="23:24" x14ac:dyDescent="0.25">
      <c r="W3789" s="180"/>
      <c r="X3789" s="1"/>
    </row>
    <row r="3790" spans="23:24" x14ac:dyDescent="0.25">
      <c r="W3790" s="180"/>
      <c r="X3790" s="1"/>
    </row>
    <row r="3791" spans="23:24" x14ac:dyDescent="0.25">
      <c r="W3791" s="180"/>
      <c r="X3791" s="1"/>
    </row>
    <row r="3792" spans="23:24" x14ac:dyDescent="0.25">
      <c r="W3792" s="180"/>
      <c r="X3792" s="1"/>
    </row>
    <row r="3793" spans="23:24" x14ac:dyDescent="0.25">
      <c r="W3793" s="180"/>
      <c r="X3793" s="1"/>
    </row>
    <row r="3794" spans="23:24" x14ac:dyDescent="0.25">
      <c r="W3794" s="180"/>
      <c r="X3794" s="1"/>
    </row>
    <row r="3795" spans="23:24" x14ac:dyDescent="0.25">
      <c r="W3795" s="180"/>
      <c r="X3795" s="1"/>
    </row>
    <row r="3796" spans="23:24" x14ac:dyDescent="0.25">
      <c r="W3796" s="180"/>
      <c r="X3796" s="1"/>
    </row>
    <row r="3797" spans="23:24" x14ac:dyDescent="0.25">
      <c r="W3797" s="180"/>
      <c r="X3797" s="1"/>
    </row>
    <row r="3798" spans="23:24" x14ac:dyDescent="0.25">
      <c r="W3798" s="180"/>
      <c r="X3798" s="1"/>
    </row>
    <row r="3799" spans="23:24" x14ac:dyDescent="0.25">
      <c r="W3799" s="180"/>
      <c r="X3799" s="1"/>
    </row>
    <row r="3800" spans="23:24" x14ac:dyDescent="0.25">
      <c r="W3800" s="180"/>
      <c r="X3800" s="1"/>
    </row>
    <row r="3801" spans="23:24" x14ac:dyDescent="0.25">
      <c r="W3801" s="180"/>
      <c r="X3801" s="1"/>
    </row>
    <row r="3802" spans="23:24" x14ac:dyDescent="0.25">
      <c r="W3802" s="180"/>
      <c r="X3802" s="1"/>
    </row>
    <row r="3803" spans="23:24" x14ac:dyDescent="0.25">
      <c r="W3803" s="180"/>
      <c r="X3803" s="1"/>
    </row>
    <row r="3804" spans="23:24" x14ac:dyDescent="0.25">
      <c r="W3804" s="180"/>
      <c r="X3804" s="1"/>
    </row>
    <row r="3805" spans="23:24" x14ac:dyDescent="0.25">
      <c r="W3805" s="180"/>
      <c r="X3805" s="1"/>
    </row>
    <row r="3806" spans="23:24" x14ac:dyDescent="0.25">
      <c r="W3806" s="180"/>
      <c r="X3806" s="1"/>
    </row>
    <row r="3807" spans="23:24" x14ac:dyDescent="0.25">
      <c r="W3807" s="180"/>
      <c r="X3807" s="1"/>
    </row>
    <row r="3808" spans="23:24" x14ac:dyDescent="0.25">
      <c r="W3808" s="180"/>
      <c r="X3808" s="1"/>
    </row>
    <row r="3809" spans="23:24" x14ac:dyDescent="0.25">
      <c r="W3809" s="180"/>
      <c r="X3809" s="1"/>
    </row>
    <row r="3810" spans="23:24" x14ac:dyDescent="0.25">
      <c r="W3810" s="180"/>
      <c r="X3810" s="1"/>
    </row>
    <row r="3811" spans="23:24" x14ac:dyDescent="0.25">
      <c r="W3811" s="180"/>
      <c r="X3811" s="1"/>
    </row>
    <row r="3812" spans="23:24" x14ac:dyDescent="0.25">
      <c r="W3812" s="180"/>
      <c r="X3812" s="1"/>
    </row>
    <row r="3813" spans="23:24" x14ac:dyDescent="0.25">
      <c r="W3813" s="180"/>
      <c r="X3813" s="1"/>
    </row>
    <row r="3814" spans="23:24" x14ac:dyDescent="0.25">
      <c r="W3814" s="180"/>
      <c r="X3814" s="1"/>
    </row>
    <row r="3815" spans="23:24" x14ac:dyDescent="0.25">
      <c r="W3815" s="180"/>
      <c r="X3815" s="1"/>
    </row>
    <row r="3816" spans="23:24" x14ac:dyDescent="0.25">
      <c r="W3816" s="180"/>
      <c r="X3816" s="1"/>
    </row>
    <row r="3817" spans="23:24" x14ac:dyDescent="0.25">
      <c r="W3817" s="180"/>
      <c r="X3817" s="1"/>
    </row>
    <row r="3818" spans="23:24" x14ac:dyDescent="0.25">
      <c r="W3818" s="180"/>
      <c r="X3818" s="1"/>
    </row>
    <row r="3819" spans="23:24" x14ac:dyDescent="0.25">
      <c r="W3819" s="180"/>
      <c r="X3819" s="1"/>
    </row>
    <row r="3820" spans="23:24" x14ac:dyDescent="0.25">
      <c r="W3820" s="180"/>
      <c r="X3820" s="1"/>
    </row>
    <row r="3821" spans="23:24" x14ac:dyDescent="0.25">
      <c r="W3821" s="180"/>
      <c r="X3821" s="1"/>
    </row>
    <row r="3822" spans="23:24" x14ac:dyDescent="0.25">
      <c r="W3822" s="180"/>
      <c r="X3822" s="1"/>
    </row>
    <row r="3823" spans="23:24" x14ac:dyDescent="0.25">
      <c r="W3823" s="180"/>
      <c r="X3823" s="1"/>
    </row>
    <row r="3824" spans="23:24" x14ac:dyDescent="0.25">
      <c r="W3824" s="180"/>
      <c r="X3824" s="1"/>
    </row>
    <row r="3825" spans="23:24" x14ac:dyDescent="0.25">
      <c r="W3825" s="180"/>
      <c r="X3825" s="1"/>
    </row>
    <row r="3826" spans="23:24" x14ac:dyDescent="0.25">
      <c r="W3826" s="180"/>
      <c r="X3826" s="1"/>
    </row>
    <row r="3827" spans="23:24" x14ac:dyDescent="0.25">
      <c r="W3827" s="180"/>
      <c r="X3827" s="1"/>
    </row>
    <row r="3828" spans="23:24" x14ac:dyDescent="0.25">
      <c r="W3828" s="180"/>
      <c r="X3828" s="1"/>
    </row>
    <row r="3829" spans="23:24" x14ac:dyDescent="0.25">
      <c r="W3829" s="180"/>
      <c r="X3829" s="1"/>
    </row>
    <row r="3830" spans="23:24" x14ac:dyDescent="0.25">
      <c r="W3830" s="180"/>
      <c r="X3830" s="1"/>
    </row>
    <row r="3831" spans="23:24" x14ac:dyDescent="0.25">
      <c r="W3831" s="180"/>
      <c r="X3831" s="1"/>
    </row>
    <row r="3832" spans="23:24" x14ac:dyDescent="0.25">
      <c r="W3832" s="180"/>
      <c r="X3832" s="1"/>
    </row>
    <row r="3833" spans="23:24" x14ac:dyDescent="0.25">
      <c r="W3833" s="180"/>
      <c r="X3833" s="1"/>
    </row>
    <row r="3834" spans="23:24" x14ac:dyDescent="0.25">
      <c r="W3834" s="180"/>
      <c r="X3834" s="1"/>
    </row>
    <row r="3835" spans="23:24" x14ac:dyDescent="0.25">
      <c r="W3835" s="180"/>
      <c r="X3835" s="1"/>
    </row>
    <row r="3836" spans="23:24" x14ac:dyDescent="0.25">
      <c r="W3836" s="180"/>
      <c r="X3836" s="1"/>
    </row>
    <row r="3837" spans="23:24" x14ac:dyDescent="0.25">
      <c r="W3837" s="180"/>
      <c r="X3837" s="1"/>
    </row>
    <row r="3838" spans="23:24" x14ac:dyDescent="0.25">
      <c r="W3838" s="180"/>
      <c r="X3838" s="1"/>
    </row>
    <row r="3839" spans="23:24" x14ac:dyDescent="0.25">
      <c r="W3839" s="180"/>
      <c r="X3839" s="1"/>
    </row>
    <row r="3840" spans="23:24" x14ac:dyDescent="0.25">
      <c r="W3840" s="180"/>
      <c r="X3840" s="1"/>
    </row>
    <row r="3841" spans="23:24" x14ac:dyDescent="0.25">
      <c r="W3841" s="180"/>
      <c r="X3841" s="1"/>
    </row>
    <row r="3842" spans="23:24" x14ac:dyDescent="0.25">
      <c r="W3842" s="180"/>
      <c r="X3842" s="1"/>
    </row>
    <row r="3843" spans="23:24" x14ac:dyDescent="0.25">
      <c r="W3843" s="180"/>
      <c r="X3843" s="1"/>
    </row>
    <row r="3844" spans="23:24" x14ac:dyDescent="0.25">
      <c r="W3844" s="180"/>
      <c r="X3844" s="1"/>
    </row>
    <row r="3845" spans="23:24" x14ac:dyDescent="0.25">
      <c r="W3845" s="180"/>
      <c r="X3845" s="1"/>
    </row>
    <row r="3846" spans="23:24" x14ac:dyDescent="0.25">
      <c r="W3846" s="180"/>
      <c r="X3846" s="1"/>
    </row>
    <row r="3847" spans="23:24" x14ac:dyDescent="0.25">
      <c r="W3847" s="180"/>
      <c r="X3847" s="1"/>
    </row>
    <row r="3848" spans="23:24" x14ac:dyDescent="0.25">
      <c r="W3848" s="180"/>
      <c r="X3848" s="1"/>
    </row>
    <row r="3849" spans="23:24" x14ac:dyDescent="0.25">
      <c r="W3849" s="180"/>
      <c r="X3849" s="1"/>
    </row>
    <row r="3850" spans="23:24" x14ac:dyDescent="0.25">
      <c r="W3850" s="180"/>
      <c r="X3850" s="1"/>
    </row>
    <row r="3851" spans="23:24" x14ac:dyDescent="0.25">
      <c r="W3851" s="180"/>
      <c r="X3851" s="1"/>
    </row>
    <row r="3852" spans="23:24" x14ac:dyDescent="0.25">
      <c r="W3852" s="180"/>
      <c r="X3852" s="1"/>
    </row>
    <row r="3853" spans="23:24" x14ac:dyDescent="0.25">
      <c r="W3853" s="180"/>
      <c r="X3853" s="1"/>
    </row>
    <row r="3854" spans="23:24" x14ac:dyDescent="0.25">
      <c r="W3854" s="180"/>
      <c r="X3854" s="1"/>
    </row>
    <row r="3855" spans="23:24" x14ac:dyDescent="0.25">
      <c r="W3855" s="180"/>
      <c r="X3855" s="1"/>
    </row>
    <row r="3856" spans="23:24" x14ac:dyDescent="0.25">
      <c r="W3856" s="180"/>
      <c r="X3856" s="1"/>
    </row>
    <row r="3857" spans="23:24" x14ac:dyDescent="0.25">
      <c r="W3857" s="180"/>
      <c r="X3857" s="1"/>
    </row>
    <row r="3858" spans="23:24" x14ac:dyDescent="0.25">
      <c r="W3858" s="180"/>
      <c r="X3858" s="1"/>
    </row>
    <row r="3859" spans="23:24" x14ac:dyDescent="0.25">
      <c r="W3859" s="180"/>
      <c r="X3859" s="1"/>
    </row>
    <row r="3860" spans="23:24" x14ac:dyDescent="0.25">
      <c r="W3860" s="180"/>
      <c r="X3860" s="1"/>
    </row>
    <row r="3861" spans="23:24" x14ac:dyDescent="0.25">
      <c r="W3861" s="180"/>
      <c r="X3861" s="1"/>
    </row>
    <row r="3862" spans="23:24" x14ac:dyDescent="0.25">
      <c r="W3862" s="180"/>
      <c r="X3862" s="1"/>
    </row>
    <row r="3863" spans="23:24" x14ac:dyDescent="0.25">
      <c r="W3863" s="180"/>
      <c r="X3863" s="1"/>
    </row>
    <row r="3864" spans="23:24" x14ac:dyDescent="0.25">
      <c r="W3864" s="180"/>
      <c r="X3864" s="1"/>
    </row>
    <row r="3865" spans="23:24" x14ac:dyDescent="0.25">
      <c r="W3865" s="180"/>
      <c r="X3865" s="1"/>
    </row>
    <row r="3866" spans="23:24" x14ac:dyDescent="0.25">
      <c r="W3866" s="180"/>
      <c r="X3866" s="1"/>
    </row>
    <row r="3867" spans="23:24" x14ac:dyDescent="0.25">
      <c r="W3867" s="180"/>
      <c r="X3867" s="1"/>
    </row>
    <row r="3868" spans="23:24" x14ac:dyDescent="0.25">
      <c r="W3868" s="180"/>
      <c r="X3868" s="1"/>
    </row>
    <row r="3869" spans="23:24" x14ac:dyDescent="0.25">
      <c r="W3869" s="180"/>
      <c r="X3869" s="1"/>
    </row>
    <row r="3870" spans="23:24" x14ac:dyDescent="0.25">
      <c r="W3870" s="180"/>
      <c r="X3870" s="1"/>
    </row>
    <row r="3871" spans="23:24" x14ac:dyDescent="0.25">
      <c r="W3871" s="180"/>
      <c r="X3871" s="1"/>
    </row>
    <row r="3872" spans="23:24" x14ac:dyDescent="0.25">
      <c r="W3872" s="180"/>
      <c r="X3872" s="1"/>
    </row>
    <row r="3873" spans="23:24" x14ac:dyDescent="0.25">
      <c r="W3873" s="180"/>
      <c r="X3873" s="1"/>
    </row>
    <row r="3874" spans="23:24" x14ac:dyDescent="0.25">
      <c r="W3874" s="180"/>
      <c r="X3874" s="1"/>
    </row>
    <row r="3875" spans="23:24" x14ac:dyDescent="0.25">
      <c r="W3875" s="180"/>
      <c r="X3875" s="1"/>
    </row>
    <row r="3876" spans="23:24" x14ac:dyDescent="0.25">
      <c r="W3876" s="180"/>
      <c r="X3876" s="1"/>
    </row>
    <row r="3877" spans="23:24" x14ac:dyDescent="0.25">
      <c r="W3877" s="180"/>
      <c r="X3877" s="1"/>
    </row>
    <row r="3878" spans="23:24" x14ac:dyDescent="0.25">
      <c r="W3878" s="180"/>
      <c r="X3878" s="1"/>
    </row>
    <row r="3879" spans="23:24" x14ac:dyDescent="0.25">
      <c r="W3879" s="180"/>
      <c r="X3879" s="1"/>
    </row>
    <row r="3880" spans="23:24" x14ac:dyDescent="0.25">
      <c r="W3880" s="180"/>
      <c r="X3880" s="1"/>
    </row>
    <row r="3881" spans="23:24" x14ac:dyDescent="0.25">
      <c r="W3881" s="180"/>
      <c r="X3881" s="1"/>
    </row>
    <row r="3882" spans="23:24" x14ac:dyDescent="0.25">
      <c r="W3882" s="180"/>
      <c r="X3882" s="1"/>
    </row>
    <row r="3883" spans="23:24" x14ac:dyDescent="0.25">
      <c r="W3883" s="180"/>
      <c r="X3883" s="1"/>
    </row>
    <row r="3884" spans="23:24" x14ac:dyDescent="0.25">
      <c r="W3884" s="180"/>
      <c r="X3884" s="1"/>
    </row>
    <row r="3885" spans="23:24" x14ac:dyDescent="0.25">
      <c r="W3885" s="180"/>
      <c r="X3885" s="1"/>
    </row>
    <row r="3886" spans="23:24" x14ac:dyDescent="0.25">
      <c r="W3886" s="180"/>
      <c r="X3886" s="1"/>
    </row>
    <row r="3887" spans="23:24" x14ac:dyDescent="0.25">
      <c r="W3887" s="180"/>
      <c r="X3887" s="1"/>
    </row>
    <row r="3888" spans="23:24" x14ac:dyDescent="0.25">
      <c r="W3888" s="180"/>
      <c r="X3888" s="1"/>
    </row>
    <row r="3889" spans="23:24" x14ac:dyDescent="0.25">
      <c r="W3889" s="180"/>
      <c r="X3889" s="1"/>
    </row>
    <row r="3890" spans="23:24" x14ac:dyDescent="0.25">
      <c r="W3890" s="180"/>
      <c r="X3890" s="1"/>
    </row>
    <row r="3891" spans="23:24" x14ac:dyDescent="0.25">
      <c r="W3891" s="180"/>
      <c r="X3891" s="1"/>
    </row>
    <row r="3892" spans="23:24" x14ac:dyDescent="0.25">
      <c r="W3892" s="180"/>
      <c r="X3892" s="1"/>
    </row>
    <row r="3893" spans="23:24" x14ac:dyDescent="0.25">
      <c r="W3893" s="180"/>
      <c r="X3893" s="1"/>
    </row>
    <row r="3894" spans="23:24" x14ac:dyDescent="0.25">
      <c r="W3894" s="180"/>
      <c r="X3894" s="1"/>
    </row>
    <row r="3895" spans="23:24" x14ac:dyDescent="0.25">
      <c r="W3895" s="180"/>
      <c r="X3895" s="1"/>
    </row>
    <row r="3896" spans="23:24" x14ac:dyDescent="0.25">
      <c r="W3896" s="180"/>
      <c r="X3896" s="1"/>
    </row>
    <row r="3897" spans="23:24" x14ac:dyDescent="0.25">
      <c r="W3897" s="180"/>
      <c r="X3897" s="1"/>
    </row>
    <row r="3898" spans="23:24" x14ac:dyDescent="0.25">
      <c r="W3898" s="180"/>
      <c r="X3898" s="1"/>
    </row>
    <row r="3899" spans="23:24" x14ac:dyDescent="0.25">
      <c r="W3899" s="180"/>
      <c r="X3899" s="1"/>
    </row>
    <row r="3900" spans="23:24" x14ac:dyDescent="0.25">
      <c r="W3900" s="180"/>
      <c r="X3900" s="1"/>
    </row>
    <row r="3901" spans="23:24" x14ac:dyDescent="0.25">
      <c r="W3901" s="180"/>
      <c r="X3901" s="1"/>
    </row>
    <row r="3902" spans="23:24" x14ac:dyDescent="0.25">
      <c r="W3902" s="180"/>
      <c r="X3902" s="1"/>
    </row>
    <row r="3903" spans="23:24" x14ac:dyDescent="0.25">
      <c r="W3903" s="180"/>
      <c r="X3903" s="1"/>
    </row>
    <row r="3904" spans="23:24" x14ac:dyDescent="0.25">
      <c r="W3904" s="180"/>
      <c r="X3904" s="1"/>
    </row>
    <row r="3905" spans="23:24" x14ac:dyDescent="0.25">
      <c r="W3905" s="180"/>
      <c r="X3905" s="1"/>
    </row>
    <row r="3906" spans="23:24" x14ac:dyDescent="0.25">
      <c r="W3906" s="180"/>
      <c r="X3906" s="1"/>
    </row>
    <row r="3907" spans="23:24" x14ac:dyDescent="0.25">
      <c r="W3907" s="180"/>
      <c r="X3907" s="1"/>
    </row>
    <row r="3908" spans="23:24" x14ac:dyDescent="0.25">
      <c r="W3908" s="180"/>
      <c r="X3908" s="1"/>
    </row>
    <row r="3909" spans="23:24" x14ac:dyDescent="0.25">
      <c r="W3909" s="180"/>
      <c r="X3909" s="1"/>
    </row>
    <row r="3910" spans="23:24" x14ac:dyDescent="0.25">
      <c r="W3910" s="180"/>
      <c r="X3910" s="1"/>
    </row>
    <row r="3911" spans="23:24" x14ac:dyDescent="0.25">
      <c r="W3911" s="180"/>
      <c r="X3911" s="1"/>
    </row>
    <row r="3912" spans="23:24" x14ac:dyDescent="0.25">
      <c r="W3912" s="180"/>
      <c r="X3912" s="1"/>
    </row>
    <row r="3913" spans="23:24" x14ac:dyDescent="0.25">
      <c r="W3913" s="180"/>
      <c r="X3913" s="1"/>
    </row>
    <row r="3914" spans="23:24" x14ac:dyDescent="0.25">
      <c r="W3914" s="180"/>
      <c r="X3914" s="1"/>
    </row>
    <row r="3915" spans="23:24" x14ac:dyDescent="0.25">
      <c r="W3915" s="180"/>
      <c r="X3915" s="1"/>
    </row>
    <row r="3916" spans="23:24" x14ac:dyDescent="0.25">
      <c r="W3916" s="180"/>
      <c r="X3916" s="1"/>
    </row>
    <row r="3917" spans="23:24" x14ac:dyDescent="0.25">
      <c r="W3917" s="180"/>
      <c r="X3917" s="1"/>
    </row>
    <row r="3918" spans="23:24" x14ac:dyDescent="0.25">
      <c r="W3918" s="180"/>
      <c r="X3918" s="1"/>
    </row>
    <row r="3919" spans="23:24" x14ac:dyDescent="0.25">
      <c r="W3919" s="180"/>
      <c r="X3919" s="1"/>
    </row>
    <row r="3920" spans="23:24" x14ac:dyDescent="0.25">
      <c r="W3920" s="180"/>
      <c r="X3920" s="1"/>
    </row>
    <row r="3921" spans="23:24" x14ac:dyDescent="0.25">
      <c r="W3921" s="180"/>
      <c r="X3921" s="1"/>
    </row>
    <row r="3922" spans="23:24" x14ac:dyDescent="0.25">
      <c r="W3922" s="180"/>
      <c r="X3922" s="1"/>
    </row>
    <row r="3923" spans="23:24" x14ac:dyDescent="0.25">
      <c r="W3923" s="180"/>
      <c r="X3923" s="1"/>
    </row>
    <row r="3924" spans="23:24" x14ac:dyDescent="0.25">
      <c r="W3924" s="180"/>
      <c r="X3924" s="1"/>
    </row>
    <row r="3925" spans="23:24" x14ac:dyDescent="0.25">
      <c r="W3925" s="180"/>
      <c r="X3925" s="1"/>
    </row>
    <row r="3926" spans="23:24" x14ac:dyDescent="0.25">
      <c r="W3926" s="180"/>
      <c r="X3926" s="1"/>
    </row>
    <row r="3927" spans="23:24" x14ac:dyDescent="0.25">
      <c r="W3927" s="180"/>
      <c r="X3927" s="1"/>
    </row>
    <row r="3928" spans="23:24" x14ac:dyDescent="0.25">
      <c r="W3928" s="180"/>
      <c r="X3928" s="1"/>
    </row>
    <row r="3929" spans="23:24" x14ac:dyDescent="0.25">
      <c r="W3929" s="180"/>
      <c r="X3929" s="1"/>
    </row>
    <row r="3930" spans="23:24" x14ac:dyDescent="0.25">
      <c r="W3930" s="180"/>
      <c r="X3930" s="1"/>
    </row>
    <row r="3931" spans="23:24" x14ac:dyDescent="0.25">
      <c r="W3931" s="180"/>
      <c r="X3931" s="1"/>
    </row>
    <row r="3932" spans="23:24" x14ac:dyDescent="0.25">
      <c r="W3932" s="180"/>
      <c r="X3932" s="1"/>
    </row>
    <row r="3933" spans="23:24" x14ac:dyDescent="0.25">
      <c r="W3933" s="180"/>
      <c r="X3933" s="1"/>
    </row>
    <row r="3934" spans="23:24" x14ac:dyDescent="0.25">
      <c r="W3934" s="180"/>
      <c r="X3934" s="1"/>
    </row>
    <row r="3935" spans="23:24" x14ac:dyDescent="0.25">
      <c r="W3935" s="180"/>
      <c r="X3935" s="1"/>
    </row>
    <row r="3936" spans="23:24" x14ac:dyDescent="0.25">
      <c r="W3936" s="180"/>
      <c r="X3936" s="1"/>
    </row>
    <row r="3937" spans="23:24" x14ac:dyDescent="0.25">
      <c r="W3937" s="180"/>
      <c r="X3937" s="1"/>
    </row>
    <row r="3938" spans="23:24" x14ac:dyDescent="0.25">
      <c r="W3938" s="180"/>
      <c r="X3938" s="1"/>
    </row>
    <row r="3939" spans="23:24" x14ac:dyDescent="0.25">
      <c r="W3939" s="180"/>
      <c r="X3939" s="1"/>
    </row>
    <row r="3940" spans="23:24" x14ac:dyDescent="0.25">
      <c r="W3940" s="180"/>
      <c r="X3940" s="1"/>
    </row>
    <row r="3941" spans="23:24" x14ac:dyDescent="0.25">
      <c r="W3941" s="180"/>
      <c r="X3941" s="1"/>
    </row>
    <row r="3942" spans="23:24" x14ac:dyDescent="0.25">
      <c r="W3942" s="180"/>
      <c r="X3942" s="1"/>
    </row>
    <row r="3943" spans="23:24" x14ac:dyDescent="0.25">
      <c r="W3943" s="180"/>
      <c r="X3943" s="1"/>
    </row>
    <row r="3944" spans="23:24" x14ac:dyDescent="0.25">
      <c r="W3944" s="180"/>
      <c r="X3944" s="1"/>
    </row>
    <row r="3945" spans="23:24" x14ac:dyDescent="0.25">
      <c r="W3945" s="180"/>
      <c r="X3945" s="1"/>
    </row>
    <row r="3946" spans="23:24" x14ac:dyDescent="0.25">
      <c r="W3946" s="180"/>
      <c r="X3946" s="1"/>
    </row>
    <row r="3947" spans="23:24" x14ac:dyDescent="0.25">
      <c r="W3947" s="180"/>
      <c r="X3947" s="1"/>
    </row>
    <row r="3948" spans="23:24" x14ac:dyDescent="0.25">
      <c r="W3948" s="180"/>
      <c r="X3948" s="1"/>
    </row>
    <row r="3949" spans="23:24" x14ac:dyDescent="0.25">
      <c r="W3949" s="180"/>
      <c r="X3949" s="1"/>
    </row>
    <row r="3950" spans="23:24" x14ac:dyDescent="0.25">
      <c r="W3950" s="180"/>
      <c r="X3950" s="1"/>
    </row>
    <row r="3951" spans="23:24" x14ac:dyDescent="0.25">
      <c r="W3951" s="180"/>
      <c r="X3951" s="1"/>
    </row>
    <row r="3952" spans="23:24" x14ac:dyDescent="0.25">
      <c r="W3952" s="180"/>
      <c r="X3952" s="1"/>
    </row>
    <row r="3953" spans="23:24" x14ac:dyDescent="0.25">
      <c r="W3953" s="180"/>
      <c r="X3953" s="1"/>
    </row>
    <row r="3954" spans="23:24" x14ac:dyDescent="0.25">
      <c r="W3954" s="180"/>
      <c r="X3954" s="1"/>
    </row>
    <row r="3955" spans="23:24" x14ac:dyDescent="0.25">
      <c r="W3955" s="180"/>
      <c r="X3955" s="1"/>
    </row>
    <row r="3956" spans="23:24" x14ac:dyDescent="0.25">
      <c r="W3956" s="180"/>
      <c r="X3956" s="1"/>
    </row>
    <row r="3957" spans="23:24" x14ac:dyDescent="0.25">
      <c r="W3957" s="180"/>
      <c r="X3957" s="1"/>
    </row>
    <row r="3958" spans="23:24" x14ac:dyDescent="0.25">
      <c r="W3958" s="180"/>
      <c r="X3958" s="1"/>
    </row>
    <row r="3959" spans="23:24" x14ac:dyDescent="0.25">
      <c r="W3959" s="180"/>
      <c r="X3959" s="1"/>
    </row>
    <row r="3960" spans="23:24" x14ac:dyDescent="0.25">
      <c r="W3960" s="180"/>
      <c r="X3960" s="1"/>
    </row>
    <row r="3961" spans="23:24" x14ac:dyDescent="0.25">
      <c r="W3961" s="180"/>
      <c r="X3961" s="1"/>
    </row>
    <row r="3962" spans="23:24" x14ac:dyDescent="0.25">
      <c r="W3962" s="180"/>
      <c r="X3962" s="1"/>
    </row>
    <row r="3963" spans="23:24" x14ac:dyDescent="0.25">
      <c r="W3963" s="180"/>
      <c r="X3963" s="1"/>
    </row>
    <row r="3964" spans="23:24" x14ac:dyDescent="0.25">
      <c r="W3964" s="180"/>
      <c r="X3964" s="1"/>
    </row>
    <row r="3965" spans="23:24" x14ac:dyDescent="0.25">
      <c r="W3965" s="180"/>
      <c r="X3965" s="1"/>
    </row>
    <row r="3966" spans="23:24" x14ac:dyDescent="0.25">
      <c r="W3966" s="180"/>
      <c r="X3966" s="1"/>
    </row>
    <row r="3967" spans="23:24" x14ac:dyDescent="0.25">
      <c r="W3967" s="180"/>
      <c r="X3967" s="1"/>
    </row>
    <row r="3968" spans="23:24" x14ac:dyDescent="0.25">
      <c r="W3968" s="180"/>
      <c r="X3968" s="1"/>
    </row>
    <row r="3969" spans="23:24" x14ac:dyDescent="0.25">
      <c r="W3969" s="180"/>
      <c r="X3969" s="1"/>
    </row>
    <row r="3970" spans="23:24" x14ac:dyDescent="0.25">
      <c r="W3970" s="180"/>
      <c r="X3970" s="1"/>
    </row>
    <row r="3971" spans="23:24" x14ac:dyDescent="0.25">
      <c r="W3971" s="180"/>
      <c r="X3971" s="1"/>
    </row>
    <row r="3972" spans="23:24" x14ac:dyDescent="0.25">
      <c r="W3972" s="180"/>
      <c r="X3972" s="1"/>
    </row>
    <row r="3973" spans="23:24" x14ac:dyDescent="0.25">
      <c r="W3973" s="180"/>
      <c r="X3973" s="1"/>
    </row>
    <row r="3974" spans="23:24" x14ac:dyDescent="0.25">
      <c r="W3974" s="180"/>
      <c r="X3974" s="1"/>
    </row>
    <row r="3975" spans="23:24" x14ac:dyDescent="0.25">
      <c r="W3975" s="180"/>
      <c r="X3975" s="1"/>
    </row>
    <row r="3976" spans="23:24" x14ac:dyDescent="0.25">
      <c r="W3976" s="180"/>
      <c r="X3976" s="1"/>
    </row>
    <row r="3977" spans="23:24" x14ac:dyDescent="0.25">
      <c r="W3977" s="180"/>
      <c r="X3977" s="1"/>
    </row>
    <row r="3978" spans="23:24" x14ac:dyDescent="0.25">
      <c r="W3978" s="180"/>
      <c r="X3978" s="1"/>
    </row>
    <row r="3979" spans="23:24" x14ac:dyDescent="0.25">
      <c r="W3979" s="180"/>
      <c r="X3979" s="1"/>
    </row>
    <row r="3980" spans="23:24" x14ac:dyDescent="0.25">
      <c r="W3980" s="180"/>
      <c r="X3980" s="1"/>
    </row>
    <row r="3981" spans="23:24" x14ac:dyDescent="0.25">
      <c r="W3981" s="180"/>
      <c r="X3981" s="1"/>
    </row>
    <row r="3982" spans="23:24" x14ac:dyDescent="0.25">
      <c r="W3982" s="180"/>
      <c r="X3982" s="1"/>
    </row>
    <row r="3983" spans="23:24" x14ac:dyDescent="0.25">
      <c r="W3983" s="180"/>
      <c r="X3983" s="1"/>
    </row>
    <row r="3984" spans="23:24" x14ac:dyDescent="0.25">
      <c r="W3984" s="180"/>
      <c r="X3984" s="1"/>
    </row>
    <row r="3985" spans="23:24" x14ac:dyDescent="0.25">
      <c r="W3985" s="180"/>
      <c r="X3985" s="1"/>
    </row>
    <row r="3986" spans="23:24" x14ac:dyDescent="0.25">
      <c r="W3986" s="180"/>
      <c r="X3986" s="1"/>
    </row>
    <row r="3987" spans="23:24" x14ac:dyDescent="0.25">
      <c r="W3987" s="180"/>
      <c r="X3987" s="1"/>
    </row>
    <row r="3988" spans="23:24" x14ac:dyDescent="0.25">
      <c r="W3988" s="180"/>
      <c r="X3988" s="1"/>
    </row>
    <row r="3989" spans="23:24" x14ac:dyDescent="0.25">
      <c r="W3989" s="180"/>
      <c r="X3989" s="1"/>
    </row>
    <row r="3990" spans="23:24" x14ac:dyDescent="0.25">
      <c r="W3990" s="180"/>
      <c r="X3990" s="1"/>
    </row>
    <row r="3991" spans="23:24" x14ac:dyDescent="0.25">
      <c r="W3991" s="180"/>
      <c r="X3991" s="1"/>
    </row>
    <row r="3992" spans="23:24" x14ac:dyDescent="0.25">
      <c r="W3992" s="180"/>
      <c r="X3992" s="1"/>
    </row>
    <row r="3993" spans="23:24" x14ac:dyDescent="0.25">
      <c r="W3993" s="180"/>
      <c r="X3993" s="1"/>
    </row>
    <row r="3994" spans="23:24" x14ac:dyDescent="0.25">
      <c r="W3994" s="180"/>
      <c r="X3994" s="1"/>
    </row>
    <row r="3995" spans="23:24" x14ac:dyDescent="0.25">
      <c r="W3995" s="180"/>
      <c r="X3995" s="1"/>
    </row>
    <row r="3996" spans="23:24" x14ac:dyDescent="0.25">
      <c r="W3996" s="180"/>
      <c r="X3996" s="1"/>
    </row>
    <row r="3997" spans="23:24" x14ac:dyDescent="0.25">
      <c r="W3997" s="180"/>
      <c r="X3997" s="1"/>
    </row>
    <row r="3998" spans="23:24" x14ac:dyDescent="0.25">
      <c r="W3998" s="180"/>
      <c r="X3998" s="1"/>
    </row>
    <row r="3999" spans="23:24" x14ac:dyDescent="0.25">
      <c r="W3999" s="180"/>
      <c r="X3999" s="1"/>
    </row>
    <row r="4000" spans="23:24" x14ac:dyDescent="0.25">
      <c r="W4000" s="180"/>
      <c r="X4000" s="1"/>
    </row>
    <row r="4001" spans="23:24" x14ac:dyDescent="0.25">
      <c r="W4001" s="180"/>
      <c r="X4001" s="1"/>
    </row>
    <row r="4002" spans="23:24" x14ac:dyDescent="0.25">
      <c r="W4002" s="180"/>
      <c r="X4002" s="1"/>
    </row>
    <row r="4003" spans="23:24" x14ac:dyDescent="0.25">
      <c r="W4003" s="180"/>
      <c r="X4003" s="1"/>
    </row>
    <row r="4004" spans="23:24" x14ac:dyDescent="0.25">
      <c r="W4004" s="180"/>
      <c r="X4004" s="1"/>
    </row>
    <row r="4005" spans="23:24" x14ac:dyDescent="0.25">
      <c r="W4005" s="180"/>
      <c r="X4005" s="1"/>
    </row>
    <row r="4006" spans="23:24" x14ac:dyDescent="0.25">
      <c r="W4006" s="180"/>
      <c r="X4006" s="1"/>
    </row>
    <row r="4007" spans="23:24" x14ac:dyDescent="0.25">
      <c r="W4007" s="180"/>
      <c r="X4007" s="1"/>
    </row>
    <row r="4008" spans="23:24" x14ac:dyDescent="0.25">
      <c r="W4008" s="180"/>
      <c r="X4008" s="1"/>
    </row>
    <row r="4009" spans="23:24" x14ac:dyDescent="0.25">
      <c r="W4009" s="180"/>
      <c r="X4009" s="1"/>
    </row>
    <row r="4010" spans="23:24" x14ac:dyDescent="0.25">
      <c r="W4010" s="180"/>
      <c r="X4010" s="1"/>
    </row>
    <row r="4011" spans="23:24" x14ac:dyDescent="0.25">
      <c r="W4011" s="180"/>
      <c r="X4011" s="1"/>
    </row>
    <row r="4012" spans="23:24" x14ac:dyDescent="0.25">
      <c r="W4012" s="180"/>
      <c r="X4012" s="1"/>
    </row>
    <row r="4013" spans="23:24" x14ac:dyDescent="0.25">
      <c r="W4013" s="180"/>
      <c r="X4013" s="1"/>
    </row>
    <row r="4014" spans="23:24" x14ac:dyDescent="0.25">
      <c r="W4014" s="180"/>
      <c r="X4014" s="1"/>
    </row>
    <row r="4015" spans="23:24" x14ac:dyDescent="0.25">
      <c r="W4015" s="180"/>
      <c r="X4015" s="1"/>
    </row>
    <row r="4016" spans="23:24" x14ac:dyDescent="0.25">
      <c r="W4016" s="180"/>
      <c r="X4016" s="1"/>
    </row>
    <row r="4017" spans="23:24" x14ac:dyDescent="0.25">
      <c r="W4017" s="180"/>
      <c r="X4017" s="1"/>
    </row>
    <row r="4018" spans="23:24" x14ac:dyDescent="0.25">
      <c r="W4018" s="180"/>
      <c r="X4018" s="1"/>
    </row>
    <row r="4019" spans="23:24" x14ac:dyDescent="0.25">
      <c r="W4019" s="180"/>
      <c r="X4019" s="1"/>
    </row>
    <row r="4020" spans="23:24" x14ac:dyDescent="0.25">
      <c r="W4020" s="180"/>
      <c r="X4020" s="1"/>
    </row>
    <row r="4021" spans="23:24" x14ac:dyDescent="0.25">
      <c r="W4021" s="180"/>
      <c r="X4021" s="1"/>
    </row>
    <row r="4022" spans="23:24" x14ac:dyDescent="0.25">
      <c r="W4022" s="180"/>
      <c r="X4022" s="1"/>
    </row>
    <row r="4023" spans="23:24" x14ac:dyDescent="0.25">
      <c r="W4023" s="180"/>
      <c r="X4023" s="1"/>
    </row>
    <row r="4024" spans="23:24" x14ac:dyDescent="0.25">
      <c r="W4024" s="180"/>
      <c r="X4024" s="1"/>
    </row>
    <row r="4025" spans="23:24" x14ac:dyDescent="0.25">
      <c r="W4025" s="180"/>
      <c r="X4025" s="1"/>
    </row>
    <row r="4026" spans="23:24" x14ac:dyDescent="0.25">
      <c r="W4026" s="180"/>
      <c r="X4026" s="1"/>
    </row>
    <row r="4027" spans="23:24" x14ac:dyDescent="0.25">
      <c r="W4027" s="180"/>
      <c r="X4027" s="1"/>
    </row>
    <row r="4028" spans="23:24" x14ac:dyDescent="0.25">
      <c r="W4028" s="180"/>
      <c r="X4028" s="1"/>
    </row>
    <row r="4029" spans="23:24" x14ac:dyDescent="0.25">
      <c r="W4029" s="180"/>
      <c r="X4029" s="1"/>
    </row>
    <row r="4030" spans="23:24" x14ac:dyDescent="0.25">
      <c r="W4030" s="180"/>
      <c r="X4030" s="1"/>
    </row>
    <row r="4031" spans="23:24" x14ac:dyDescent="0.25">
      <c r="W4031" s="180"/>
      <c r="X4031" s="1"/>
    </row>
    <row r="4032" spans="23:24" x14ac:dyDescent="0.25">
      <c r="W4032" s="180"/>
      <c r="X4032" s="1"/>
    </row>
    <row r="4033" spans="23:24" x14ac:dyDescent="0.25">
      <c r="W4033" s="180"/>
      <c r="X4033" s="1"/>
    </row>
    <row r="4034" spans="23:24" x14ac:dyDescent="0.25">
      <c r="W4034" s="180"/>
      <c r="X4034" s="1"/>
    </row>
    <row r="4035" spans="23:24" x14ac:dyDescent="0.25">
      <c r="W4035" s="180"/>
      <c r="X4035" s="1"/>
    </row>
    <row r="4036" spans="23:24" x14ac:dyDescent="0.25">
      <c r="W4036" s="180"/>
      <c r="X4036" s="1"/>
    </row>
    <row r="4037" spans="23:24" x14ac:dyDescent="0.25">
      <c r="W4037" s="180"/>
      <c r="X4037" s="1"/>
    </row>
    <row r="4038" spans="23:24" x14ac:dyDescent="0.25">
      <c r="W4038" s="180"/>
      <c r="X4038" s="1"/>
    </row>
    <row r="4039" spans="23:24" x14ac:dyDescent="0.25">
      <c r="W4039" s="180"/>
      <c r="X4039" s="1"/>
    </row>
    <row r="4040" spans="23:24" x14ac:dyDescent="0.25">
      <c r="W4040" s="180"/>
      <c r="X4040" s="1"/>
    </row>
    <row r="4041" spans="23:24" x14ac:dyDescent="0.25">
      <c r="W4041" s="180"/>
      <c r="X4041" s="1"/>
    </row>
    <row r="4042" spans="23:24" x14ac:dyDescent="0.25">
      <c r="W4042" s="180"/>
      <c r="X4042" s="1"/>
    </row>
    <row r="4043" spans="23:24" x14ac:dyDescent="0.25">
      <c r="W4043" s="180"/>
      <c r="X4043" s="1"/>
    </row>
    <row r="4044" spans="23:24" x14ac:dyDescent="0.25">
      <c r="W4044" s="180"/>
      <c r="X4044" s="1"/>
    </row>
    <row r="4045" spans="23:24" x14ac:dyDescent="0.25">
      <c r="W4045" s="180"/>
      <c r="X4045" s="1"/>
    </row>
    <row r="4046" spans="23:24" x14ac:dyDescent="0.25">
      <c r="W4046" s="180"/>
      <c r="X4046" s="1"/>
    </row>
    <row r="4047" spans="23:24" x14ac:dyDescent="0.25">
      <c r="W4047" s="180"/>
      <c r="X4047" s="1"/>
    </row>
    <row r="4048" spans="23:24" x14ac:dyDescent="0.25">
      <c r="W4048" s="180"/>
      <c r="X4048" s="1"/>
    </row>
    <row r="4049" spans="23:24" x14ac:dyDescent="0.25">
      <c r="W4049" s="180"/>
      <c r="X4049" s="1"/>
    </row>
    <row r="4050" spans="23:24" x14ac:dyDescent="0.25">
      <c r="W4050" s="180"/>
      <c r="X4050" s="1"/>
    </row>
    <row r="4051" spans="23:24" x14ac:dyDescent="0.25">
      <c r="W4051" s="180"/>
      <c r="X4051" s="1"/>
    </row>
    <row r="4052" spans="23:24" x14ac:dyDescent="0.25">
      <c r="W4052" s="180"/>
      <c r="X4052" s="1"/>
    </row>
    <row r="4053" spans="23:24" x14ac:dyDescent="0.25">
      <c r="W4053" s="180"/>
      <c r="X4053" s="1"/>
    </row>
    <row r="4054" spans="23:24" x14ac:dyDescent="0.25">
      <c r="W4054" s="180"/>
      <c r="X4054" s="1"/>
    </row>
    <row r="4055" spans="23:24" x14ac:dyDescent="0.25">
      <c r="W4055" s="180"/>
      <c r="X4055" s="1"/>
    </row>
    <row r="4056" spans="23:24" x14ac:dyDescent="0.25">
      <c r="W4056" s="180"/>
      <c r="X4056" s="1"/>
    </row>
    <row r="4057" spans="23:24" x14ac:dyDescent="0.25">
      <c r="W4057" s="180"/>
      <c r="X4057" s="1"/>
    </row>
    <row r="4058" spans="23:24" x14ac:dyDescent="0.25">
      <c r="W4058" s="180"/>
      <c r="X4058" s="1"/>
    </row>
    <row r="4059" spans="23:24" x14ac:dyDescent="0.25">
      <c r="W4059" s="180"/>
      <c r="X4059" s="1"/>
    </row>
    <row r="4060" spans="23:24" x14ac:dyDescent="0.25">
      <c r="W4060" s="180"/>
      <c r="X4060" s="1"/>
    </row>
    <row r="4061" spans="23:24" x14ac:dyDescent="0.25">
      <c r="W4061" s="180"/>
      <c r="X4061" s="1"/>
    </row>
    <row r="4062" spans="23:24" x14ac:dyDescent="0.25">
      <c r="W4062" s="180"/>
      <c r="X4062" s="1"/>
    </row>
    <row r="4063" spans="23:24" x14ac:dyDescent="0.25">
      <c r="W4063" s="180"/>
      <c r="X4063" s="1"/>
    </row>
    <row r="4064" spans="23:24" x14ac:dyDescent="0.25">
      <c r="W4064" s="180"/>
      <c r="X4064" s="1"/>
    </row>
    <row r="4065" spans="23:24" x14ac:dyDescent="0.25">
      <c r="W4065" s="180"/>
      <c r="X4065" s="1"/>
    </row>
    <row r="4066" spans="23:24" x14ac:dyDescent="0.25">
      <c r="W4066" s="180"/>
      <c r="X4066" s="1"/>
    </row>
    <row r="4067" spans="23:24" x14ac:dyDescent="0.25">
      <c r="W4067" s="180"/>
      <c r="X4067" s="1"/>
    </row>
    <row r="4068" spans="23:24" x14ac:dyDescent="0.25">
      <c r="W4068" s="180"/>
      <c r="X4068" s="1"/>
    </row>
    <row r="4069" spans="23:24" x14ac:dyDescent="0.25">
      <c r="W4069" s="180"/>
      <c r="X4069" s="1"/>
    </row>
    <row r="4070" spans="23:24" x14ac:dyDescent="0.25">
      <c r="W4070" s="180"/>
      <c r="X4070" s="1"/>
    </row>
    <row r="4071" spans="23:24" x14ac:dyDescent="0.25">
      <c r="W4071" s="180"/>
      <c r="X4071" s="1"/>
    </row>
    <row r="4072" spans="23:24" x14ac:dyDescent="0.25">
      <c r="W4072" s="180"/>
      <c r="X4072" s="1"/>
    </row>
    <row r="4073" spans="23:24" x14ac:dyDescent="0.25">
      <c r="W4073" s="180"/>
      <c r="X4073" s="1"/>
    </row>
    <row r="4074" spans="23:24" x14ac:dyDescent="0.25">
      <c r="W4074" s="180"/>
      <c r="X4074" s="1"/>
    </row>
    <row r="4075" spans="23:24" x14ac:dyDescent="0.25">
      <c r="W4075" s="180"/>
      <c r="X4075" s="1"/>
    </row>
    <row r="4076" spans="23:24" x14ac:dyDescent="0.25">
      <c r="W4076" s="180"/>
      <c r="X4076" s="1"/>
    </row>
    <row r="4077" spans="23:24" x14ac:dyDescent="0.25">
      <c r="W4077" s="180"/>
      <c r="X4077" s="1"/>
    </row>
    <row r="4078" spans="23:24" x14ac:dyDescent="0.25">
      <c r="W4078" s="180"/>
      <c r="X4078" s="1"/>
    </row>
    <row r="4079" spans="23:24" x14ac:dyDescent="0.25">
      <c r="W4079" s="180"/>
      <c r="X4079" s="1"/>
    </row>
    <row r="4080" spans="23:24" x14ac:dyDescent="0.25">
      <c r="W4080" s="180"/>
      <c r="X4080" s="1"/>
    </row>
    <row r="4081" spans="23:24" x14ac:dyDescent="0.25">
      <c r="W4081" s="180"/>
      <c r="X4081" s="1"/>
    </row>
    <row r="4082" spans="23:24" x14ac:dyDescent="0.25">
      <c r="W4082" s="180"/>
      <c r="X4082" s="1"/>
    </row>
    <row r="4083" spans="23:24" x14ac:dyDescent="0.25">
      <c r="W4083" s="180"/>
      <c r="X4083" s="1"/>
    </row>
    <row r="4084" spans="23:24" x14ac:dyDescent="0.25">
      <c r="W4084" s="180"/>
      <c r="X4084" s="1"/>
    </row>
    <row r="4085" spans="23:24" x14ac:dyDescent="0.25">
      <c r="W4085" s="180"/>
      <c r="X4085" s="1"/>
    </row>
    <row r="4086" spans="23:24" x14ac:dyDescent="0.25">
      <c r="W4086" s="180"/>
      <c r="X4086" s="1"/>
    </row>
    <row r="4087" spans="23:24" x14ac:dyDescent="0.25">
      <c r="W4087" s="180"/>
      <c r="X4087" s="1"/>
    </row>
    <row r="4088" spans="23:24" x14ac:dyDescent="0.25">
      <c r="W4088" s="180"/>
      <c r="X4088" s="1"/>
    </row>
    <row r="4089" spans="23:24" x14ac:dyDescent="0.25">
      <c r="W4089" s="180"/>
      <c r="X4089" s="1"/>
    </row>
    <row r="4090" spans="23:24" x14ac:dyDescent="0.25">
      <c r="W4090" s="180"/>
      <c r="X4090" s="1"/>
    </row>
    <row r="4091" spans="23:24" x14ac:dyDescent="0.25">
      <c r="W4091" s="180"/>
      <c r="X4091" s="1"/>
    </row>
    <row r="4092" spans="23:24" x14ac:dyDescent="0.25">
      <c r="W4092" s="180"/>
      <c r="X4092" s="1"/>
    </row>
    <row r="4093" spans="23:24" x14ac:dyDescent="0.25">
      <c r="W4093" s="180"/>
      <c r="X4093" s="1"/>
    </row>
    <row r="4094" spans="23:24" x14ac:dyDescent="0.25">
      <c r="W4094" s="180"/>
      <c r="X4094" s="1"/>
    </row>
    <row r="4095" spans="23:24" x14ac:dyDescent="0.25">
      <c r="W4095" s="180"/>
      <c r="X4095" s="1"/>
    </row>
    <row r="4096" spans="23:24" x14ac:dyDescent="0.25">
      <c r="W4096" s="180"/>
      <c r="X4096" s="1"/>
    </row>
    <row r="4097" spans="23:24" x14ac:dyDescent="0.25">
      <c r="W4097" s="180"/>
      <c r="X4097" s="1"/>
    </row>
    <row r="4098" spans="23:24" x14ac:dyDescent="0.25">
      <c r="W4098" s="180"/>
      <c r="X4098" s="1"/>
    </row>
    <row r="4099" spans="23:24" x14ac:dyDescent="0.25">
      <c r="W4099" s="180"/>
      <c r="X4099" s="1"/>
    </row>
    <row r="4100" spans="23:24" x14ac:dyDescent="0.25">
      <c r="W4100" s="180"/>
      <c r="X4100" s="1"/>
    </row>
    <row r="4101" spans="23:24" x14ac:dyDescent="0.25">
      <c r="W4101" s="180"/>
      <c r="X4101" s="1"/>
    </row>
    <row r="4102" spans="23:24" x14ac:dyDescent="0.25">
      <c r="W4102" s="180"/>
      <c r="X4102" s="1"/>
    </row>
    <row r="4103" spans="23:24" x14ac:dyDescent="0.25">
      <c r="W4103" s="180"/>
      <c r="X4103" s="1"/>
    </row>
    <row r="4104" spans="23:24" x14ac:dyDescent="0.25">
      <c r="W4104" s="180"/>
      <c r="X4104" s="1"/>
    </row>
    <row r="4105" spans="23:24" x14ac:dyDescent="0.25">
      <c r="W4105" s="180"/>
      <c r="X4105" s="1"/>
    </row>
    <row r="4106" spans="23:24" x14ac:dyDescent="0.25">
      <c r="W4106" s="180"/>
      <c r="X4106" s="1"/>
    </row>
    <row r="4107" spans="23:24" x14ac:dyDescent="0.25">
      <c r="W4107" s="180"/>
      <c r="X4107" s="1"/>
    </row>
    <row r="4108" spans="23:24" x14ac:dyDescent="0.25">
      <c r="W4108" s="180"/>
      <c r="X4108" s="1"/>
    </row>
    <row r="4109" spans="23:24" x14ac:dyDescent="0.25">
      <c r="W4109" s="180"/>
      <c r="X4109" s="1"/>
    </row>
    <row r="4110" spans="23:24" x14ac:dyDescent="0.25">
      <c r="W4110" s="180"/>
      <c r="X4110" s="1"/>
    </row>
    <row r="4111" spans="23:24" x14ac:dyDescent="0.25">
      <c r="W4111" s="180"/>
      <c r="X4111" s="1"/>
    </row>
    <row r="4112" spans="23:24" x14ac:dyDescent="0.25">
      <c r="W4112" s="180"/>
      <c r="X4112" s="1"/>
    </row>
    <row r="4113" spans="23:24" x14ac:dyDescent="0.25">
      <c r="W4113" s="180"/>
      <c r="X4113" s="1"/>
    </row>
    <row r="4114" spans="23:24" x14ac:dyDescent="0.25">
      <c r="W4114" s="180"/>
      <c r="X4114" s="1"/>
    </row>
    <row r="4115" spans="23:24" x14ac:dyDescent="0.25">
      <c r="W4115" s="180"/>
      <c r="X4115" s="1"/>
    </row>
    <row r="4116" spans="23:24" x14ac:dyDescent="0.25">
      <c r="W4116" s="180"/>
      <c r="X4116" s="1"/>
    </row>
    <row r="4117" spans="23:24" x14ac:dyDescent="0.25">
      <c r="W4117" s="180"/>
      <c r="X4117" s="1"/>
    </row>
    <row r="4118" spans="23:24" x14ac:dyDescent="0.25">
      <c r="W4118" s="180"/>
      <c r="X4118" s="1"/>
    </row>
    <row r="4119" spans="23:24" x14ac:dyDescent="0.25">
      <c r="W4119" s="180"/>
      <c r="X4119" s="1"/>
    </row>
    <row r="4120" spans="23:24" x14ac:dyDescent="0.25">
      <c r="W4120" s="180"/>
      <c r="X4120" s="1"/>
    </row>
    <row r="4121" spans="23:24" x14ac:dyDescent="0.25">
      <c r="W4121" s="180"/>
      <c r="X4121" s="1"/>
    </row>
    <row r="4122" spans="23:24" x14ac:dyDescent="0.25">
      <c r="W4122" s="180"/>
      <c r="X4122" s="1"/>
    </row>
    <row r="4123" spans="23:24" x14ac:dyDescent="0.25">
      <c r="W4123" s="180"/>
      <c r="X4123" s="1"/>
    </row>
    <row r="4124" spans="23:24" x14ac:dyDescent="0.25">
      <c r="W4124" s="180"/>
      <c r="X4124" s="1"/>
    </row>
    <row r="4125" spans="23:24" x14ac:dyDescent="0.25">
      <c r="W4125" s="180"/>
      <c r="X4125" s="1"/>
    </row>
    <row r="4126" spans="23:24" x14ac:dyDescent="0.25">
      <c r="W4126" s="180"/>
      <c r="X4126" s="1"/>
    </row>
    <row r="4127" spans="23:24" x14ac:dyDescent="0.25">
      <c r="W4127" s="180"/>
      <c r="X4127" s="1"/>
    </row>
    <row r="4128" spans="23:24" x14ac:dyDescent="0.25">
      <c r="W4128" s="180"/>
      <c r="X4128" s="1"/>
    </row>
    <row r="4129" spans="23:24" x14ac:dyDescent="0.25">
      <c r="W4129" s="180"/>
      <c r="X4129" s="1"/>
    </row>
    <row r="4130" spans="23:24" x14ac:dyDescent="0.25">
      <c r="W4130" s="180"/>
      <c r="X4130" s="1"/>
    </row>
    <row r="4131" spans="23:24" x14ac:dyDescent="0.25">
      <c r="W4131" s="180"/>
      <c r="X4131" s="1"/>
    </row>
    <row r="4132" spans="23:24" x14ac:dyDescent="0.25">
      <c r="W4132" s="180"/>
      <c r="X4132" s="1"/>
    </row>
    <row r="4133" spans="23:24" x14ac:dyDescent="0.25">
      <c r="W4133" s="180"/>
      <c r="X4133" s="1"/>
    </row>
    <row r="4134" spans="23:24" x14ac:dyDescent="0.25">
      <c r="W4134" s="180"/>
      <c r="X4134" s="1"/>
    </row>
    <row r="4135" spans="23:24" x14ac:dyDescent="0.25">
      <c r="W4135" s="180"/>
      <c r="X4135" s="1"/>
    </row>
    <row r="4136" spans="23:24" x14ac:dyDescent="0.25">
      <c r="W4136" s="180"/>
      <c r="X4136" s="1"/>
    </row>
    <row r="4137" spans="23:24" x14ac:dyDescent="0.25">
      <c r="W4137" s="180"/>
      <c r="X4137" s="1"/>
    </row>
    <row r="4138" spans="23:24" x14ac:dyDescent="0.25">
      <c r="W4138" s="180"/>
      <c r="X4138" s="1"/>
    </row>
    <row r="4139" spans="23:24" x14ac:dyDescent="0.25">
      <c r="W4139" s="180"/>
      <c r="X4139" s="1"/>
    </row>
    <row r="4140" spans="23:24" x14ac:dyDescent="0.25">
      <c r="W4140" s="180"/>
      <c r="X4140" s="1"/>
    </row>
    <row r="4141" spans="23:24" x14ac:dyDescent="0.25">
      <c r="W4141" s="180"/>
      <c r="X4141" s="1"/>
    </row>
    <row r="4142" spans="23:24" x14ac:dyDescent="0.25">
      <c r="W4142" s="180"/>
      <c r="X4142" s="1"/>
    </row>
    <row r="4143" spans="23:24" x14ac:dyDescent="0.25">
      <c r="W4143" s="180"/>
      <c r="X4143" s="1"/>
    </row>
    <row r="4144" spans="23:24" x14ac:dyDescent="0.25">
      <c r="W4144" s="180"/>
      <c r="X4144" s="1"/>
    </row>
    <row r="4145" spans="23:24" x14ac:dyDescent="0.25">
      <c r="W4145" s="180"/>
      <c r="X4145" s="1"/>
    </row>
    <row r="4146" spans="23:24" x14ac:dyDescent="0.25">
      <c r="W4146" s="180"/>
      <c r="X4146" s="1"/>
    </row>
    <row r="4147" spans="23:24" x14ac:dyDescent="0.25">
      <c r="W4147" s="180"/>
      <c r="X4147" s="1"/>
    </row>
    <row r="4148" spans="23:24" x14ac:dyDescent="0.25">
      <c r="W4148" s="180"/>
      <c r="X4148" s="1"/>
    </row>
    <row r="4149" spans="23:24" x14ac:dyDescent="0.25">
      <c r="W4149" s="180"/>
      <c r="X4149" s="1"/>
    </row>
    <row r="4150" spans="23:24" x14ac:dyDescent="0.25">
      <c r="W4150" s="180"/>
      <c r="X4150" s="1"/>
    </row>
    <row r="4151" spans="23:24" x14ac:dyDescent="0.25">
      <c r="W4151" s="180"/>
      <c r="X4151" s="1"/>
    </row>
    <row r="4152" spans="23:24" x14ac:dyDescent="0.25">
      <c r="W4152" s="180"/>
      <c r="X4152" s="1"/>
    </row>
    <row r="4153" spans="23:24" x14ac:dyDescent="0.25">
      <c r="W4153" s="180"/>
      <c r="X4153" s="1"/>
    </row>
    <row r="4154" spans="23:24" x14ac:dyDescent="0.25">
      <c r="W4154" s="180"/>
      <c r="X4154" s="1"/>
    </row>
    <row r="4155" spans="23:24" x14ac:dyDescent="0.25">
      <c r="W4155" s="180"/>
      <c r="X4155" s="1"/>
    </row>
    <row r="4156" spans="23:24" x14ac:dyDescent="0.25">
      <c r="W4156" s="180"/>
      <c r="X4156" s="1"/>
    </row>
    <row r="4157" spans="23:24" x14ac:dyDescent="0.25">
      <c r="W4157" s="180"/>
      <c r="X4157" s="1"/>
    </row>
    <row r="4158" spans="23:24" x14ac:dyDescent="0.25">
      <c r="W4158" s="180"/>
      <c r="X4158" s="1"/>
    </row>
    <row r="4159" spans="23:24" x14ac:dyDescent="0.25">
      <c r="W4159" s="180"/>
      <c r="X4159" s="1"/>
    </row>
    <row r="4160" spans="23:24" x14ac:dyDescent="0.25">
      <c r="W4160" s="180"/>
      <c r="X4160" s="1"/>
    </row>
    <row r="4161" spans="23:24" x14ac:dyDescent="0.25">
      <c r="W4161" s="180"/>
      <c r="X4161" s="1"/>
    </row>
    <row r="4162" spans="23:24" x14ac:dyDescent="0.25">
      <c r="W4162" s="180"/>
      <c r="X4162" s="1"/>
    </row>
    <row r="4163" spans="23:24" x14ac:dyDescent="0.25">
      <c r="W4163" s="180"/>
      <c r="X4163" s="1"/>
    </row>
    <row r="4164" spans="23:24" x14ac:dyDescent="0.25">
      <c r="W4164" s="180"/>
      <c r="X4164" s="1"/>
    </row>
    <row r="4165" spans="23:24" x14ac:dyDescent="0.25">
      <c r="W4165" s="180"/>
      <c r="X4165" s="1"/>
    </row>
    <row r="4166" spans="23:24" x14ac:dyDescent="0.25">
      <c r="W4166" s="180"/>
      <c r="X4166" s="1"/>
    </row>
    <row r="4167" spans="23:24" x14ac:dyDescent="0.25">
      <c r="W4167" s="180"/>
      <c r="X4167" s="1"/>
    </row>
    <row r="4168" spans="23:24" x14ac:dyDescent="0.25">
      <c r="W4168" s="180"/>
      <c r="X4168" s="1"/>
    </row>
    <row r="4169" spans="23:24" x14ac:dyDescent="0.25">
      <c r="W4169" s="180"/>
      <c r="X4169" s="1"/>
    </row>
    <row r="4170" spans="23:24" x14ac:dyDescent="0.25">
      <c r="W4170" s="180"/>
      <c r="X4170" s="1"/>
    </row>
    <row r="4171" spans="23:24" x14ac:dyDescent="0.25">
      <c r="W4171" s="180"/>
      <c r="X4171" s="1"/>
    </row>
    <row r="4172" spans="23:24" x14ac:dyDescent="0.25">
      <c r="W4172" s="180"/>
      <c r="X4172" s="1"/>
    </row>
    <row r="4173" spans="23:24" x14ac:dyDescent="0.25">
      <c r="W4173" s="180"/>
      <c r="X4173" s="1"/>
    </row>
    <row r="4174" spans="23:24" x14ac:dyDescent="0.25">
      <c r="W4174" s="180"/>
      <c r="X4174" s="1"/>
    </row>
    <row r="4175" spans="23:24" x14ac:dyDescent="0.25">
      <c r="W4175" s="180"/>
      <c r="X4175" s="1"/>
    </row>
    <row r="4176" spans="23:24" x14ac:dyDescent="0.25">
      <c r="W4176" s="180"/>
      <c r="X4176" s="1"/>
    </row>
    <row r="4177" spans="23:24" x14ac:dyDescent="0.25">
      <c r="W4177" s="180"/>
      <c r="X4177" s="1"/>
    </row>
    <row r="4178" spans="23:24" x14ac:dyDescent="0.25">
      <c r="W4178" s="180"/>
      <c r="X4178" s="1"/>
    </row>
    <row r="4179" spans="23:24" x14ac:dyDescent="0.25">
      <c r="W4179" s="180"/>
      <c r="X4179" s="1"/>
    </row>
    <row r="4180" spans="23:24" x14ac:dyDescent="0.25">
      <c r="W4180" s="180"/>
      <c r="X4180" s="1"/>
    </row>
    <row r="4181" spans="23:24" x14ac:dyDescent="0.25">
      <c r="W4181" s="180"/>
      <c r="X4181" s="1"/>
    </row>
    <row r="4182" spans="23:24" x14ac:dyDescent="0.25">
      <c r="W4182" s="180"/>
      <c r="X4182" s="1"/>
    </row>
    <row r="4183" spans="23:24" x14ac:dyDescent="0.25">
      <c r="W4183" s="180"/>
      <c r="X4183" s="1"/>
    </row>
    <row r="4184" spans="23:24" x14ac:dyDescent="0.25">
      <c r="W4184" s="180"/>
      <c r="X4184" s="1"/>
    </row>
    <row r="4185" spans="23:24" x14ac:dyDescent="0.25">
      <c r="W4185" s="180"/>
      <c r="X4185" s="1"/>
    </row>
    <row r="4186" spans="23:24" x14ac:dyDescent="0.25">
      <c r="W4186" s="180"/>
      <c r="X4186" s="1"/>
    </row>
    <row r="4187" spans="23:24" x14ac:dyDescent="0.25">
      <c r="W4187" s="180"/>
      <c r="X4187" s="1"/>
    </row>
    <row r="4188" spans="23:24" x14ac:dyDescent="0.25">
      <c r="W4188" s="180"/>
      <c r="X4188" s="1"/>
    </row>
    <row r="4189" spans="23:24" x14ac:dyDescent="0.25">
      <c r="W4189" s="180"/>
      <c r="X4189" s="1"/>
    </row>
    <row r="4190" spans="23:24" x14ac:dyDescent="0.25">
      <c r="W4190" s="180"/>
      <c r="X4190" s="1"/>
    </row>
    <row r="4191" spans="23:24" x14ac:dyDescent="0.25">
      <c r="W4191" s="180"/>
      <c r="X4191" s="1"/>
    </row>
    <row r="4192" spans="23:24" x14ac:dyDescent="0.25">
      <c r="W4192" s="180"/>
      <c r="X4192" s="1"/>
    </row>
    <row r="4193" spans="23:24" x14ac:dyDescent="0.25">
      <c r="W4193" s="180"/>
      <c r="X4193" s="1"/>
    </row>
    <row r="4194" spans="23:24" x14ac:dyDescent="0.25">
      <c r="W4194" s="180"/>
      <c r="X4194" s="1"/>
    </row>
    <row r="4195" spans="23:24" x14ac:dyDescent="0.25">
      <c r="W4195" s="180"/>
      <c r="X4195" s="1"/>
    </row>
    <row r="4196" spans="23:24" x14ac:dyDescent="0.25">
      <c r="W4196" s="180"/>
      <c r="X4196" s="1"/>
    </row>
    <row r="4197" spans="23:24" x14ac:dyDescent="0.25">
      <c r="W4197" s="180"/>
      <c r="X4197" s="1"/>
    </row>
    <row r="4198" spans="23:24" x14ac:dyDescent="0.25">
      <c r="W4198" s="180"/>
      <c r="X4198" s="1"/>
    </row>
    <row r="4199" spans="23:24" x14ac:dyDescent="0.25">
      <c r="W4199" s="180"/>
      <c r="X4199" s="1"/>
    </row>
    <row r="4200" spans="23:24" x14ac:dyDescent="0.25">
      <c r="W4200" s="180"/>
      <c r="X4200" s="1"/>
    </row>
    <row r="4201" spans="23:24" x14ac:dyDescent="0.25">
      <c r="W4201" s="180"/>
      <c r="X4201" s="1"/>
    </row>
    <row r="4202" spans="23:24" x14ac:dyDescent="0.25">
      <c r="W4202" s="180"/>
      <c r="X4202" s="1"/>
    </row>
    <row r="4203" spans="23:24" x14ac:dyDescent="0.25">
      <c r="W4203" s="180"/>
      <c r="X4203" s="1"/>
    </row>
    <row r="4204" spans="23:24" x14ac:dyDescent="0.25">
      <c r="W4204" s="180"/>
      <c r="X4204" s="1"/>
    </row>
    <row r="4205" spans="23:24" x14ac:dyDescent="0.25">
      <c r="W4205" s="180"/>
      <c r="X4205" s="1"/>
    </row>
    <row r="4206" spans="23:24" x14ac:dyDescent="0.25">
      <c r="W4206" s="180"/>
      <c r="X4206" s="1"/>
    </row>
    <row r="4207" spans="23:24" x14ac:dyDescent="0.25">
      <c r="W4207" s="180"/>
      <c r="X4207" s="1"/>
    </row>
    <row r="4208" spans="23:24" x14ac:dyDescent="0.25">
      <c r="W4208" s="180"/>
      <c r="X4208" s="1"/>
    </row>
    <row r="4209" spans="23:24" x14ac:dyDescent="0.25">
      <c r="W4209" s="180"/>
      <c r="X4209" s="1"/>
    </row>
    <row r="4210" spans="23:24" x14ac:dyDescent="0.25">
      <c r="W4210" s="180"/>
      <c r="X4210" s="1"/>
    </row>
    <row r="4211" spans="23:24" x14ac:dyDescent="0.25">
      <c r="W4211" s="180"/>
      <c r="X4211" s="1"/>
    </row>
    <row r="4212" spans="23:24" x14ac:dyDescent="0.25">
      <c r="W4212" s="180"/>
      <c r="X4212" s="1"/>
    </row>
    <row r="4213" spans="23:24" x14ac:dyDescent="0.25">
      <c r="W4213" s="180"/>
      <c r="X4213" s="1"/>
    </row>
    <row r="4214" spans="23:24" x14ac:dyDescent="0.25">
      <c r="W4214" s="180"/>
      <c r="X4214" s="1"/>
    </row>
    <row r="4215" spans="23:24" x14ac:dyDescent="0.25">
      <c r="W4215" s="180"/>
      <c r="X4215" s="1"/>
    </row>
    <row r="4216" spans="23:24" x14ac:dyDescent="0.25">
      <c r="W4216" s="180"/>
      <c r="X4216" s="1"/>
    </row>
    <row r="4217" spans="23:24" x14ac:dyDescent="0.25">
      <c r="W4217" s="180"/>
      <c r="X4217" s="1"/>
    </row>
    <row r="4218" spans="23:24" x14ac:dyDescent="0.25">
      <c r="W4218" s="180"/>
      <c r="X4218" s="1"/>
    </row>
    <row r="4219" spans="23:24" x14ac:dyDescent="0.25">
      <c r="W4219" s="180"/>
      <c r="X4219" s="1"/>
    </row>
    <row r="4220" spans="23:24" x14ac:dyDescent="0.25">
      <c r="W4220" s="180"/>
      <c r="X4220" s="1"/>
    </row>
    <row r="4221" spans="23:24" x14ac:dyDescent="0.25">
      <c r="W4221" s="180"/>
      <c r="X4221" s="1"/>
    </row>
    <row r="4222" spans="23:24" x14ac:dyDescent="0.25">
      <c r="W4222" s="180"/>
      <c r="X4222" s="1"/>
    </row>
    <row r="4223" spans="23:24" x14ac:dyDescent="0.25">
      <c r="W4223" s="180"/>
      <c r="X4223" s="1"/>
    </row>
    <row r="4224" spans="23:24" x14ac:dyDescent="0.25">
      <c r="W4224" s="180"/>
      <c r="X4224" s="1"/>
    </row>
    <row r="4225" spans="23:24" x14ac:dyDescent="0.25">
      <c r="W4225" s="180"/>
      <c r="X4225" s="1"/>
    </row>
    <row r="4226" spans="23:24" x14ac:dyDescent="0.25">
      <c r="W4226" s="180"/>
      <c r="X4226" s="1"/>
    </row>
    <row r="4227" spans="23:24" x14ac:dyDescent="0.25">
      <c r="W4227" s="180"/>
      <c r="X4227" s="1"/>
    </row>
    <row r="4228" spans="23:24" x14ac:dyDescent="0.25">
      <c r="W4228" s="180"/>
      <c r="X4228" s="1"/>
    </row>
    <row r="4229" spans="23:24" x14ac:dyDescent="0.25">
      <c r="W4229" s="180"/>
      <c r="X4229" s="1"/>
    </row>
    <row r="4230" spans="23:24" x14ac:dyDescent="0.25">
      <c r="W4230" s="180"/>
      <c r="X4230" s="1"/>
    </row>
    <row r="4231" spans="23:24" x14ac:dyDescent="0.25">
      <c r="W4231" s="180"/>
      <c r="X4231" s="1"/>
    </row>
    <row r="4232" spans="23:24" x14ac:dyDescent="0.25">
      <c r="W4232" s="180"/>
      <c r="X4232" s="1"/>
    </row>
    <row r="4233" spans="23:24" x14ac:dyDescent="0.25">
      <c r="W4233" s="180"/>
      <c r="X4233" s="1"/>
    </row>
    <row r="4234" spans="23:24" x14ac:dyDescent="0.25">
      <c r="W4234" s="180"/>
      <c r="X4234" s="1"/>
    </row>
    <row r="4235" spans="23:24" x14ac:dyDescent="0.25">
      <c r="W4235" s="180"/>
      <c r="X4235" s="1"/>
    </row>
    <row r="4236" spans="23:24" x14ac:dyDescent="0.25">
      <c r="W4236" s="180"/>
      <c r="X4236" s="1"/>
    </row>
    <row r="4237" spans="23:24" x14ac:dyDescent="0.25">
      <c r="W4237" s="180"/>
      <c r="X4237" s="1"/>
    </row>
    <row r="4238" spans="23:24" x14ac:dyDescent="0.25">
      <c r="W4238" s="180"/>
      <c r="X4238" s="1"/>
    </row>
    <row r="4239" spans="23:24" x14ac:dyDescent="0.25">
      <c r="W4239" s="180"/>
      <c r="X4239" s="1"/>
    </row>
    <row r="4240" spans="23:24" x14ac:dyDescent="0.25">
      <c r="W4240" s="180"/>
      <c r="X4240" s="1"/>
    </row>
    <row r="4241" spans="23:24" x14ac:dyDescent="0.25">
      <c r="W4241" s="180"/>
      <c r="X4241" s="1"/>
    </row>
    <row r="4242" spans="23:24" x14ac:dyDescent="0.25">
      <c r="W4242" s="180"/>
      <c r="X4242" s="1"/>
    </row>
    <row r="4243" spans="23:24" x14ac:dyDescent="0.25">
      <c r="W4243" s="180"/>
      <c r="X4243" s="1"/>
    </row>
    <row r="4244" spans="23:24" x14ac:dyDescent="0.25">
      <c r="W4244" s="180"/>
      <c r="X4244" s="1"/>
    </row>
    <row r="4245" spans="23:24" x14ac:dyDescent="0.25">
      <c r="W4245" s="180"/>
      <c r="X4245" s="1"/>
    </row>
    <row r="4246" spans="23:24" x14ac:dyDescent="0.25">
      <c r="W4246" s="180"/>
      <c r="X4246" s="1"/>
    </row>
    <row r="4247" spans="23:24" x14ac:dyDescent="0.25">
      <c r="W4247" s="180"/>
      <c r="X4247" s="1"/>
    </row>
    <row r="4248" spans="23:24" x14ac:dyDescent="0.25">
      <c r="W4248" s="180"/>
      <c r="X4248" s="1"/>
    </row>
    <row r="4249" spans="23:24" x14ac:dyDescent="0.25">
      <c r="W4249" s="180"/>
      <c r="X4249" s="1"/>
    </row>
    <row r="4250" spans="23:24" x14ac:dyDescent="0.25">
      <c r="W4250" s="180"/>
      <c r="X4250" s="1"/>
    </row>
    <row r="4251" spans="23:24" x14ac:dyDescent="0.25">
      <c r="W4251" s="180"/>
      <c r="X4251" s="1"/>
    </row>
    <row r="4252" spans="23:24" x14ac:dyDescent="0.25">
      <c r="W4252" s="180"/>
      <c r="X4252" s="1"/>
    </row>
    <row r="4253" spans="23:24" x14ac:dyDescent="0.25">
      <c r="W4253" s="180"/>
      <c r="X4253" s="1"/>
    </row>
    <row r="4254" spans="23:24" x14ac:dyDescent="0.25">
      <c r="W4254" s="180"/>
      <c r="X4254" s="1"/>
    </row>
    <row r="4255" spans="23:24" x14ac:dyDescent="0.25">
      <c r="W4255" s="180"/>
      <c r="X4255" s="1"/>
    </row>
    <row r="4256" spans="23:24" x14ac:dyDescent="0.25">
      <c r="W4256" s="180"/>
      <c r="X4256" s="1"/>
    </row>
    <row r="4257" spans="23:24" x14ac:dyDescent="0.25">
      <c r="W4257" s="180"/>
      <c r="X4257" s="1"/>
    </row>
    <row r="4258" spans="23:24" x14ac:dyDescent="0.25">
      <c r="W4258" s="180"/>
      <c r="X4258" s="1"/>
    </row>
    <row r="4259" spans="23:24" x14ac:dyDescent="0.25">
      <c r="W4259" s="180"/>
      <c r="X4259" s="1"/>
    </row>
    <row r="4260" spans="23:24" x14ac:dyDescent="0.25">
      <c r="W4260" s="180"/>
      <c r="X4260" s="1"/>
    </row>
    <row r="4261" spans="23:24" x14ac:dyDescent="0.25">
      <c r="W4261" s="180"/>
      <c r="X4261" s="1"/>
    </row>
    <row r="4262" spans="23:24" x14ac:dyDescent="0.25">
      <c r="W4262" s="180"/>
      <c r="X4262" s="1"/>
    </row>
    <row r="4263" spans="23:24" x14ac:dyDescent="0.25">
      <c r="W4263" s="180"/>
      <c r="X4263" s="1"/>
    </row>
    <row r="4264" spans="23:24" x14ac:dyDescent="0.25">
      <c r="W4264" s="180"/>
      <c r="X4264" s="1"/>
    </row>
    <row r="4265" spans="23:24" x14ac:dyDescent="0.25">
      <c r="W4265" s="180"/>
      <c r="X4265" s="1"/>
    </row>
    <row r="4266" spans="23:24" x14ac:dyDescent="0.25">
      <c r="W4266" s="180"/>
      <c r="X4266" s="1"/>
    </row>
    <row r="4267" spans="23:24" x14ac:dyDescent="0.25">
      <c r="W4267" s="180"/>
      <c r="X4267" s="1"/>
    </row>
    <row r="4268" spans="23:24" x14ac:dyDescent="0.25">
      <c r="W4268" s="180"/>
      <c r="X4268" s="1"/>
    </row>
    <row r="4269" spans="23:24" x14ac:dyDescent="0.25">
      <c r="W4269" s="180"/>
      <c r="X4269" s="1"/>
    </row>
    <row r="4270" spans="23:24" x14ac:dyDescent="0.25">
      <c r="W4270" s="180"/>
      <c r="X4270" s="1"/>
    </row>
    <row r="4271" spans="23:24" x14ac:dyDescent="0.25">
      <c r="W4271" s="180"/>
      <c r="X4271" s="1"/>
    </row>
    <row r="4272" spans="23:24" x14ac:dyDescent="0.25">
      <c r="W4272" s="180"/>
      <c r="X4272" s="1"/>
    </row>
    <row r="4273" spans="23:24" x14ac:dyDescent="0.25">
      <c r="W4273" s="180"/>
      <c r="X4273" s="1"/>
    </row>
    <row r="4274" spans="23:24" x14ac:dyDescent="0.25">
      <c r="W4274" s="180"/>
      <c r="X4274" s="1"/>
    </row>
    <row r="4275" spans="23:24" x14ac:dyDescent="0.25">
      <c r="W4275" s="180"/>
      <c r="X4275" s="1"/>
    </row>
    <row r="4276" spans="23:24" x14ac:dyDescent="0.25">
      <c r="W4276" s="180"/>
      <c r="X4276" s="1"/>
    </row>
    <row r="4277" spans="23:24" x14ac:dyDescent="0.25">
      <c r="W4277" s="180"/>
      <c r="X4277" s="1"/>
    </row>
    <row r="4278" spans="23:24" x14ac:dyDescent="0.25">
      <c r="W4278" s="180"/>
      <c r="X4278" s="1"/>
    </row>
    <row r="4279" spans="23:24" x14ac:dyDescent="0.25">
      <c r="W4279" s="180"/>
      <c r="X4279" s="1"/>
    </row>
    <row r="4280" spans="23:24" x14ac:dyDescent="0.25">
      <c r="W4280" s="180"/>
      <c r="X4280" s="1"/>
    </row>
    <row r="4281" spans="23:24" x14ac:dyDescent="0.25">
      <c r="W4281" s="180"/>
      <c r="X4281" s="1"/>
    </row>
    <row r="4282" spans="23:24" x14ac:dyDescent="0.25">
      <c r="W4282" s="180"/>
      <c r="X4282" s="1"/>
    </row>
    <row r="4283" spans="23:24" x14ac:dyDescent="0.25">
      <c r="W4283" s="180"/>
      <c r="X4283" s="1"/>
    </row>
    <row r="4284" spans="23:24" x14ac:dyDescent="0.25">
      <c r="W4284" s="180"/>
      <c r="X4284" s="1"/>
    </row>
    <row r="4285" spans="23:24" x14ac:dyDescent="0.25">
      <c r="W4285" s="180"/>
      <c r="X4285" s="1"/>
    </row>
    <row r="4286" spans="23:24" x14ac:dyDescent="0.25">
      <c r="W4286" s="180"/>
      <c r="X4286" s="1"/>
    </row>
    <row r="4287" spans="23:24" x14ac:dyDescent="0.25">
      <c r="W4287" s="180"/>
      <c r="X4287" s="1"/>
    </row>
    <row r="4288" spans="23:24" x14ac:dyDescent="0.25">
      <c r="W4288" s="180"/>
      <c r="X4288" s="1"/>
    </row>
    <row r="4289" spans="23:24" x14ac:dyDescent="0.25">
      <c r="W4289" s="180"/>
      <c r="X4289" s="1"/>
    </row>
    <row r="4290" spans="23:24" x14ac:dyDescent="0.25">
      <c r="W4290" s="180"/>
      <c r="X4290" s="1"/>
    </row>
    <row r="4291" spans="23:24" x14ac:dyDescent="0.25">
      <c r="W4291" s="180"/>
      <c r="X4291" s="1"/>
    </row>
    <row r="4292" spans="23:24" x14ac:dyDescent="0.25">
      <c r="W4292" s="180"/>
      <c r="X4292" s="1"/>
    </row>
    <row r="4293" spans="23:24" x14ac:dyDescent="0.25">
      <c r="W4293" s="180"/>
      <c r="X4293" s="1"/>
    </row>
    <row r="4294" spans="23:24" x14ac:dyDescent="0.25">
      <c r="W4294" s="180"/>
      <c r="X4294" s="1"/>
    </row>
    <row r="4295" spans="23:24" x14ac:dyDescent="0.25">
      <c r="W4295" s="180"/>
      <c r="X4295" s="1"/>
    </row>
    <row r="4296" spans="23:24" x14ac:dyDescent="0.25">
      <c r="W4296" s="180"/>
      <c r="X4296" s="1"/>
    </row>
    <row r="4297" spans="23:24" x14ac:dyDescent="0.25">
      <c r="W4297" s="180"/>
      <c r="X4297" s="1"/>
    </row>
    <row r="4298" spans="23:24" x14ac:dyDescent="0.25">
      <c r="W4298" s="180"/>
      <c r="X4298" s="1"/>
    </row>
    <row r="4299" spans="23:24" x14ac:dyDescent="0.25">
      <c r="W4299" s="180"/>
      <c r="X4299" s="1"/>
    </row>
    <row r="4300" spans="23:24" x14ac:dyDescent="0.25">
      <c r="W4300" s="180"/>
      <c r="X4300" s="1"/>
    </row>
    <row r="4301" spans="23:24" x14ac:dyDescent="0.25">
      <c r="W4301" s="180"/>
      <c r="X4301" s="1"/>
    </row>
    <row r="4302" spans="23:24" x14ac:dyDescent="0.25">
      <c r="W4302" s="180"/>
      <c r="X4302" s="1"/>
    </row>
    <row r="4303" spans="23:24" x14ac:dyDescent="0.25">
      <c r="W4303" s="180"/>
      <c r="X4303" s="1"/>
    </row>
    <row r="4304" spans="23:24" x14ac:dyDescent="0.25">
      <c r="W4304" s="180"/>
      <c r="X4304" s="1"/>
    </row>
    <row r="4305" spans="23:24" x14ac:dyDescent="0.25">
      <c r="W4305" s="180"/>
      <c r="X4305" s="1"/>
    </row>
    <row r="4306" spans="23:24" x14ac:dyDescent="0.25">
      <c r="W4306" s="180"/>
      <c r="X4306" s="1"/>
    </row>
    <row r="4307" spans="23:24" x14ac:dyDescent="0.25">
      <c r="W4307" s="180"/>
      <c r="X4307" s="1"/>
    </row>
    <row r="4308" spans="23:24" x14ac:dyDescent="0.25">
      <c r="W4308" s="180"/>
      <c r="X4308" s="1"/>
    </row>
    <row r="4309" spans="23:24" x14ac:dyDescent="0.25">
      <c r="W4309" s="180"/>
      <c r="X4309" s="1"/>
    </row>
    <row r="4310" spans="23:24" x14ac:dyDescent="0.25">
      <c r="W4310" s="180"/>
      <c r="X4310" s="1"/>
    </row>
    <row r="4311" spans="23:24" x14ac:dyDescent="0.25">
      <c r="W4311" s="180"/>
      <c r="X4311" s="1"/>
    </row>
    <row r="4312" spans="23:24" x14ac:dyDescent="0.25">
      <c r="W4312" s="180"/>
      <c r="X4312" s="1"/>
    </row>
    <row r="4313" spans="23:24" x14ac:dyDescent="0.25">
      <c r="W4313" s="180"/>
      <c r="X4313" s="1"/>
    </row>
    <row r="4314" spans="23:24" x14ac:dyDescent="0.25">
      <c r="W4314" s="180"/>
      <c r="X4314" s="1"/>
    </row>
    <row r="4315" spans="23:24" x14ac:dyDescent="0.25">
      <c r="W4315" s="180"/>
      <c r="X4315" s="1"/>
    </row>
    <row r="4316" spans="23:24" x14ac:dyDescent="0.25">
      <c r="W4316" s="180"/>
      <c r="X4316" s="1"/>
    </row>
    <row r="4317" spans="23:24" x14ac:dyDescent="0.25">
      <c r="W4317" s="180"/>
      <c r="X4317" s="1"/>
    </row>
    <row r="4318" spans="23:24" x14ac:dyDescent="0.25">
      <c r="W4318" s="180"/>
      <c r="X4318" s="1"/>
    </row>
    <row r="4319" spans="23:24" x14ac:dyDescent="0.25">
      <c r="W4319" s="180"/>
      <c r="X4319" s="1"/>
    </row>
    <row r="4320" spans="23:24" x14ac:dyDescent="0.25">
      <c r="W4320" s="180"/>
      <c r="X4320" s="1"/>
    </row>
    <row r="4321" spans="23:24" x14ac:dyDescent="0.25">
      <c r="W4321" s="180"/>
      <c r="X4321" s="1"/>
    </row>
    <row r="4322" spans="23:24" x14ac:dyDescent="0.25">
      <c r="W4322" s="180"/>
      <c r="X4322" s="1"/>
    </row>
    <row r="4323" spans="23:24" x14ac:dyDescent="0.25">
      <c r="W4323" s="180"/>
      <c r="X4323" s="1"/>
    </row>
    <row r="4324" spans="23:24" x14ac:dyDescent="0.25">
      <c r="W4324" s="180"/>
      <c r="X4324" s="1"/>
    </row>
    <row r="4325" spans="23:24" x14ac:dyDescent="0.25">
      <c r="W4325" s="180"/>
      <c r="X4325" s="1"/>
    </row>
    <row r="4326" spans="23:24" x14ac:dyDescent="0.25">
      <c r="W4326" s="180"/>
      <c r="X4326" s="1"/>
    </row>
    <row r="4327" spans="23:24" x14ac:dyDescent="0.25">
      <c r="W4327" s="180"/>
      <c r="X4327" s="1"/>
    </row>
    <row r="4328" spans="23:24" x14ac:dyDescent="0.25">
      <c r="W4328" s="180"/>
      <c r="X4328" s="1"/>
    </row>
    <row r="4329" spans="23:24" x14ac:dyDescent="0.25">
      <c r="W4329" s="180"/>
      <c r="X4329" s="1"/>
    </row>
    <row r="4330" spans="23:24" x14ac:dyDescent="0.25">
      <c r="W4330" s="180"/>
      <c r="X4330" s="1"/>
    </row>
    <row r="4331" spans="23:24" x14ac:dyDescent="0.25">
      <c r="W4331" s="180"/>
      <c r="X4331" s="1"/>
    </row>
    <row r="4332" spans="23:24" x14ac:dyDescent="0.25">
      <c r="W4332" s="180"/>
      <c r="X4332" s="1"/>
    </row>
    <row r="4333" spans="23:24" x14ac:dyDescent="0.25">
      <c r="W4333" s="180"/>
      <c r="X4333" s="1"/>
    </row>
    <row r="4334" spans="23:24" x14ac:dyDescent="0.25">
      <c r="W4334" s="180"/>
      <c r="X4334" s="1"/>
    </row>
    <row r="4335" spans="23:24" x14ac:dyDescent="0.25">
      <c r="W4335" s="180"/>
      <c r="X4335" s="1"/>
    </row>
    <row r="4336" spans="23:24" x14ac:dyDescent="0.25">
      <c r="W4336" s="180"/>
      <c r="X4336" s="1"/>
    </row>
    <row r="4337" spans="23:24" x14ac:dyDescent="0.25">
      <c r="W4337" s="180"/>
      <c r="X4337" s="1"/>
    </row>
    <row r="4338" spans="23:24" x14ac:dyDescent="0.25">
      <c r="W4338" s="180"/>
      <c r="X4338" s="1"/>
    </row>
    <row r="4339" spans="23:24" x14ac:dyDescent="0.25">
      <c r="W4339" s="180"/>
      <c r="X4339" s="1"/>
    </row>
    <row r="4340" spans="23:24" x14ac:dyDescent="0.25">
      <c r="W4340" s="180"/>
      <c r="X4340" s="1"/>
    </row>
    <row r="4341" spans="23:24" x14ac:dyDescent="0.25">
      <c r="W4341" s="180"/>
      <c r="X4341" s="1"/>
    </row>
    <row r="4342" spans="23:24" x14ac:dyDescent="0.25">
      <c r="W4342" s="180"/>
      <c r="X4342" s="1"/>
    </row>
    <row r="4343" spans="23:24" x14ac:dyDescent="0.25">
      <c r="W4343" s="180"/>
      <c r="X4343" s="1"/>
    </row>
    <row r="4344" spans="23:24" x14ac:dyDescent="0.25">
      <c r="W4344" s="180"/>
      <c r="X4344" s="1"/>
    </row>
    <row r="4345" spans="23:24" x14ac:dyDescent="0.25">
      <c r="W4345" s="180"/>
      <c r="X4345" s="1"/>
    </row>
    <row r="4346" spans="23:24" x14ac:dyDescent="0.25">
      <c r="W4346" s="180"/>
      <c r="X4346" s="1"/>
    </row>
    <row r="4347" spans="23:24" x14ac:dyDescent="0.25">
      <c r="W4347" s="180"/>
      <c r="X4347" s="1"/>
    </row>
    <row r="4348" spans="23:24" x14ac:dyDescent="0.25">
      <c r="W4348" s="180"/>
      <c r="X4348" s="1"/>
    </row>
    <row r="4349" spans="23:24" x14ac:dyDescent="0.25">
      <c r="W4349" s="180"/>
      <c r="X4349" s="1"/>
    </row>
    <row r="4350" spans="23:24" x14ac:dyDescent="0.25">
      <c r="W4350" s="180"/>
      <c r="X4350" s="1"/>
    </row>
    <row r="4351" spans="23:24" x14ac:dyDescent="0.25">
      <c r="W4351" s="180"/>
      <c r="X4351" s="1"/>
    </row>
    <row r="4352" spans="23:24" x14ac:dyDescent="0.25">
      <c r="W4352" s="180"/>
      <c r="X4352" s="1"/>
    </row>
    <row r="4353" spans="23:24" x14ac:dyDescent="0.25">
      <c r="W4353" s="180"/>
      <c r="X4353" s="1"/>
    </row>
    <row r="4354" spans="23:24" x14ac:dyDescent="0.25">
      <c r="W4354" s="180"/>
      <c r="X4354" s="1"/>
    </row>
    <row r="4355" spans="23:24" x14ac:dyDescent="0.25">
      <c r="W4355" s="180"/>
      <c r="X4355" s="1"/>
    </row>
    <row r="4356" spans="23:24" x14ac:dyDescent="0.25">
      <c r="W4356" s="180"/>
      <c r="X4356" s="1"/>
    </row>
    <row r="4357" spans="23:24" x14ac:dyDescent="0.25">
      <c r="W4357" s="180"/>
      <c r="X4357" s="1"/>
    </row>
    <row r="4358" spans="23:24" x14ac:dyDescent="0.25">
      <c r="W4358" s="180"/>
      <c r="X4358" s="1"/>
    </row>
    <row r="4359" spans="23:24" x14ac:dyDescent="0.25">
      <c r="W4359" s="180"/>
      <c r="X4359" s="1"/>
    </row>
    <row r="4360" spans="23:24" x14ac:dyDescent="0.25">
      <c r="W4360" s="180"/>
      <c r="X4360" s="1"/>
    </row>
    <row r="4361" spans="23:24" x14ac:dyDescent="0.25">
      <c r="W4361" s="180"/>
      <c r="X4361" s="1"/>
    </row>
    <row r="4362" spans="23:24" x14ac:dyDescent="0.25">
      <c r="W4362" s="180"/>
      <c r="X4362" s="1"/>
    </row>
    <row r="4363" spans="23:24" x14ac:dyDescent="0.25">
      <c r="W4363" s="180"/>
      <c r="X4363" s="1"/>
    </row>
    <row r="4364" spans="23:24" x14ac:dyDescent="0.25">
      <c r="W4364" s="180"/>
      <c r="X4364" s="1"/>
    </row>
    <row r="4365" spans="23:24" x14ac:dyDescent="0.25">
      <c r="W4365" s="180"/>
      <c r="X4365" s="1"/>
    </row>
    <row r="4366" spans="23:24" x14ac:dyDescent="0.25">
      <c r="W4366" s="180"/>
      <c r="X4366" s="1"/>
    </row>
    <row r="4367" spans="23:24" x14ac:dyDescent="0.25">
      <c r="W4367" s="180"/>
      <c r="X4367" s="1"/>
    </row>
    <row r="4368" spans="23:24" x14ac:dyDescent="0.25">
      <c r="W4368" s="180"/>
      <c r="X4368" s="1"/>
    </row>
    <row r="4369" spans="23:24" x14ac:dyDescent="0.25">
      <c r="W4369" s="180"/>
      <c r="X4369" s="1"/>
    </row>
    <row r="4370" spans="23:24" x14ac:dyDescent="0.25">
      <c r="W4370" s="180"/>
      <c r="X4370" s="1"/>
    </row>
    <row r="4371" spans="23:24" x14ac:dyDescent="0.25">
      <c r="W4371" s="180"/>
      <c r="X4371" s="1"/>
    </row>
    <row r="4372" spans="23:24" x14ac:dyDescent="0.25">
      <c r="W4372" s="180"/>
      <c r="X4372" s="1"/>
    </row>
    <row r="4373" spans="23:24" x14ac:dyDescent="0.25">
      <c r="W4373" s="180"/>
      <c r="X4373" s="1"/>
    </row>
    <row r="4374" spans="23:24" x14ac:dyDescent="0.25">
      <c r="W4374" s="180"/>
      <c r="X4374" s="1"/>
    </row>
    <row r="4375" spans="23:24" x14ac:dyDescent="0.25">
      <c r="W4375" s="180"/>
      <c r="X4375" s="1"/>
    </row>
    <row r="4376" spans="23:24" x14ac:dyDescent="0.25">
      <c r="W4376" s="180"/>
      <c r="X4376" s="1"/>
    </row>
    <row r="4377" spans="23:24" x14ac:dyDescent="0.25">
      <c r="W4377" s="180"/>
      <c r="X4377" s="1"/>
    </row>
    <row r="4378" spans="23:24" x14ac:dyDescent="0.25">
      <c r="W4378" s="180"/>
      <c r="X4378" s="1"/>
    </row>
    <row r="4379" spans="23:24" x14ac:dyDescent="0.25">
      <c r="W4379" s="180"/>
      <c r="X4379" s="1"/>
    </row>
    <row r="4380" spans="23:24" x14ac:dyDescent="0.25">
      <c r="W4380" s="180"/>
      <c r="X4380" s="1"/>
    </row>
    <row r="4381" spans="23:24" x14ac:dyDescent="0.25">
      <c r="W4381" s="180"/>
      <c r="X4381" s="1"/>
    </row>
    <row r="4382" spans="23:24" x14ac:dyDescent="0.25">
      <c r="W4382" s="180"/>
      <c r="X4382" s="1"/>
    </row>
    <row r="4383" spans="23:24" x14ac:dyDescent="0.25">
      <c r="W4383" s="180"/>
      <c r="X4383" s="1"/>
    </row>
    <row r="4384" spans="23:24" x14ac:dyDescent="0.25">
      <c r="W4384" s="180"/>
      <c r="X4384" s="1"/>
    </row>
    <row r="4385" spans="23:24" x14ac:dyDescent="0.25">
      <c r="W4385" s="180"/>
      <c r="X4385" s="1"/>
    </row>
    <row r="4386" spans="23:24" x14ac:dyDescent="0.25">
      <c r="W4386" s="180"/>
      <c r="X4386" s="1"/>
    </row>
    <row r="4387" spans="23:24" x14ac:dyDescent="0.25">
      <c r="W4387" s="180"/>
      <c r="X4387" s="1"/>
    </row>
    <row r="4388" spans="23:24" x14ac:dyDescent="0.25">
      <c r="W4388" s="180"/>
      <c r="X4388" s="1"/>
    </row>
    <row r="4389" spans="23:24" x14ac:dyDescent="0.25">
      <c r="W4389" s="180"/>
      <c r="X4389" s="1"/>
    </row>
    <row r="4390" spans="23:24" x14ac:dyDescent="0.25">
      <c r="W4390" s="180"/>
      <c r="X4390" s="1"/>
    </row>
    <row r="4391" spans="23:24" x14ac:dyDescent="0.25">
      <c r="W4391" s="180"/>
      <c r="X4391" s="1"/>
    </row>
    <row r="4392" spans="23:24" x14ac:dyDescent="0.25">
      <c r="W4392" s="180"/>
      <c r="X4392" s="1"/>
    </row>
    <row r="4393" spans="23:24" x14ac:dyDescent="0.25">
      <c r="W4393" s="180"/>
      <c r="X4393" s="1"/>
    </row>
    <row r="4394" spans="23:24" x14ac:dyDescent="0.25">
      <c r="W4394" s="180"/>
      <c r="X4394" s="1"/>
    </row>
    <row r="4395" spans="23:24" x14ac:dyDescent="0.25">
      <c r="W4395" s="180"/>
      <c r="X4395" s="1"/>
    </row>
    <row r="4396" spans="23:24" x14ac:dyDescent="0.25">
      <c r="W4396" s="180"/>
      <c r="X4396" s="1"/>
    </row>
    <row r="4397" spans="23:24" x14ac:dyDescent="0.25">
      <c r="W4397" s="180"/>
      <c r="X4397" s="1"/>
    </row>
    <row r="4398" spans="23:24" x14ac:dyDescent="0.25">
      <c r="W4398" s="180"/>
      <c r="X4398" s="1"/>
    </row>
    <row r="4399" spans="23:24" x14ac:dyDescent="0.25">
      <c r="W4399" s="180"/>
      <c r="X4399" s="1"/>
    </row>
    <row r="4400" spans="23:24" x14ac:dyDescent="0.25">
      <c r="W4400" s="180"/>
      <c r="X4400" s="1"/>
    </row>
    <row r="4401" spans="23:24" x14ac:dyDescent="0.25">
      <c r="W4401" s="180"/>
      <c r="X4401" s="1"/>
    </row>
    <row r="4402" spans="23:24" x14ac:dyDescent="0.25">
      <c r="W4402" s="180"/>
      <c r="X4402" s="1"/>
    </row>
    <row r="4403" spans="23:24" x14ac:dyDescent="0.25">
      <c r="W4403" s="180"/>
      <c r="X4403" s="1"/>
    </row>
    <row r="4404" spans="23:24" x14ac:dyDescent="0.25">
      <c r="W4404" s="180"/>
      <c r="X4404" s="1"/>
    </row>
    <row r="4405" spans="23:24" x14ac:dyDescent="0.25">
      <c r="W4405" s="180"/>
      <c r="X4405" s="1"/>
    </row>
    <row r="4406" spans="23:24" x14ac:dyDescent="0.25">
      <c r="W4406" s="180"/>
      <c r="X4406" s="1"/>
    </row>
    <row r="4407" spans="23:24" x14ac:dyDescent="0.25">
      <c r="W4407" s="180"/>
      <c r="X4407" s="1"/>
    </row>
    <row r="4408" spans="23:24" x14ac:dyDescent="0.25">
      <c r="W4408" s="180"/>
      <c r="X4408" s="1"/>
    </row>
    <row r="4409" spans="23:24" x14ac:dyDescent="0.25">
      <c r="W4409" s="180"/>
      <c r="X4409" s="1"/>
    </row>
    <row r="4410" spans="23:24" x14ac:dyDescent="0.25">
      <c r="W4410" s="180"/>
      <c r="X4410" s="1"/>
    </row>
    <row r="4411" spans="23:24" x14ac:dyDescent="0.25">
      <c r="W4411" s="180"/>
      <c r="X4411" s="1"/>
    </row>
    <row r="4412" spans="23:24" x14ac:dyDescent="0.25">
      <c r="W4412" s="180"/>
      <c r="X4412" s="1"/>
    </row>
    <row r="4413" spans="23:24" x14ac:dyDescent="0.25">
      <c r="W4413" s="180"/>
      <c r="X4413" s="1"/>
    </row>
    <row r="4414" spans="23:24" x14ac:dyDescent="0.25">
      <c r="W4414" s="180"/>
      <c r="X4414" s="1"/>
    </row>
    <row r="4415" spans="23:24" x14ac:dyDescent="0.25">
      <c r="W4415" s="180"/>
      <c r="X4415" s="1"/>
    </row>
    <row r="4416" spans="23:24" x14ac:dyDescent="0.25">
      <c r="W4416" s="180"/>
      <c r="X4416" s="1"/>
    </row>
    <row r="4417" spans="23:24" x14ac:dyDescent="0.25">
      <c r="W4417" s="180"/>
      <c r="X4417" s="1"/>
    </row>
    <row r="4418" spans="23:24" x14ac:dyDescent="0.25">
      <c r="W4418" s="180"/>
      <c r="X4418" s="1"/>
    </row>
    <row r="4419" spans="23:24" x14ac:dyDescent="0.25">
      <c r="W4419" s="180"/>
      <c r="X4419" s="1"/>
    </row>
    <row r="4420" spans="23:24" x14ac:dyDescent="0.25">
      <c r="W4420" s="180"/>
      <c r="X4420" s="1"/>
    </row>
    <row r="4421" spans="23:24" x14ac:dyDescent="0.25">
      <c r="W4421" s="180"/>
      <c r="X4421" s="1"/>
    </row>
    <row r="4422" spans="23:24" x14ac:dyDescent="0.25">
      <c r="W4422" s="180"/>
      <c r="X4422" s="1"/>
    </row>
    <row r="4423" spans="23:24" x14ac:dyDescent="0.25">
      <c r="W4423" s="180"/>
      <c r="X4423" s="1"/>
    </row>
    <row r="4424" spans="23:24" x14ac:dyDescent="0.25">
      <c r="W4424" s="180"/>
      <c r="X4424" s="1"/>
    </row>
    <row r="4425" spans="23:24" x14ac:dyDescent="0.25">
      <c r="W4425" s="180"/>
      <c r="X4425" s="1"/>
    </row>
    <row r="4426" spans="23:24" x14ac:dyDescent="0.25">
      <c r="W4426" s="180"/>
      <c r="X4426" s="1"/>
    </row>
    <row r="4427" spans="23:24" x14ac:dyDescent="0.25">
      <c r="W4427" s="180"/>
      <c r="X4427" s="1"/>
    </row>
    <row r="4428" spans="23:24" x14ac:dyDescent="0.25">
      <c r="W4428" s="180"/>
      <c r="X4428" s="1"/>
    </row>
    <row r="4429" spans="23:24" x14ac:dyDescent="0.25">
      <c r="W4429" s="180"/>
      <c r="X4429" s="1"/>
    </row>
    <row r="4430" spans="23:24" x14ac:dyDescent="0.25">
      <c r="W4430" s="180"/>
      <c r="X4430" s="1"/>
    </row>
    <row r="4431" spans="23:24" x14ac:dyDescent="0.25">
      <c r="W4431" s="180"/>
      <c r="X4431" s="1"/>
    </row>
    <row r="4432" spans="23:24" x14ac:dyDescent="0.25">
      <c r="W4432" s="180"/>
      <c r="X4432" s="1"/>
    </row>
    <row r="4433" spans="23:24" x14ac:dyDescent="0.25">
      <c r="W4433" s="180"/>
      <c r="X4433" s="1"/>
    </row>
    <row r="4434" spans="23:24" x14ac:dyDescent="0.25">
      <c r="W4434" s="180"/>
      <c r="X4434" s="1"/>
    </row>
    <row r="4435" spans="23:24" x14ac:dyDescent="0.25">
      <c r="W4435" s="180"/>
      <c r="X4435" s="1"/>
    </row>
    <row r="4436" spans="23:24" x14ac:dyDescent="0.25">
      <c r="W4436" s="180"/>
      <c r="X4436" s="1"/>
    </row>
    <row r="4437" spans="23:24" x14ac:dyDescent="0.25">
      <c r="W4437" s="180"/>
      <c r="X4437" s="1"/>
    </row>
    <row r="4438" spans="23:24" x14ac:dyDescent="0.25">
      <c r="W4438" s="180"/>
      <c r="X4438" s="1"/>
    </row>
    <row r="4439" spans="23:24" x14ac:dyDescent="0.25">
      <c r="W4439" s="180"/>
      <c r="X4439" s="1"/>
    </row>
    <row r="4440" spans="23:24" x14ac:dyDescent="0.25">
      <c r="W4440" s="180"/>
      <c r="X4440" s="1"/>
    </row>
    <row r="4441" spans="23:24" x14ac:dyDescent="0.25">
      <c r="W4441" s="180"/>
      <c r="X4441" s="1"/>
    </row>
    <row r="4442" spans="23:24" x14ac:dyDescent="0.25">
      <c r="W4442" s="180"/>
      <c r="X4442" s="1"/>
    </row>
    <row r="4443" spans="23:24" x14ac:dyDescent="0.25">
      <c r="W4443" s="180"/>
      <c r="X4443" s="1"/>
    </row>
    <row r="4444" spans="23:24" x14ac:dyDescent="0.25">
      <c r="W4444" s="180"/>
      <c r="X4444" s="1"/>
    </row>
    <row r="4445" spans="23:24" x14ac:dyDescent="0.25">
      <c r="W4445" s="180"/>
      <c r="X4445" s="1"/>
    </row>
    <row r="4446" spans="23:24" x14ac:dyDescent="0.25">
      <c r="W4446" s="180"/>
      <c r="X4446" s="1"/>
    </row>
    <row r="4447" spans="23:24" x14ac:dyDescent="0.25">
      <c r="W4447" s="180"/>
      <c r="X4447" s="1"/>
    </row>
    <row r="4448" spans="23:24" x14ac:dyDescent="0.25">
      <c r="W4448" s="180"/>
      <c r="X4448" s="1"/>
    </row>
    <row r="4449" spans="23:24" x14ac:dyDescent="0.25">
      <c r="W4449" s="180"/>
      <c r="X4449" s="1"/>
    </row>
    <row r="4450" spans="23:24" x14ac:dyDescent="0.25">
      <c r="W4450" s="180"/>
      <c r="X4450" s="1"/>
    </row>
    <row r="4451" spans="23:24" x14ac:dyDescent="0.25">
      <c r="W4451" s="180"/>
      <c r="X4451" s="1"/>
    </row>
    <row r="4452" spans="23:24" x14ac:dyDescent="0.25">
      <c r="W4452" s="180"/>
      <c r="X4452" s="1"/>
    </row>
    <row r="4453" spans="23:24" x14ac:dyDescent="0.25">
      <c r="W4453" s="180"/>
      <c r="X4453" s="1"/>
    </row>
    <row r="4454" spans="23:24" x14ac:dyDescent="0.25">
      <c r="W4454" s="180"/>
      <c r="X4454" s="1"/>
    </row>
    <row r="4455" spans="23:24" x14ac:dyDescent="0.25">
      <c r="W4455" s="180"/>
      <c r="X4455" s="1"/>
    </row>
    <row r="4456" spans="23:24" x14ac:dyDescent="0.25">
      <c r="W4456" s="180"/>
      <c r="X4456" s="1"/>
    </row>
    <row r="4457" spans="23:24" x14ac:dyDescent="0.25">
      <c r="W4457" s="180"/>
      <c r="X4457" s="1"/>
    </row>
    <row r="4458" spans="23:24" x14ac:dyDescent="0.25">
      <c r="W4458" s="180"/>
      <c r="X4458" s="1"/>
    </row>
    <row r="4459" spans="23:24" x14ac:dyDescent="0.25">
      <c r="W4459" s="180"/>
      <c r="X4459" s="1"/>
    </row>
    <row r="4460" spans="23:24" x14ac:dyDescent="0.25">
      <c r="W4460" s="180"/>
      <c r="X4460" s="1"/>
    </row>
    <row r="4461" spans="23:24" x14ac:dyDescent="0.25">
      <c r="W4461" s="180"/>
      <c r="X4461" s="1"/>
    </row>
    <row r="4462" spans="23:24" x14ac:dyDescent="0.25">
      <c r="W4462" s="180"/>
      <c r="X4462" s="1"/>
    </row>
    <row r="4463" spans="23:24" x14ac:dyDescent="0.25">
      <c r="W4463" s="180"/>
      <c r="X4463" s="1"/>
    </row>
    <row r="4464" spans="23:24" x14ac:dyDescent="0.25">
      <c r="W4464" s="180"/>
      <c r="X4464" s="1"/>
    </row>
    <row r="4465" spans="23:24" x14ac:dyDescent="0.25">
      <c r="W4465" s="180"/>
      <c r="X4465" s="1"/>
    </row>
    <row r="4466" spans="23:24" x14ac:dyDescent="0.25">
      <c r="W4466" s="180"/>
      <c r="X4466" s="1"/>
    </row>
    <row r="4467" spans="23:24" x14ac:dyDescent="0.25">
      <c r="W4467" s="180"/>
      <c r="X4467" s="1"/>
    </row>
    <row r="4468" spans="23:24" x14ac:dyDescent="0.25">
      <c r="W4468" s="180"/>
      <c r="X4468" s="1"/>
    </row>
    <row r="4469" spans="23:24" x14ac:dyDescent="0.25">
      <c r="W4469" s="180"/>
      <c r="X4469" s="1"/>
    </row>
    <row r="4470" spans="23:24" x14ac:dyDescent="0.25">
      <c r="W4470" s="180"/>
      <c r="X4470" s="1"/>
    </row>
    <row r="4471" spans="23:24" x14ac:dyDescent="0.25">
      <c r="W4471" s="180"/>
      <c r="X4471" s="1"/>
    </row>
    <row r="4472" spans="23:24" x14ac:dyDescent="0.25">
      <c r="W4472" s="180"/>
      <c r="X4472" s="1"/>
    </row>
    <row r="4473" spans="23:24" x14ac:dyDescent="0.25">
      <c r="W4473" s="180"/>
      <c r="X4473" s="1"/>
    </row>
    <row r="4474" spans="23:24" x14ac:dyDescent="0.25">
      <c r="W4474" s="180"/>
      <c r="X4474" s="1"/>
    </row>
    <row r="4475" spans="23:24" x14ac:dyDescent="0.25">
      <c r="W4475" s="180"/>
      <c r="X4475" s="1"/>
    </row>
    <row r="4476" spans="23:24" x14ac:dyDescent="0.25">
      <c r="W4476" s="180"/>
      <c r="X4476" s="1"/>
    </row>
    <row r="4477" spans="23:24" x14ac:dyDescent="0.25">
      <c r="W4477" s="180"/>
      <c r="X4477" s="1"/>
    </row>
    <row r="4478" spans="23:24" x14ac:dyDescent="0.25">
      <c r="W4478" s="180"/>
      <c r="X4478" s="1"/>
    </row>
    <row r="4479" spans="23:24" x14ac:dyDescent="0.25">
      <c r="W4479" s="180"/>
      <c r="X4479" s="1"/>
    </row>
    <row r="4480" spans="23:24" x14ac:dyDescent="0.25">
      <c r="W4480" s="180"/>
      <c r="X4480" s="1"/>
    </row>
    <row r="4481" spans="23:24" x14ac:dyDescent="0.25">
      <c r="W4481" s="180"/>
      <c r="X4481" s="1"/>
    </row>
    <row r="4482" spans="23:24" x14ac:dyDescent="0.25">
      <c r="W4482" s="180"/>
      <c r="X4482" s="1"/>
    </row>
    <row r="4483" spans="23:24" x14ac:dyDescent="0.25">
      <c r="W4483" s="180"/>
      <c r="X4483" s="1"/>
    </row>
    <row r="4484" spans="23:24" x14ac:dyDescent="0.25">
      <c r="W4484" s="180"/>
      <c r="X4484" s="1"/>
    </row>
    <row r="4485" spans="23:24" x14ac:dyDescent="0.25">
      <c r="W4485" s="180"/>
      <c r="X4485" s="1"/>
    </row>
    <row r="4486" spans="23:24" x14ac:dyDescent="0.25">
      <c r="W4486" s="180"/>
      <c r="X4486" s="1"/>
    </row>
    <row r="4487" spans="23:24" x14ac:dyDescent="0.25">
      <c r="W4487" s="180"/>
      <c r="X4487" s="1"/>
    </row>
    <row r="4488" spans="23:24" x14ac:dyDescent="0.25">
      <c r="W4488" s="180"/>
      <c r="X4488" s="1"/>
    </row>
    <row r="4489" spans="23:24" x14ac:dyDescent="0.25">
      <c r="W4489" s="180"/>
      <c r="X4489" s="1"/>
    </row>
    <row r="4490" spans="23:24" x14ac:dyDescent="0.25">
      <c r="W4490" s="180"/>
      <c r="X4490" s="1"/>
    </row>
    <row r="4491" spans="23:24" x14ac:dyDescent="0.25">
      <c r="W4491" s="180"/>
      <c r="X4491" s="1"/>
    </row>
    <row r="4492" spans="23:24" x14ac:dyDescent="0.25">
      <c r="W4492" s="180"/>
      <c r="X4492" s="1"/>
    </row>
    <row r="4493" spans="23:24" x14ac:dyDescent="0.25">
      <c r="W4493" s="180"/>
      <c r="X4493" s="1"/>
    </row>
    <row r="4494" spans="23:24" x14ac:dyDescent="0.25">
      <c r="W4494" s="180"/>
      <c r="X4494" s="1"/>
    </row>
    <row r="4495" spans="23:24" x14ac:dyDescent="0.25">
      <c r="W4495" s="180"/>
      <c r="X4495" s="1"/>
    </row>
    <row r="4496" spans="23:24" x14ac:dyDescent="0.25">
      <c r="W4496" s="180"/>
      <c r="X4496" s="1"/>
    </row>
    <row r="4497" spans="23:24" x14ac:dyDescent="0.25">
      <c r="W4497" s="180"/>
      <c r="X4497" s="1"/>
    </row>
    <row r="4498" spans="23:24" x14ac:dyDescent="0.25">
      <c r="W4498" s="180"/>
      <c r="X4498" s="1"/>
    </row>
    <row r="4499" spans="23:24" x14ac:dyDescent="0.25">
      <c r="W4499" s="180"/>
      <c r="X4499" s="1"/>
    </row>
    <row r="4500" spans="23:24" x14ac:dyDescent="0.25">
      <c r="W4500" s="180"/>
      <c r="X4500" s="1"/>
    </row>
    <row r="4501" spans="23:24" x14ac:dyDescent="0.25">
      <c r="W4501" s="180"/>
      <c r="X4501" s="1"/>
    </row>
    <row r="4502" spans="23:24" x14ac:dyDescent="0.25">
      <c r="W4502" s="180"/>
      <c r="X4502" s="1"/>
    </row>
    <row r="4503" spans="23:24" x14ac:dyDescent="0.25">
      <c r="W4503" s="180"/>
      <c r="X4503" s="1"/>
    </row>
    <row r="4504" spans="23:24" x14ac:dyDescent="0.25">
      <c r="W4504" s="180"/>
      <c r="X4504" s="1"/>
    </row>
    <row r="4505" spans="23:24" x14ac:dyDescent="0.25">
      <c r="W4505" s="180"/>
      <c r="X4505" s="1"/>
    </row>
    <row r="4506" spans="23:24" x14ac:dyDescent="0.25">
      <c r="W4506" s="180"/>
      <c r="X4506" s="1"/>
    </row>
    <row r="4507" spans="23:24" x14ac:dyDescent="0.25">
      <c r="W4507" s="180"/>
      <c r="X4507" s="1"/>
    </row>
    <row r="4508" spans="23:24" x14ac:dyDescent="0.25">
      <c r="W4508" s="180"/>
      <c r="X4508" s="1"/>
    </row>
    <row r="4509" spans="23:24" x14ac:dyDescent="0.25">
      <c r="W4509" s="180"/>
      <c r="X4509" s="1"/>
    </row>
    <row r="4510" spans="23:24" x14ac:dyDescent="0.25">
      <c r="W4510" s="180"/>
      <c r="X4510" s="1"/>
    </row>
    <row r="4511" spans="23:24" x14ac:dyDescent="0.25">
      <c r="W4511" s="180"/>
      <c r="X4511" s="1"/>
    </row>
    <row r="4512" spans="23:24" x14ac:dyDescent="0.25">
      <c r="W4512" s="180"/>
      <c r="X4512" s="1"/>
    </row>
    <row r="4513" spans="23:24" x14ac:dyDescent="0.25">
      <c r="W4513" s="180"/>
      <c r="X4513" s="1"/>
    </row>
    <row r="4514" spans="23:24" x14ac:dyDescent="0.25">
      <c r="W4514" s="180"/>
      <c r="X4514" s="1"/>
    </row>
    <row r="4515" spans="23:24" x14ac:dyDescent="0.25">
      <c r="W4515" s="180"/>
      <c r="X4515" s="1"/>
    </row>
    <row r="4516" spans="23:24" x14ac:dyDescent="0.25">
      <c r="W4516" s="180"/>
      <c r="X4516" s="1"/>
    </row>
    <row r="4517" spans="23:24" x14ac:dyDescent="0.25">
      <c r="W4517" s="180"/>
      <c r="X4517" s="1"/>
    </row>
    <row r="4518" spans="23:24" x14ac:dyDescent="0.25">
      <c r="W4518" s="180"/>
      <c r="X4518" s="1"/>
    </row>
    <row r="4519" spans="23:24" x14ac:dyDescent="0.25">
      <c r="W4519" s="180"/>
      <c r="X4519" s="1"/>
    </row>
    <row r="4520" spans="23:24" x14ac:dyDescent="0.25">
      <c r="W4520" s="180"/>
      <c r="X4520" s="1"/>
    </row>
    <row r="4521" spans="23:24" x14ac:dyDescent="0.25">
      <c r="W4521" s="180"/>
      <c r="X4521" s="1"/>
    </row>
    <row r="4522" spans="23:24" x14ac:dyDescent="0.25">
      <c r="W4522" s="180"/>
      <c r="X4522" s="1"/>
    </row>
    <row r="4523" spans="23:24" x14ac:dyDescent="0.25">
      <c r="W4523" s="180"/>
      <c r="X4523" s="1"/>
    </row>
    <row r="4524" spans="23:24" x14ac:dyDescent="0.25">
      <c r="W4524" s="180"/>
      <c r="X4524" s="1"/>
    </row>
    <row r="4525" spans="23:24" x14ac:dyDescent="0.25">
      <c r="W4525" s="180"/>
      <c r="X4525" s="1"/>
    </row>
    <row r="4526" spans="23:24" x14ac:dyDescent="0.25">
      <c r="W4526" s="180"/>
      <c r="X4526" s="1"/>
    </row>
    <row r="4527" spans="23:24" x14ac:dyDescent="0.25">
      <c r="W4527" s="180"/>
      <c r="X4527" s="1"/>
    </row>
    <row r="4528" spans="23:24" x14ac:dyDescent="0.25">
      <c r="W4528" s="180"/>
      <c r="X4528" s="1"/>
    </row>
    <row r="4529" spans="23:24" x14ac:dyDescent="0.25">
      <c r="W4529" s="180"/>
      <c r="X4529" s="1"/>
    </row>
    <row r="4530" spans="23:24" x14ac:dyDescent="0.25">
      <c r="W4530" s="180"/>
      <c r="X4530" s="1"/>
    </row>
    <row r="4531" spans="23:24" x14ac:dyDescent="0.25">
      <c r="W4531" s="180"/>
      <c r="X4531" s="1"/>
    </row>
    <row r="4532" spans="23:24" x14ac:dyDescent="0.25">
      <c r="W4532" s="180"/>
      <c r="X4532" s="1"/>
    </row>
    <row r="4533" spans="23:24" x14ac:dyDescent="0.25">
      <c r="W4533" s="180"/>
      <c r="X4533" s="1"/>
    </row>
    <row r="4534" spans="23:24" x14ac:dyDescent="0.25">
      <c r="W4534" s="180"/>
      <c r="X4534" s="1"/>
    </row>
    <row r="4535" spans="23:24" x14ac:dyDescent="0.25">
      <c r="W4535" s="180"/>
      <c r="X4535" s="1"/>
    </row>
    <row r="4536" spans="23:24" x14ac:dyDescent="0.25">
      <c r="W4536" s="180"/>
      <c r="X4536" s="1"/>
    </row>
    <row r="4537" spans="23:24" x14ac:dyDescent="0.25">
      <c r="W4537" s="180"/>
      <c r="X4537" s="1"/>
    </row>
    <row r="4538" spans="23:24" x14ac:dyDescent="0.25">
      <c r="W4538" s="180"/>
      <c r="X4538" s="1"/>
    </row>
    <row r="4539" spans="23:24" x14ac:dyDescent="0.25">
      <c r="W4539" s="180"/>
      <c r="X4539" s="1"/>
    </row>
    <row r="4540" spans="23:24" x14ac:dyDescent="0.25">
      <c r="W4540" s="180"/>
      <c r="X4540" s="1"/>
    </row>
    <row r="4541" spans="23:24" x14ac:dyDescent="0.25">
      <c r="W4541" s="180"/>
      <c r="X4541" s="1"/>
    </row>
    <row r="4542" spans="23:24" x14ac:dyDescent="0.25">
      <c r="W4542" s="180"/>
      <c r="X4542" s="1"/>
    </row>
    <row r="4543" spans="23:24" x14ac:dyDescent="0.25">
      <c r="W4543" s="180"/>
      <c r="X4543" s="1"/>
    </row>
    <row r="4544" spans="23:24" x14ac:dyDescent="0.25">
      <c r="W4544" s="180"/>
      <c r="X4544" s="1"/>
    </row>
    <row r="4545" spans="23:24" x14ac:dyDescent="0.25">
      <c r="W4545" s="180"/>
      <c r="X4545" s="1"/>
    </row>
    <row r="4546" spans="23:24" x14ac:dyDescent="0.25">
      <c r="W4546" s="180"/>
      <c r="X4546" s="1"/>
    </row>
    <row r="4547" spans="23:24" x14ac:dyDescent="0.25">
      <c r="W4547" s="180"/>
      <c r="X4547" s="1"/>
    </row>
    <row r="4548" spans="23:24" x14ac:dyDescent="0.25">
      <c r="W4548" s="180"/>
      <c r="X4548" s="1"/>
    </row>
    <row r="4549" spans="23:24" x14ac:dyDescent="0.25">
      <c r="W4549" s="180"/>
      <c r="X4549" s="1"/>
    </row>
    <row r="4550" spans="23:24" x14ac:dyDescent="0.25">
      <c r="W4550" s="180"/>
      <c r="X4550" s="1"/>
    </row>
    <row r="4551" spans="23:24" x14ac:dyDescent="0.25">
      <c r="W4551" s="180"/>
      <c r="X4551" s="1"/>
    </row>
    <row r="4552" spans="23:24" x14ac:dyDescent="0.25">
      <c r="W4552" s="180"/>
      <c r="X4552" s="1"/>
    </row>
    <row r="4553" spans="23:24" x14ac:dyDescent="0.25">
      <c r="W4553" s="180"/>
      <c r="X4553" s="1"/>
    </row>
    <row r="4554" spans="23:24" x14ac:dyDescent="0.25">
      <c r="W4554" s="180"/>
      <c r="X4554" s="1"/>
    </row>
    <row r="4555" spans="23:24" x14ac:dyDescent="0.25">
      <c r="W4555" s="180"/>
      <c r="X4555" s="1"/>
    </row>
    <row r="4556" spans="23:24" x14ac:dyDescent="0.25">
      <c r="W4556" s="180"/>
      <c r="X4556" s="1"/>
    </row>
    <row r="4557" spans="23:24" x14ac:dyDescent="0.25">
      <c r="W4557" s="180"/>
      <c r="X4557" s="1"/>
    </row>
    <row r="4558" spans="23:24" x14ac:dyDescent="0.25">
      <c r="W4558" s="180"/>
      <c r="X4558" s="1"/>
    </row>
    <row r="4559" spans="23:24" x14ac:dyDescent="0.25">
      <c r="W4559" s="180"/>
      <c r="X4559" s="1"/>
    </row>
    <row r="4560" spans="23:24" x14ac:dyDescent="0.25">
      <c r="W4560" s="180"/>
      <c r="X4560" s="1"/>
    </row>
    <row r="4561" spans="23:24" x14ac:dyDescent="0.25">
      <c r="W4561" s="180"/>
      <c r="X4561" s="1"/>
    </row>
    <row r="4562" spans="23:24" x14ac:dyDescent="0.25">
      <c r="W4562" s="180"/>
      <c r="X4562" s="1"/>
    </row>
    <row r="4563" spans="23:24" x14ac:dyDescent="0.25">
      <c r="W4563" s="180"/>
      <c r="X4563" s="1"/>
    </row>
    <row r="4564" spans="23:24" x14ac:dyDescent="0.25">
      <c r="W4564" s="180"/>
      <c r="X4564" s="1"/>
    </row>
    <row r="4565" spans="23:24" x14ac:dyDescent="0.25">
      <c r="W4565" s="180"/>
      <c r="X4565" s="1"/>
    </row>
    <row r="4566" spans="23:24" x14ac:dyDescent="0.25">
      <c r="W4566" s="180"/>
      <c r="X4566" s="1"/>
    </row>
    <row r="4567" spans="23:24" x14ac:dyDescent="0.25">
      <c r="W4567" s="180"/>
      <c r="X4567" s="1"/>
    </row>
    <row r="4568" spans="23:24" x14ac:dyDescent="0.25">
      <c r="W4568" s="180"/>
      <c r="X4568" s="1"/>
    </row>
    <row r="4569" spans="23:24" x14ac:dyDescent="0.25">
      <c r="W4569" s="180"/>
      <c r="X4569" s="1"/>
    </row>
    <row r="4570" spans="23:24" x14ac:dyDescent="0.25">
      <c r="W4570" s="180"/>
      <c r="X4570" s="1"/>
    </row>
    <row r="4571" spans="23:24" x14ac:dyDescent="0.25">
      <c r="W4571" s="180"/>
      <c r="X4571" s="1"/>
    </row>
    <row r="4572" spans="23:24" x14ac:dyDescent="0.25">
      <c r="W4572" s="180"/>
      <c r="X4572" s="1"/>
    </row>
    <row r="4573" spans="23:24" x14ac:dyDescent="0.25">
      <c r="W4573" s="180"/>
      <c r="X4573" s="1"/>
    </row>
    <row r="4574" spans="23:24" x14ac:dyDescent="0.25">
      <c r="W4574" s="180"/>
      <c r="X4574" s="1"/>
    </row>
    <row r="4575" spans="23:24" x14ac:dyDescent="0.25">
      <c r="W4575" s="180"/>
      <c r="X4575" s="1"/>
    </row>
    <row r="4576" spans="23:24" x14ac:dyDescent="0.25">
      <c r="W4576" s="180"/>
      <c r="X4576" s="1"/>
    </row>
    <row r="4577" spans="23:24" x14ac:dyDescent="0.25">
      <c r="W4577" s="180"/>
      <c r="X4577" s="1"/>
    </row>
    <row r="4578" spans="23:24" x14ac:dyDescent="0.25">
      <c r="W4578" s="180"/>
      <c r="X4578" s="1"/>
    </row>
    <row r="4579" spans="23:24" x14ac:dyDescent="0.25">
      <c r="W4579" s="180"/>
      <c r="X4579" s="1"/>
    </row>
    <row r="4580" spans="23:24" x14ac:dyDescent="0.25">
      <c r="W4580" s="180"/>
      <c r="X4580" s="1"/>
    </row>
    <row r="4581" spans="23:24" x14ac:dyDescent="0.25">
      <c r="W4581" s="180"/>
      <c r="X4581" s="1"/>
    </row>
    <row r="4582" spans="23:24" x14ac:dyDescent="0.25">
      <c r="W4582" s="180"/>
      <c r="X4582" s="1"/>
    </row>
    <row r="4583" spans="23:24" x14ac:dyDescent="0.25">
      <c r="W4583" s="180"/>
      <c r="X4583" s="1"/>
    </row>
    <row r="4584" spans="23:24" x14ac:dyDescent="0.25">
      <c r="W4584" s="180"/>
      <c r="X4584" s="1"/>
    </row>
    <row r="4585" spans="23:24" x14ac:dyDescent="0.25">
      <c r="W4585" s="180"/>
      <c r="X4585" s="1"/>
    </row>
    <row r="4586" spans="23:24" x14ac:dyDescent="0.25">
      <c r="W4586" s="180"/>
      <c r="X4586" s="1"/>
    </row>
    <row r="4587" spans="23:24" x14ac:dyDescent="0.25">
      <c r="W4587" s="180"/>
      <c r="X4587" s="1"/>
    </row>
    <row r="4588" spans="23:24" x14ac:dyDescent="0.25">
      <c r="W4588" s="180"/>
      <c r="X4588" s="1"/>
    </row>
    <row r="4589" spans="23:24" x14ac:dyDescent="0.25">
      <c r="W4589" s="180"/>
      <c r="X4589" s="1"/>
    </row>
    <row r="4590" spans="23:24" x14ac:dyDescent="0.25">
      <c r="W4590" s="180"/>
      <c r="X4590" s="1"/>
    </row>
    <row r="4591" spans="23:24" x14ac:dyDescent="0.25">
      <c r="W4591" s="180"/>
      <c r="X4591" s="1"/>
    </row>
    <row r="4592" spans="23:24" x14ac:dyDescent="0.25">
      <c r="W4592" s="180"/>
      <c r="X4592" s="1"/>
    </row>
    <row r="4593" spans="23:24" x14ac:dyDescent="0.25">
      <c r="W4593" s="180"/>
      <c r="X4593" s="1"/>
    </row>
    <row r="4594" spans="23:24" x14ac:dyDescent="0.25">
      <c r="W4594" s="180"/>
      <c r="X4594" s="1"/>
    </row>
    <row r="4595" spans="23:24" x14ac:dyDescent="0.25">
      <c r="W4595" s="180"/>
      <c r="X4595" s="1"/>
    </row>
    <row r="4596" spans="23:24" x14ac:dyDescent="0.25">
      <c r="W4596" s="180"/>
      <c r="X4596" s="1"/>
    </row>
    <row r="4597" spans="23:24" x14ac:dyDescent="0.25">
      <c r="W4597" s="180"/>
      <c r="X4597" s="1"/>
    </row>
    <row r="4598" spans="23:24" x14ac:dyDescent="0.25">
      <c r="W4598" s="180"/>
      <c r="X4598" s="1"/>
    </row>
    <row r="4599" spans="23:24" x14ac:dyDescent="0.25">
      <c r="W4599" s="180"/>
      <c r="X4599" s="1"/>
    </row>
    <row r="4600" spans="23:24" x14ac:dyDescent="0.25">
      <c r="W4600" s="180"/>
      <c r="X4600" s="1"/>
    </row>
    <row r="4601" spans="23:24" x14ac:dyDescent="0.25">
      <c r="W4601" s="180"/>
      <c r="X4601" s="1"/>
    </row>
    <row r="4602" spans="23:24" x14ac:dyDescent="0.25">
      <c r="W4602" s="180"/>
      <c r="X4602" s="1"/>
    </row>
    <row r="4603" spans="23:24" x14ac:dyDescent="0.25">
      <c r="W4603" s="180"/>
      <c r="X4603" s="1"/>
    </row>
    <row r="4604" spans="23:24" x14ac:dyDescent="0.25">
      <c r="W4604" s="180"/>
      <c r="X4604" s="1"/>
    </row>
    <row r="4605" spans="23:24" x14ac:dyDescent="0.25">
      <c r="W4605" s="180"/>
      <c r="X4605" s="1"/>
    </row>
    <row r="4606" spans="23:24" x14ac:dyDescent="0.25">
      <c r="W4606" s="180"/>
      <c r="X4606" s="1"/>
    </row>
    <row r="4607" spans="23:24" x14ac:dyDescent="0.25">
      <c r="W4607" s="180"/>
      <c r="X4607" s="1"/>
    </row>
    <row r="4608" spans="23:24" x14ac:dyDescent="0.25">
      <c r="W4608" s="180"/>
      <c r="X4608" s="1"/>
    </row>
    <row r="4609" spans="23:24" x14ac:dyDescent="0.25">
      <c r="W4609" s="180"/>
      <c r="X4609" s="1"/>
    </row>
    <row r="4610" spans="23:24" x14ac:dyDescent="0.25">
      <c r="W4610" s="180"/>
      <c r="X4610" s="1"/>
    </row>
    <row r="4611" spans="23:24" x14ac:dyDescent="0.25">
      <c r="W4611" s="180"/>
      <c r="X4611" s="1"/>
    </row>
    <row r="4612" spans="23:24" x14ac:dyDescent="0.25">
      <c r="W4612" s="180"/>
      <c r="X4612" s="1"/>
    </row>
    <row r="4613" spans="23:24" x14ac:dyDescent="0.25">
      <c r="W4613" s="180"/>
      <c r="X4613" s="1"/>
    </row>
    <row r="4614" spans="23:24" x14ac:dyDescent="0.25">
      <c r="W4614" s="180"/>
      <c r="X4614" s="1"/>
    </row>
    <row r="4615" spans="23:24" x14ac:dyDescent="0.25">
      <c r="W4615" s="180"/>
      <c r="X4615" s="1"/>
    </row>
    <row r="4616" spans="23:24" x14ac:dyDescent="0.25">
      <c r="W4616" s="180"/>
      <c r="X4616" s="1"/>
    </row>
    <row r="4617" spans="23:24" x14ac:dyDescent="0.25">
      <c r="W4617" s="180"/>
      <c r="X4617" s="1"/>
    </row>
    <row r="4618" spans="23:24" x14ac:dyDescent="0.25">
      <c r="W4618" s="180"/>
      <c r="X4618" s="1"/>
    </row>
    <row r="4619" spans="23:24" x14ac:dyDescent="0.25">
      <c r="W4619" s="180"/>
      <c r="X4619" s="1"/>
    </row>
    <row r="4620" spans="23:24" x14ac:dyDescent="0.25">
      <c r="W4620" s="180"/>
      <c r="X4620" s="1"/>
    </row>
    <row r="4621" spans="23:24" x14ac:dyDescent="0.25">
      <c r="W4621" s="180"/>
      <c r="X4621" s="1"/>
    </row>
    <row r="4622" spans="23:24" x14ac:dyDescent="0.25">
      <c r="W4622" s="180"/>
      <c r="X4622" s="1"/>
    </row>
    <row r="4623" spans="23:24" x14ac:dyDescent="0.25">
      <c r="W4623" s="180"/>
      <c r="X4623" s="1"/>
    </row>
    <row r="4624" spans="23:24" x14ac:dyDescent="0.25">
      <c r="W4624" s="180"/>
      <c r="X4624" s="1"/>
    </row>
    <row r="4625" spans="23:24" x14ac:dyDescent="0.25">
      <c r="W4625" s="180"/>
      <c r="X4625" s="1"/>
    </row>
    <row r="4626" spans="23:24" x14ac:dyDescent="0.25">
      <c r="W4626" s="180"/>
      <c r="X4626" s="1"/>
    </row>
    <row r="4627" spans="23:24" x14ac:dyDescent="0.25">
      <c r="W4627" s="180"/>
      <c r="X4627" s="1"/>
    </row>
    <row r="4628" spans="23:24" x14ac:dyDescent="0.25">
      <c r="W4628" s="180"/>
      <c r="X4628" s="1"/>
    </row>
    <row r="4629" spans="23:24" x14ac:dyDescent="0.25">
      <c r="W4629" s="180"/>
      <c r="X4629" s="1"/>
    </row>
    <row r="4630" spans="23:24" x14ac:dyDescent="0.25">
      <c r="W4630" s="180"/>
      <c r="X4630" s="1"/>
    </row>
    <row r="4631" spans="23:24" x14ac:dyDescent="0.25">
      <c r="W4631" s="180"/>
      <c r="X4631" s="1"/>
    </row>
    <row r="4632" spans="23:24" x14ac:dyDescent="0.25">
      <c r="W4632" s="180"/>
      <c r="X4632" s="1"/>
    </row>
    <row r="4633" spans="23:24" x14ac:dyDescent="0.25">
      <c r="W4633" s="180"/>
      <c r="X4633" s="1"/>
    </row>
    <row r="4634" spans="23:24" x14ac:dyDescent="0.25">
      <c r="W4634" s="180"/>
      <c r="X4634" s="1"/>
    </row>
    <row r="4635" spans="23:24" x14ac:dyDescent="0.25">
      <c r="W4635" s="180"/>
      <c r="X4635" s="1"/>
    </row>
    <row r="4636" spans="23:24" x14ac:dyDescent="0.25">
      <c r="W4636" s="180"/>
      <c r="X4636" s="1"/>
    </row>
    <row r="4637" spans="23:24" x14ac:dyDescent="0.25">
      <c r="W4637" s="180"/>
      <c r="X4637" s="1"/>
    </row>
    <row r="4638" spans="23:24" x14ac:dyDescent="0.25">
      <c r="W4638" s="180"/>
      <c r="X4638" s="1"/>
    </row>
    <row r="4639" spans="23:24" x14ac:dyDescent="0.25">
      <c r="W4639" s="180"/>
      <c r="X4639" s="1"/>
    </row>
    <row r="4640" spans="23:24" x14ac:dyDescent="0.25">
      <c r="W4640" s="180"/>
      <c r="X4640" s="1"/>
    </row>
    <row r="4641" spans="23:24" x14ac:dyDescent="0.25">
      <c r="W4641" s="180"/>
      <c r="X4641" s="1"/>
    </row>
    <row r="4642" spans="23:24" x14ac:dyDescent="0.25">
      <c r="W4642" s="180"/>
      <c r="X4642" s="1"/>
    </row>
    <row r="4643" spans="23:24" x14ac:dyDescent="0.25">
      <c r="W4643" s="180"/>
      <c r="X4643" s="1"/>
    </row>
    <row r="4644" spans="23:24" x14ac:dyDescent="0.25">
      <c r="W4644" s="180"/>
      <c r="X4644" s="1"/>
    </row>
    <row r="4645" spans="23:24" x14ac:dyDescent="0.25">
      <c r="W4645" s="180"/>
      <c r="X4645" s="1"/>
    </row>
    <row r="4646" spans="23:24" x14ac:dyDescent="0.25">
      <c r="W4646" s="180"/>
      <c r="X4646" s="1"/>
    </row>
    <row r="4647" spans="23:24" x14ac:dyDescent="0.25">
      <c r="W4647" s="180"/>
      <c r="X4647" s="1"/>
    </row>
    <row r="4648" spans="23:24" x14ac:dyDescent="0.25">
      <c r="W4648" s="180"/>
      <c r="X4648" s="1"/>
    </row>
    <row r="4649" spans="23:24" x14ac:dyDescent="0.25">
      <c r="W4649" s="180"/>
      <c r="X4649" s="1"/>
    </row>
    <row r="4650" spans="23:24" x14ac:dyDescent="0.25">
      <c r="W4650" s="180"/>
      <c r="X4650" s="1"/>
    </row>
    <row r="4651" spans="23:24" x14ac:dyDescent="0.25">
      <c r="W4651" s="180"/>
      <c r="X4651" s="1"/>
    </row>
    <row r="4652" spans="23:24" x14ac:dyDescent="0.25">
      <c r="W4652" s="180"/>
      <c r="X4652" s="1"/>
    </row>
    <row r="4653" spans="23:24" x14ac:dyDescent="0.25">
      <c r="W4653" s="180"/>
      <c r="X4653" s="1"/>
    </row>
    <row r="4654" spans="23:24" x14ac:dyDescent="0.25">
      <c r="W4654" s="180"/>
      <c r="X4654" s="1"/>
    </row>
    <row r="4655" spans="23:24" x14ac:dyDescent="0.25">
      <c r="W4655" s="180"/>
      <c r="X4655" s="1"/>
    </row>
    <row r="4656" spans="23:24" x14ac:dyDescent="0.25">
      <c r="W4656" s="180"/>
      <c r="X4656" s="1"/>
    </row>
    <row r="4657" spans="23:24" x14ac:dyDescent="0.25">
      <c r="W4657" s="180"/>
      <c r="X4657" s="1"/>
    </row>
    <row r="4658" spans="23:24" x14ac:dyDescent="0.25">
      <c r="W4658" s="180"/>
      <c r="X4658" s="1"/>
    </row>
    <row r="4659" spans="23:24" x14ac:dyDescent="0.25">
      <c r="W4659" s="180"/>
      <c r="X4659" s="1"/>
    </row>
    <row r="4660" spans="23:24" x14ac:dyDescent="0.25">
      <c r="W4660" s="180"/>
      <c r="X4660" s="1"/>
    </row>
    <row r="4661" spans="23:24" x14ac:dyDescent="0.25">
      <c r="W4661" s="180"/>
      <c r="X4661" s="1"/>
    </row>
    <row r="4662" spans="23:24" x14ac:dyDescent="0.25">
      <c r="W4662" s="180"/>
      <c r="X4662" s="1"/>
    </row>
    <row r="4663" spans="23:24" x14ac:dyDescent="0.25">
      <c r="W4663" s="180"/>
      <c r="X4663" s="1"/>
    </row>
    <row r="4664" spans="23:24" x14ac:dyDescent="0.25">
      <c r="W4664" s="180"/>
      <c r="X4664" s="1"/>
    </row>
    <row r="4665" spans="23:24" x14ac:dyDescent="0.25">
      <c r="W4665" s="180"/>
      <c r="X4665" s="1"/>
    </row>
    <row r="4666" spans="23:24" x14ac:dyDescent="0.25">
      <c r="W4666" s="180"/>
      <c r="X4666" s="1"/>
    </row>
    <row r="4667" spans="23:24" x14ac:dyDescent="0.25">
      <c r="W4667" s="180"/>
      <c r="X4667" s="1"/>
    </row>
    <row r="4668" spans="23:24" x14ac:dyDescent="0.25">
      <c r="W4668" s="180"/>
      <c r="X4668" s="1"/>
    </row>
    <row r="4669" spans="23:24" x14ac:dyDescent="0.25">
      <c r="W4669" s="180"/>
      <c r="X4669" s="1"/>
    </row>
    <row r="4670" spans="23:24" x14ac:dyDescent="0.25">
      <c r="W4670" s="180"/>
      <c r="X4670" s="1"/>
    </row>
    <row r="4671" spans="23:24" x14ac:dyDescent="0.25">
      <c r="W4671" s="180"/>
      <c r="X4671" s="1"/>
    </row>
    <row r="4672" spans="23:24" x14ac:dyDescent="0.25">
      <c r="W4672" s="180"/>
      <c r="X4672" s="1"/>
    </row>
    <row r="4673" spans="23:24" x14ac:dyDescent="0.25">
      <c r="W4673" s="180"/>
      <c r="X4673" s="1"/>
    </row>
    <row r="4674" spans="23:24" x14ac:dyDescent="0.25">
      <c r="W4674" s="180"/>
      <c r="X4674" s="1"/>
    </row>
    <row r="4675" spans="23:24" x14ac:dyDescent="0.25">
      <c r="W4675" s="180"/>
      <c r="X4675" s="1"/>
    </row>
    <row r="4676" spans="23:24" x14ac:dyDescent="0.25">
      <c r="W4676" s="180"/>
      <c r="X4676" s="1"/>
    </row>
    <row r="4677" spans="23:24" x14ac:dyDescent="0.25">
      <c r="W4677" s="180"/>
      <c r="X4677" s="1"/>
    </row>
    <row r="4678" spans="23:24" x14ac:dyDescent="0.25">
      <c r="W4678" s="180"/>
      <c r="X4678" s="1"/>
    </row>
    <row r="4679" spans="23:24" x14ac:dyDescent="0.25">
      <c r="W4679" s="180"/>
      <c r="X4679" s="1"/>
    </row>
    <row r="4680" spans="23:24" x14ac:dyDescent="0.25">
      <c r="W4680" s="180"/>
      <c r="X4680" s="1"/>
    </row>
    <row r="4681" spans="23:24" x14ac:dyDescent="0.25">
      <c r="W4681" s="180"/>
      <c r="X4681" s="1"/>
    </row>
    <row r="4682" spans="23:24" x14ac:dyDescent="0.25">
      <c r="W4682" s="180"/>
      <c r="X4682" s="1"/>
    </row>
    <row r="4683" spans="23:24" x14ac:dyDescent="0.25">
      <c r="W4683" s="180"/>
      <c r="X4683" s="1"/>
    </row>
    <row r="4684" spans="23:24" x14ac:dyDescent="0.25">
      <c r="W4684" s="180"/>
      <c r="X4684" s="1"/>
    </row>
    <row r="4685" spans="23:24" x14ac:dyDescent="0.25">
      <c r="W4685" s="180"/>
      <c r="X4685" s="1"/>
    </row>
    <row r="4686" spans="23:24" x14ac:dyDescent="0.25">
      <c r="W4686" s="180"/>
      <c r="X4686" s="1"/>
    </row>
    <row r="4687" spans="23:24" x14ac:dyDescent="0.25">
      <c r="W4687" s="180"/>
      <c r="X4687" s="1"/>
    </row>
    <row r="4688" spans="23:24" x14ac:dyDescent="0.25">
      <c r="W4688" s="180"/>
      <c r="X4688" s="1"/>
    </row>
    <row r="4689" spans="23:24" x14ac:dyDescent="0.25">
      <c r="W4689" s="180"/>
      <c r="X4689" s="1"/>
    </row>
    <row r="4690" spans="23:24" x14ac:dyDescent="0.25">
      <c r="W4690" s="180"/>
      <c r="X4690" s="1"/>
    </row>
    <row r="4691" spans="23:24" x14ac:dyDescent="0.25">
      <c r="W4691" s="180"/>
      <c r="X4691" s="1"/>
    </row>
    <row r="4692" spans="23:24" x14ac:dyDescent="0.25">
      <c r="W4692" s="180"/>
      <c r="X4692" s="1"/>
    </row>
    <row r="4693" spans="23:24" x14ac:dyDescent="0.25">
      <c r="W4693" s="180"/>
      <c r="X4693" s="1"/>
    </row>
    <row r="4694" spans="23:24" x14ac:dyDescent="0.25">
      <c r="W4694" s="180"/>
      <c r="X4694" s="1"/>
    </row>
    <row r="4695" spans="23:24" x14ac:dyDescent="0.25">
      <c r="W4695" s="180"/>
      <c r="X4695" s="1"/>
    </row>
    <row r="4696" spans="23:24" x14ac:dyDescent="0.25">
      <c r="W4696" s="180"/>
      <c r="X4696" s="1"/>
    </row>
    <row r="4697" spans="23:24" x14ac:dyDescent="0.25">
      <c r="W4697" s="180"/>
      <c r="X4697" s="1"/>
    </row>
    <row r="4698" spans="23:24" x14ac:dyDescent="0.25">
      <c r="W4698" s="180"/>
      <c r="X4698" s="1"/>
    </row>
    <row r="4699" spans="23:24" x14ac:dyDescent="0.25">
      <c r="W4699" s="180"/>
      <c r="X4699" s="1"/>
    </row>
    <row r="4700" spans="23:24" x14ac:dyDescent="0.25">
      <c r="W4700" s="180"/>
      <c r="X4700" s="1"/>
    </row>
    <row r="4701" spans="23:24" x14ac:dyDescent="0.25">
      <c r="W4701" s="180"/>
      <c r="X4701" s="1"/>
    </row>
    <row r="4702" spans="23:24" x14ac:dyDescent="0.25">
      <c r="W4702" s="180"/>
      <c r="X4702" s="1"/>
    </row>
    <row r="4703" spans="23:24" x14ac:dyDescent="0.25">
      <c r="W4703" s="180"/>
      <c r="X4703" s="1"/>
    </row>
    <row r="4704" spans="23:24" x14ac:dyDescent="0.25">
      <c r="W4704" s="180"/>
      <c r="X4704" s="1"/>
    </row>
    <row r="4705" spans="23:24" x14ac:dyDescent="0.25">
      <c r="W4705" s="180"/>
      <c r="X4705" s="1"/>
    </row>
    <row r="4706" spans="23:24" x14ac:dyDescent="0.25">
      <c r="W4706" s="180"/>
      <c r="X4706" s="1"/>
    </row>
    <row r="4707" spans="23:24" x14ac:dyDescent="0.25">
      <c r="W4707" s="180"/>
      <c r="X4707" s="1"/>
    </row>
    <row r="4708" spans="23:24" x14ac:dyDescent="0.25">
      <c r="W4708" s="180"/>
      <c r="X4708" s="1"/>
    </row>
    <row r="4709" spans="23:24" x14ac:dyDescent="0.25">
      <c r="W4709" s="180"/>
      <c r="X4709" s="1"/>
    </row>
    <row r="4710" spans="23:24" x14ac:dyDescent="0.25">
      <c r="W4710" s="180"/>
      <c r="X4710" s="1"/>
    </row>
    <row r="4711" spans="23:24" x14ac:dyDescent="0.25">
      <c r="W4711" s="180"/>
      <c r="X4711" s="1"/>
    </row>
    <row r="4712" spans="23:24" x14ac:dyDescent="0.25">
      <c r="W4712" s="180"/>
      <c r="X4712" s="1"/>
    </row>
    <row r="4713" spans="23:24" x14ac:dyDescent="0.25">
      <c r="W4713" s="180"/>
      <c r="X4713" s="1"/>
    </row>
    <row r="4714" spans="23:24" x14ac:dyDescent="0.25">
      <c r="W4714" s="180"/>
      <c r="X4714" s="1"/>
    </row>
    <row r="4715" spans="23:24" x14ac:dyDescent="0.25">
      <c r="W4715" s="180"/>
      <c r="X4715" s="1"/>
    </row>
    <row r="4716" spans="23:24" x14ac:dyDescent="0.25">
      <c r="W4716" s="180"/>
      <c r="X4716" s="1"/>
    </row>
    <row r="4717" spans="23:24" x14ac:dyDescent="0.25">
      <c r="W4717" s="180"/>
      <c r="X4717" s="1"/>
    </row>
    <row r="4718" spans="23:24" x14ac:dyDescent="0.25">
      <c r="W4718" s="180"/>
      <c r="X4718" s="1"/>
    </row>
    <row r="4719" spans="23:24" x14ac:dyDescent="0.25">
      <c r="W4719" s="180"/>
      <c r="X4719" s="1"/>
    </row>
    <row r="4720" spans="23:24" x14ac:dyDescent="0.25">
      <c r="W4720" s="180"/>
      <c r="X4720" s="1"/>
    </row>
    <row r="4721" spans="23:24" x14ac:dyDescent="0.25">
      <c r="W4721" s="180"/>
      <c r="X4721" s="1"/>
    </row>
    <row r="4722" spans="23:24" x14ac:dyDescent="0.25">
      <c r="W4722" s="180"/>
      <c r="X4722" s="1"/>
    </row>
    <row r="4723" spans="23:24" x14ac:dyDescent="0.25">
      <c r="W4723" s="180"/>
      <c r="X4723" s="1"/>
    </row>
    <row r="4724" spans="23:24" x14ac:dyDescent="0.25">
      <c r="W4724" s="180"/>
      <c r="X4724" s="1"/>
    </row>
    <row r="4725" spans="23:24" x14ac:dyDescent="0.25">
      <c r="W4725" s="180"/>
      <c r="X4725" s="1"/>
    </row>
    <row r="4726" spans="23:24" x14ac:dyDescent="0.25">
      <c r="W4726" s="180"/>
      <c r="X4726" s="1"/>
    </row>
    <row r="4727" spans="23:24" x14ac:dyDescent="0.25">
      <c r="W4727" s="180"/>
      <c r="X4727" s="1"/>
    </row>
    <row r="4728" spans="23:24" x14ac:dyDescent="0.25">
      <c r="W4728" s="180"/>
      <c r="X4728" s="1"/>
    </row>
    <row r="4729" spans="23:24" x14ac:dyDescent="0.25">
      <c r="W4729" s="180"/>
      <c r="X4729" s="1"/>
    </row>
    <row r="4730" spans="23:24" x14ac:dyDescent="0.25">
      <c r="W4730" s="180"/>
      <c r="X4730" s="1"/>
    </row>
    <row r="4731" spans="23:24" x14ac:dyDescent="0.25">
      <c r="W4731" s="180"/>
      <c r="X4731" s="1"/>
    </row>
    <row r="4732" spans="23:24" x14ac:dyDescent="0.25">
      <c r="W4732" s="180"/>
      <c r="X4732" s="1"/>
    </row>
    <row r="4733" spans="23:24" x14ac:dyDescent="0.25">
      <c r="W4733" s="180"/>
      <c r="X4733" s="1"/>
    </row>
    <row r="4734" spans="23:24" x14ac:dyDescent="0.25">
      <c r="W4734" s="180"/>
      <c r="X4734" s="1"/>
    </row>
    <row r="4735" spans="23:24" x14ac:dyDescent="0.25">
      <c r="W4735" s="180"/>
      <c r="X4735" s="1"/>
    </row>
    <row r="4736" spans="23:24" x14ac:dyDescent="0.25">
      <c r="W4736" s="180"/>
      <c r="X4736" s="1"/>
    </row>
    <row r="4737" spans="23:24" x14ac:dyDescent="0.25">
      <c r="W4737" s="180"/>
      <c r="X4737" s="1"/>
    </row>
    <row r="4738" spans="23:24" x14ac:dyDescent="0.25">
      <c r="W4738" s="180"/>
      <c r="X4738" s="1"/>
    </row>
    <row r="4739" spans="23:24" x14ac:dyDescent="0.25">
      <c r="W4739" s="180"/>
      <c r="X4739" s="1"/>
    </row>
    <row r="4740" spans="23:24" x14ac:dyDescent="0.25">
      <c r="W4740" s="180"/>
      <c r="X4740" s="1"/>
    </row>
    <row r="4741" spans="23:24" x14ac:dyDescent="0.25">
      <c r="W4741" s="180"/>
      <c r="X4741" s="1"/>
    </row>
    <row r="4742" spans="23:24" x14ac:dyDescent="0.25">
      <c r="W4742" s="180"/>
      <c r="X4742" s="1"/>
    </row>
    <row r="4743" spans="23:24" x14ac:dyDescent="0.25">
      <c r="W4743" s="180"/>
      <c r="X4743" s="1"/>
    </row>
    <row r="4744" spans="23:24" x14ac:dyDescent="0.25">
      <c r="W4744" s="180"/>
      <c r="X4744" s="1"/>
    </row>
    <row r="4745" spans="23:24" x14ac:dyDescent="0.25">
      <c r="W4745" s="180"/>
      <c r="X4745" s="1"/>
    </row>
    <row r="4746" spans="23:24" x14ac:dyDescent="0.25">
      <c r="W4746" s="180"/>
      <c r="X4746" s="1"/>
    </row>
    <row r="4747" spans="23:24" x14ac:dyDescent="0.25">
      <c r="W4747" s="180"/>
      <c r="X4747" s="1"/>
    </row>
    <row r="4748" spans="23:24" x14ac:dyDescent="0.25">
      <c r="W4748" s="180"/>
      <c r="X4748" s="1"/>
    </row>
    <row r="4749" spans="23:24" x14ac:dyDescent="0.25">
      <c r="W4749" s="180"/>
      <c r="X4749" s="1"/>
    </row>
    <row r="4750" spans="23:24" x14ac:dyDescent="0.25">
      <c r="W4750" s="180"/>
      <c r="X4750" s="1"/>
    </row>
    <row r="4751" spans="23:24" x14ac:dyDescent="0.25">
      <c r="W4751" s="180"/>
      <c r="X4751" s="1"/>
    </row>
    <row r="4752" spans="23:24" x14ac:dyDescent="0.25">
      <c r="W4752" s="180"/>
      <c r="X4752" s="1"/>
    </row>
    <row r="4753" spans="23:24" x14ac:dyDescent="0.25">
      <c r="W4753" s="180"/>
      <c r="X4753" s="1"/>
    </row>
    <row r="4754" spans="23:24" x14ac:dyDescent="0.25">
      <c r="W4754" s="180"/>
      <c r="X4754" s="1"/>
    </row>
    <row r="4755" spans="23:24" x14ac:dyDescent="0.25">
      <c r="W4755" s="180"/>
      <c r="X4755" s="1"/>
    </row>
    <row r="4756" spans="23:24" x14ac:dyDescent="0.25">
      <c r="W4756" s="180"/>
      <c r="X4756" s="1"/>
    </row>
    <row r="4757" spans="23:24" x14ac:dyDescent="0.25">
      <c r="W4757" s="180"/>
      <c r="X4757" s="1"/>
    </row>
    <row r="4758" spans="23:24" x14ac:dyDescent="0.25">
      <c r="W4758" s="180"/>
      <c r="X4758" s="1"/>
    </row>
    <row r="4759" spans="23:24" x14ac:dyDescent="0.25">
      <c r="W4759" s="180"/>
      <c r="X4759" s="1"/>
    </row>
    <row r="4760" spans="23:24" x14ac:dyDescent="0.25">
      <c r="W4760" s="180"/>
      <c r="X4760" s="1"/>
    </row>
    <row r="4761" spans="23:24" x14ac:dyDescent="0.25">
      <c r="W4761" s="180"/>
      <c r="X4761" s="1"/>
    </row>
    <row r="4762" spans="23:24" x14ac:dyDescent="0.25">
      <c r="W4762" s="180"/>
      <c r="X4762" s="1"/>
    </row>
    <row r="4763" spans="23:24" x14ac:dyDescent="0.25">
      <c r="W4763" s="180"/>
      <c r="X4763" s="1"/>
    </row>
    <row r="4764" spans="23:24" x14ac:dyDescent="0.25">
      <c r="W4764" s="180"/>
      <c r="X4764" s="1"/>
    </row>
    <row r="4765" spans="23:24" x14ac:dyDescent="0.25">
      <c r="W4765" s="180"/>
      <c r="X4765" s="1"/>
    </row>
    <row r="4766" spans="23:24" x14ac:dyDescent="0.25">
      <c r="W4766" s="180"/>
      <c r="X4766" s="1"/>
    </row>
    <row r="4767" spans="23:24" x14ac:dyDescent="0.25">
      <c r="W4767" s="180"/>
      <c r="X4767" s="1"/>
    </row>
    <row r="4768" spans="23:24" x14ac:dyDescent="0.25">
      <c r="W4768" s="180"/>
      <c r="X4768" s="1"/>
    </row>
    <row r="4769" spans="23:24" x14ac:dyDescent="0.25">
      <c r="W4769" s="180"/>
      <c r="X4769" s="1"/>
    </row>
    <row r="4770" spans="23:24" x14ac:dyDescent="0.25">
      <c r="W4770" s="180"/>
      <c r="X4770" s="1"/>
    </row>
    <row r="4771" spans="23:24" x14ac:dyDescent="0.25">
      <c r="W4771" s="180"/>
      <c r="X4771" s="1"/>
    </row>
    <row r="4772" spans="23:24" x14ac:dyDescent="0.25">
      <c r="W4772" s="180"/>
      <c r="X4772" s="1"/>
    </row>
    <row r="4773" spans="23:24" x14ac:dyDescent="0.25">
      <c r="W4773" s="180"/>
      <c r="X4773" s="1"/>
    </row>
    <row r="4774" spans="23:24" x14ac:dyDescent="0.25">
      <c r="W4774" s="180"/>
      <c r="X4774" s="1"/>
    </row>
    <row r="4775" spans="23:24" x14ac:dyDescent="0.25">
      <c r="W4775" s="180"/>
      <c r="X4775" s="1"/>
    </row>
    <row r="4776" spans="23:24" x14ac:dyDescent="0.25">
      <c r="W4776" s="180"/>
      <c r="X4776" s="1"/>
    </row>
    <row r="4777" spans="23:24" x14ac:dyDescent="0.25">
      <c r="W4777" s="180"/>
      <c r="X4777" s="1"/>
    </row>
    <row r="4778" spans="23:24" x14ac:dyDescent="0.25">
      <c r="W4778" s="180"/>
      <c r="X4778" s="1"/>
    </row>
    <row r="4779" spans="23:24" x14ac:dyDescent="0.25">
      <c r="W4779" s="180"/>
      <c r="X4779" s="1"/>
    </row>
    <row r="4780" spans="23:24" x14ac:dyDescent="0.25">
      <c r="W4780" s="180"/>
      <c r="X4780" s="1"/>
    </row>
    <row r="4781" spans="23:24" x14ac:dyDescent="0.25">
      <c r="W4781" s="180"/>
      <c r="X4781" s="1"/>
    </row>
    <row r="4782" spans="23:24" x14ac:dyDescent="0.25">
      <c r="W4782" s="180"/>
      <c r="X4782" s="1"/>
    </row>
    <row r="4783" spans="23:24" x14ac:dyDescent="0.25">
      <c r="W4783" s="180"/>
      <c r="X4783" s="1"/>
    </row>
    <row r="4784" spans="23:24" x14ac:dyDescent="0.25">
      <c r="W4784" s="180"/>
      <c r="X4784" s="1"/>
    </row>
    <row r="4785" spans="23:24" x14ac:dyDescent="0.25">
      <c r="W4785" s="180"/>
      <c r="X4785" s="1"/>
    </row>
    <row r="4786" spans="23:24" x14ac:dyDescent="0.25">
      <c r="W4786" s="180"/>
      <c r="X4786" s="1"/>
    </row>
    <row r="4787" spans="23:24" x14ac:dyDescent="0.25">
      <c r="W4787" s="180"/>
      <c r="X4787" s="1"/>
    </row>
    <row r="4788" spans="23:24" x14ac:dyDescent="0.25">
      <c r="W4788" s="180"/>
      <c r="X4788" s="1"/>
    </row>
    <row r="4789" spans="23:24" x14ac:dyDescent="0.25">
      <c r="W4789" s="180"/>
      <c r="X4789" s="1"/>
    </row>
    <row r="4790" spans="23:24" x14ac:dyDescent="0.25">
      <c r="W4790" s="180"/>
      <c r="X4790" s="1"/>
    </row>
    <row r="4791" spans="23:24" x14ac:dyDescent="0.25">
      <c r="W4791" s="180"/>
      <c r="X4791" s="1"/>
    </row>
    <row r="4792" spans="23:24" x14ac:dyDescent="0.25">
      <c r="W4792" s="180"/>
      <c r="X4792" s="1"/>
    </row>
    <row r="4793" spans="23:24" x14ac:dyDescent="0.25">
      <c r="W4793" s="180"/>
      <c r="X4793" s="1"/>
    </row>
    <row r="4794" spans="23:24" x14ac:dyDescent="0.25">
      <c r="W4794" s="180"/>
      <c r="X4794" s="1"/>
    </row>
    <row r="4795" spans="23:24" x14ac:dyDescent="0.25">
      <c r="W4795" s="180"/>
      <c r="X4795" s="1"/>
    </row>
    <row r="4796" spans="23:24" x14ac:dyDescent="0.25">
      <c r="W4796" s="180"/>
      <c r="X4796" s="1"/>
    </row>
    <row r="4797" spans="23:24" x14ac:dyDescent="0.25">
      <c r="W4797" s="180"/>
      <c r="X4797" s="1"/>
    </row>
    <row r="4798" spans="23:24" x14ac:dyDescent="0.25">
      <c r="W4798" s="180"/>
      <c r="X4798" s="1"/>
    </row>
    <row r="4799" spans="23:24" x14ac:dyDescent="0.25">
      <c r="W4799" s="180"/>
      <c r="X4799" s="1"/>
    </row>
    <row r="4800" spans="23:24" x14ac:dyDescent="0.25">
      <c r="W4800" s="180"/>
      <c r="X4800" s="1"/>
    </row>
    <row r="4801" spans="23:24" x14ac:dyDescent="0.25">
      <c r="W4801" s="180"/>
      <c r="X4801" s="1"/>
    </row>
    <row r="4802" spans="23:24" x14ac:dyDescent="0.25">
      <c r="W4802" s="180"/>
      <c r="X4802" s="1"/>
    </row>
    <row r="4803" spans="23:24" x14ac:dyDescent="0.25">
      <c r="W4803" s="180"/>
      <c r="X4803" s="1"/>
    </row>
    <row r="4804" spans="23:24" x14ac:dyDescent="0.25">
      <c r="W4804" s="180"/>
      <c r="X4804" s="1"/>
    </row>
    <row r="4805" spans="23:24" x14ac:dyDescent="0.25">
      <c r="W4805" s="180"/>
      <c r="X4805" s="1"/>
    </row>
    <row r="4806" spans="23:24" x14ac:dyDescent="0.25">
      <c r="W4806" s="180"/>
      <c r="X4806" s="1"/>
    </row>
    <row r="4807" spans="23:24" x14ac:dyDescent="0.25">
      <c r="W4807" s="180"/>
      <c r="X4807" s="1"/>
    </row>
    <row r="4808" spans="23:24" x14ac:dyDescent="0.25">
      <c r="W4808" s="180"/>
      <c r="X4808" s="1"/>
    </row>
    <row r="4809" spans="23:24" x14ac:dyDescent="0.25">
      <c r="W4809" s="180"/>
      <c r="X4809" s="1"/>
    </row>
    <row r="4810" spans="23:24" x14ac:dyDescent="0.25">
      <c r="W4810" s="180"/>
      <c r="X4810" s="1"/>
    </row>
    <row r="4811" spans="23:24" x14ac:dyDescent="0.25">
      <c r="W4811" s="180"/>
      <c r="X4811" s="1"/>
    </row>
    <row r="4812" spans="23:24" x14ac:dyDescent="0.25">
      <c r="W4812" s="180"/>
      <c r="X4812" s="1"/>
    </row>
    <row r="4813" spans="23:24" x14ac:dyDescent="0.25">
      <c r="W4813" s="180"/>
      <c r="X4813" s="1"/>
    </row>
    <row r="4814" spans="23:24" x14ac:dyDescent="0.25">
      <c r="W4814" s="180"/>
      <c r="X4814" s="1"/>
    </row>
    <row r="4815" spans="23:24" x14ac:dyDescent="0.25">
      <c r="W4815" s="180"/>
      <c r="X4815" s="1"/>
    </row>
    <row r="4816" spans="23:24" x14ac:dyDescent="0.25">
      <c r="W4816" s="180"/>
      <c r="X4816" s="1"/>
    </row>
    <row r="4817" spans="23:24" x14ac:dyDescent="0.25">
      <c r="W4817" s="180"/>
      <c r="X4817" s="1"/>
    </row>
    <row r="4818" spans="23:24" x14ac:dyDescent="0.25">
      <c r="W4818" s="180"/>
      <c r="X4818" s="1"/>
    </row>
    <row r="4819" spans="23:24" x14ac:dyDescent="0.25">
      <c r="W4819" s="180"/>
      <c r="X4819" s="1"/>
    </row>
    <row r="4820" spans="23:24" x14ac:dyDescent="0.25">
      <c r="W4820" s="180"/>
      <c r="X4820" s="1"/>
    </row>
    <row r="4821" spans="23:24" x14ac:dyDescent="0.25">
      <c r="W4821" s="180"/>
      <c r="X4821" s="1"/>
    </row>
    <row r="4822" spans="23:24" x14ac:dyDescent="0.25">
      <c r="W4822" s="180"/>
      <c r="X4822" s="1"/>
    </row>
    <row r="4823" spans="23:24" x14ac:dyDescent="0.25">
      <c r="W4823" s="180"/>
      <c r="X4823" s="1"/>
    </row>
    <row r="4824" spans="23:24" x14ac:dyDescent="0.25">
      <c r="W4824" s="180"/>
      <c r="X4824" s="1"/>
    </row>
    <row r="4825" spans="23:24" x14ac:dyDescent="0.25">
      <c r="W4825" s="180"/>
      <c r="X4825" s="1"/>
    </row>
    <row r="4826" spans="23:24" x14ac:dyDescent="0.25">
      <c r="W4826" s="180"/>
      <c r="X4826" s="1"/>
    </row>
    <row r="4827" spans="23:24" x14ac:dyDescent="0.25">
      <c r="W4827" s="180"/>
      <c r="X4827" s="1"/>
    </row>
    <row r="4828" spans="23:24" x14ac:dyDescent="0.25">
      <c r="W4828" s="180"/>
      <c r="X4828" s="1"/>
    </row>
    <row r="4829" spans="23:24" x14ac:dyDescent="0.25">
      <c r="W4829" s="180"/>
      <c r="X4829" s="1"/>
    </row>
    <row r="4830" spans="23:24" x14ac:dyDescent="0.25">
      <c r="W4830" s="180"/>
      <c r="X4830" s="1"/>
    </row>
    <row r="4831" spans="23:24" x14ac:dyDescent="0.25">
      <c r="W4831" s="180"/>
      <c r="X4831" s="1"/>
    </row>
    <row r="4832" spans="23:24" x14ac:dyDescent="0.25">
      <c r="W4832" s="180"/>
      <c r="X4832" s="1"/>
    </row>
    <row r="4833" spans="23:24" x14ac:dyDescent="0.25">
      <c r="W4833" s="180"/>
      <c r="X4833" s="1"/>
    </row>
    <row r="4834" spans="23:24" x14ac:dyDescent="0.25">
      <c r="W4834" s="180"/>
      <c r="X4834" s="1"/>
    </row>
    <row r="4835" spans="23:24" x14ac:dyDescent="0.25">
      <c r="W4835" s="180"/>
      <c r="X4835" s="1"/>
    </row>
    <row r="4836" spans="23:24" x14ac:dyDescent="0.25">
      <c r="W4836" s="180"/>
      <c r="X4836" s="1"/>
    </row>
    <row r="4837" spans="23:24" x14ac:dyDescent="0.25">
      <c r="W4837" s="180"/>
      <c r="X4837" s="1"/>
    </row>
    <row r="4838" spans="23:24" x14ac:dyDescent="0.25">
      <c r="W4838" s="180"/>
      <c r="X4838" s="1"/>
    </row>
    <row r="4839" spans="23:24" x14ac:dyDescent="0.25">
      <c r="W4839" s="180"/>
      <c r="X4839" s="1"/>
    </row>
    <row r="4840" spans="23:24" x14ac:dyDescent="0.25">
      <c r="W4840" s="180"/>
      <c r="X4840" s="1"/>
    </row>
    <row r="4841" spans="23:24" x14ac:dyDescent="0.25">
      <c r="W4841" s="180"/>
      <c r="X4841" s="1"/>
    </row>
    <row r="4842" spans="23:24" x14ac:dyDescent="0.25">
      <c r="W4842" s="180"/>
      <c r="X4842" s="1"/>
    </row>
    <row r="4843" spans="23:24" x14ac:dyDescent="0.25">
      <c r="W4843" s="180"/>
      <c r="X4843" s="1"/>
    </row>
    <row r="4844" spans="23:24" x14ac:dyDescent="0.25">
      <c r="W4844" s="180"/>
      <c r="X4844" s="1"/>
    </row>
    <row r="4845" spans="23:24" x14ac:dyDescent="0.25">
      <c r="W4845" s="180"/>
      <c r="X4845" s="1"/>
    </row>
    <row r="4846" spans="23:24" x14ac:dyDescent="0.25">
      <c r="W4846" s="180"/>
      <c r="X4846" s="1"/>
    </row>
    <row r="4847" spans="23:24" x14ac:dyDescent="0.25">
      <c r="W4847" s="180"/>
      <c r="X4847" s="1"/>
    </row>
    <row r="4848" spans="23:24" x14ac:dyDescent="0.25">
      <c r="W4848" s="180"/>
      <c r="X4848" s="1"/>
    </row>
    <row r="4849" spans="23:24" x14ac:dyDescent="0.25">
      <c r="W4849" s="180"/>
      <c r="X4849" s="1"/>
    </row>
    <row r="4850" spans="23:24" x14ac:dyDescent="0.25">
      <c r="W4850" s="180"/>
      <c r="X4850" s="1"/>
    </row>
    <row r="4851" spans="23:24" x14ac:dyDescent="0.25">
      <c r="W4851" s="180"/>
      <c r="X4851" s="1"/>
    </row>
    <row r="4852" spans="23:24" x14ac:dyDescent="0.25">
      <c r="W4852" s="180"/>
      <c r="X4852" s="1"/>
    </row>
    <row r="4853" spans="23:24" x14ac:dyDescent="0.25">
      <c r="W4853" s="180"/>
      <c r="X4853" s="1"/>
    </row>
    <row r="4854" spans="23:24" x14ac:dyDescent="0.25">
      <c r="W4854" s="180"/>
      <c r="X4854" s="1"/>
    </row>
    <row r="4855" spans="23:24" x14ac:dyDescent="0.25">
      <c r="W4855" s="180"/>
      <c r="X4855" s="1"/>
    </row>
    <row r="4856" spans="23:24" x14ac:dyDescent="0.25">
      <c r="W4856" s="180"/>
      <c r="X4856" s="1"/>
    </row>
    <row r="4857" spans="23:24" x14ac:dyDescent="0.25">
      <c r="W4857" s="180"/>
      <c r="X4857" s="1"/>
    </row>
    <row r="4858" spans="23:24" x14ac:dyDescent="0.25">
      <c r="W4858" s="180"/>
      <c r="X4858" s="1"/>
    </row>
    <row r="4859" spans="23:24" x14ac:dyDescent="0.25">
      <c r="W4859" s="180"/>
      <c r="X4859" s="1"/>
    </row>
    <row r="4860" spans="23:24" x14ac:dyDescent="0.25">
      <c r="W4860" s="180"/>
      <c r="X4860" s="1"/>
    </row>
    <row r="4861" spans="23:24" x14ac:dyDescent="0.25">
      <c r="W4861" s="180"/>
      <c r="X4861" s="1"/>
    </row>
    <row r="4862" spans="23:24" x14ac:dyDescent="0.25">
      <c r="W4862" s="180"/>
      <c r="X4862" s="1"/>
    </row>
    <row r="4863" spans="23:24" x14ac:dyDescent="0.25">
      <c r="W4863" s="180"/>
      <c r="X4863" s="1"/>
    </row>
    <row r="4864" spans="23:24" x14ac:dyDescent="0.25">
      <c r="W4864" s="180"/>
      <c r="X4864" s="1"/>
    </row>
    <row r="4865" spans="23:24" x14ac:dyDescent="0.25">
      <c r="W4865" s="180"/>
      <c r="X4865" s="1"/>
    </row>
    <row r="4866" spans="23:24" x14ac:dyDescent="0.25">
      <c r="W4866" s="180"/>
      <c r="X4866" s="1"/>
    </row>
    <row r="4867" spans="23:24" x14ac:dyDescent="0.25">
      <c r="W4867" s="180"/>
      <c r="X4867" s="1"/>
    </row>
    <row r="4868" spans="23:24" x14ac:dyDescent="0.25">
      <c r="W4868" s="180"/>
      <c r="X4868" s="1"/>
    </row>
    <row r="4869" spans="23:24" x14ac:dyDescent="0.25">
      <c r="W4869" s="180"/>
      <c r="X4869" s="1"/>
    </row>
    <row r="4870" spans="23:24" x14ac:dyDescent="0.25">
      <c r="W4870" s="180"/>
      <c r="X4870" s="1"/>
    </row>
    <row r="4871" spans="23:24" x14ac:dyDescent="0.25">
      <c r="W4871" s="180"/>
      <c r="X4871" s="1"/>
    </row>
    <row r="4872" spans="23:24" x14ac:dyDescent="0.25">
      <c r="W4872" s="180"/>
      <c r="X4872" s="1"/>
    </row>
    <row r="4873" spans="23:24" x14ac:dyDescent="0.25">
      <c r="W4873" s="180"/>
      <c r="X4873" s="1"/>
    </row>
    <row r="4874" spans="23:24" x14ac:dyDescent="0.25">
      <c r="W4874" s="180"/>
      <c r="X4874" s="1"/>
    </row>
    <row r="4875" spans="23:24" x14ac:dyDescent="0.25">
      <c r="W4875" s="180"/>
      <c r="X4875" s="1"/>
    </row>
    <row r="4876" spans="23:24" x14ac:dyDescent="0.25">
      <c r="W4876" s="180"/>
      <c r="X4876" s="1"/>
    </row>
    <row r="4877" spans="23:24" x14ac:dyDescent="0.25">
      <c r="W4877" s="180"/>
      <c r="X4877" s="1"/>
    </row>
    <row r="4878" spans="23:24" x14ac:dyDescent="0.25">
      <c r="W4878" s="180"/>
      <c r="X4878" s="1"/>
    </row>
    <row r="4879" spans="23:24" x14ac:dyDescent="0.25">
      <c r="W4879" s="180"/>
      <c r="X4879" s="1"/>
    </row>
    <row r="4880" spans="23:24" x14ac:dyDescent="0.25">
      <c r="W4880" s="180"/>
      <c r="X4880" s="1"/>
    </row>
    <row r="4881" spans="23:24" x14ac:dyDescent="0.25">
      <c r="W4881" s="180"/>
      <c r="X4881" s="1"/>
    </row>
    <row r="4882" spans="23:24" x14ac:dyDescent="0.25">
      <c r="W4882" s="180"/>
      <c r="X4882" s="1"/>
    </row>
    <row r="4883" spans="23:24" x14ac:dyDescent="0.25">
      <c r="W4883" s="180"/>
      <c r="X4883" s="1"/>
    </row>
    <row r="4884" spans="23:24" x14ac:dyDescent="0.25">
      <c r="W4884" s="180"/>
      <c r="X4884" s="1"/>
    </row>
    <row r="4885" spans="23:24" x14ac:dyDescent="0.25">
      <c r="W4885" s="180"/>
      <c r="X4885" s="1"/>
    </row>
    <row r="4886" spans="23:24" x14ac:dyDescent="0.25">
      <c r="W4886" s="180"/>
      <c r="X4886" s="1"/>
    </row>
    <row r="4887" spans="23:24" x14ac:dyDescent="0.25">
      <c r="W4887" s="180"/>
      <c r="X4887" s="1"/>
    </row>
    <row r="4888" spans="23:24" x14ac:dyDescent="0.25">
      <c r="W4888" s="180"/>
      <c r="X4888" s="1"/>
    </row>
    <row r="4889" spans="23:24" x14ac:dyDescent="0.25">
      <c r="W4889" s="180"/>
      <c r="X4889" s="1"/>
    </row>
    <row r="4890" spans="23:24" x14ac:dyDescent="0.25">
      <c r="W4890" s="180"/>
      <c r="X4890" s="1"/>
    </row>
    <row r="4891" spans="23:24" x14ac:dyDescent="0.25">
      <c r="W4891" s="180"/>
      <c r="X4891" s="1"/>
    </row>
    <row r="4892" spans="23:24" x14ac:dyDescent="0.25">
      <c r="W4892" s="180"/>
      <c r="X4892" s="1"/>
    </row>
    <row r="4893" spans="23:24" x14ac:dyDescent="0.25">
      <c r="W4893" s="180"/>
      <c r="X4893" s="1"/>
    </row>
    <row r="4894" spans="23:24" x14ac:dyDescent="0.25">
      <c r="W4894" s="180"/>
      <c r="X4894" s="1"/>
    </row>
    <row r="4895" spans="23:24" x14ac:dyDescent="0.25">
      <c r="W4895" s="180"/>
      <c r="X4895" s="1"/>
    </row>
    <row r="4896" spans="23:24" x14ac:dyDescent="0.25">
      <c r="W4896" s="180"/>
      <c r="X4896" s="1"/>
    </row>
    <row r="4897" spans="23:24" x14ac:dyDescent="0.25">
      <c r="W4897" s="180"/>
      <c r="X4897" s="1"/>
    </row>
    <row r="4898" spans="23:24" x14ac:dyDescent="0.25">
      <c r="W4898" s="180"/>
      <c r="X4898" s="1"/>
    </row>
    <row r="4899" spans="23:24" x14ac:dyDescent="0.25">
      <c r="W4899" s="180"/>
      <c r="X4899" s="1"/>
    </row>
    <row r="4900" spans="23:24" x14ac:dyDescent="0.25">
      <c r="W4900" s="180"/>
      <c r="X4900" s="1"/>
    </row>
    <row r="4901" spans="23:24" x14ac:dyDescent="0.25">
      <c r="W4901" s="180"/>
      <c r="X4901" s="1"/>
    </row>
    <row r="4902" spans="23:24" x14ac:dyDescent="0.25">
      <c r="W4902" s="180"/>
      <c r="X4902" s="1"/>
    </row>
    <row r="4903" spans="23:24" x14ac:dyDescent="0.25">
      <c r="W4903" s="180"/>
      <c r="X4903" s="1"/>
    </row>
    <row r="4904" spans="23:24" x14ac:dyDescent="0.25">
      <c r="W4904" s="180"/>
      <c r="X4904" s="1"/>
    </row>
    <row r="4905" spans="23:24" x14ac:dyDescent="0.25">
      <c r="W4905" s="180"/>
      <c r="X4905" s="1"/>
    </row>
    <row r="4906" spans="23:24" x14ac:dyDescent="0.25">
      <c r="W4906" s="180"/>
      <c r="X4906" s="1"/>
    </row>
    <row r="4907" spans="23:24" x14ac:dyDescent="0.25">
      <c r="W4907" s="180"/>
      <c r="X4907" s="1"/>
    </row>
    <row r="4908" spans="23:24" x14ac:dyDescent="0.25">
      <c r="W4908" s="180"/>
      <c r="X4908" s="1"/>
    </row>
    <row r="4909" spans="23:24" x14ac:dyDescent="0.25">
      <c r="W4909" s="180"/>
      <c r="X4909" s="1"/>
    </row>
    <row r="4910" spans="23:24" x14ac:dyDescent="0.25">
      <c r="W4910" s="180"/>
      <c r="X4910" s="1"/>
    </row>
    <row r="4911" spans="23:24" x14ac:dyDescent="0.25">
      <c r="W4911" s="180"/>
      <c r="X4911" s="1"/>
    </row>
    <row r="4912" spans="23:24" x14ac:dyDescent="0.25">
      <c r="W4912" s="180"/>
      <c r="X4912" s="1"/>
    </row>
    <row r="4913" spans="23:24" x14ac:dyDescent="0.25">
      <c r="W4913" s="180"/>
      <c r="X4913" s="1"/>
    </row>
    <row r="4914" spans="23:24" x14ac:dyDescent="0.25">
      <c r="W4914" s="180"/>
      <c r="X4914" s="1"/>
    </row>
    <row r="4915" spans="23:24" x14ac:dyDescent="0.25">
      <c r="W4915" s="180"/>
      <c r="X4915" s="1"/>
    </row>
    <row r="4916" spans="23:24" x14ac:dyDescent="0.25">
      <c r="W4916" s="180"/>
      <c r="X4916" s="1"/>
    </row>
    <row r="4917" spans="23:24" x14ac:dyDescent="0.25">
      <c r="W4917" s="180"/>
      <c r="X4917" s="1"/>
    </row>
    <row r="4918" spans="23:24" x14ac:dyDescent="0.25">
      <c r="W4918" s="180"/>
      <c r="X4918" s="1"/>
    </row>
    <row r="4919" spans="23:24" x14ac:dyDescent="0.25">
      <c r="W4919" s="180"/>
      <c r="X4919" s="1"/>
    </row>
    <row r="4920" spans="23:24" x14ac:dyDescent="0.25">
      <c r="W4920" s="180"/>
      <c r="X4920" s="1"/>
    </row>
    <row r="4921" spans="23:24" x14ac:dyDescent="0.25">
      <c r="W4921" s="180"/>
      <c r="X4921" s="1"/>
    </row>
    <row r="4922" spans="23:24" x14ac:dyDescent="0.25">
      <c r="W4922" s="180"/>
      <c r="X4922" s="1"/>
    </row>
    <row r="4923" spans="23:24" x14ac:dyDescent="0.25">
      <c r="W4923" s="180"/>
      <c r="X4923" s="1"/>
    </row>
    <row r="4924" spans="23:24" x14ac:dyDescent="0.25">
      <c r="W4924" s="180"/>
      <c r="X4924" s="1"/>
    </row>
    <row r="4925" spans="23:24" x14ac:dyDescent="0.25">
      <c r="W4925" s="180"/>
      <c r="X4925" s="1"/>
    </row>
    <row r="4926" spans="23:24" x14ac:dyDescent="0.25">
      <c r="W4926" s="180"/>
      <c r="X4926" s="1"/>
    </row>
    <row r="4927" spans="23:24" x14ac:dyDescent="0.25">
      <c r="W4927" s="180"/>
      <c r="X4927" s="1"/>
    </row>
    <row r="4928" spans="23:24" x14ac:dyDescent="0.25">
      <c r="W4928" s="180"/>
      <c r="X4928" s="1"/>
    </row>
    <row r="4929" spans="23:24" x14ac:dyDescent="0.25">
      <c r="W4929" s="180"/>
      <c r="X4929" s="1"/>
    </row>
    <row r="4930" spans="23:24" x14ac:dyDescent="0.25">
      <c r="W4930" s="180"/>
      <c r="X4930" s="1"/>
    </row>
    <row r="4931" spans="23:24" x14ac:dyDescent="0.25">
      <c r="W4931" s="180"/>
      <c r="X4931" s="1"/>
    </row>
    <row r="4932" spans="23:24" x14ac:dyDescent="0.25">
      <c r="W4932" s="180"/>
      <c r="X4932" s="1"/>
    </row>
    <row r="4933" spans="23:24" x14ac:dyDescent="0.25">
      <c r="W4933" s="180"/>
      <c r="X4933" s="1"/>
    </row>
    <row r="4934" spans="23:24" x14ac:dyDescent="0.25">
      <c r="W4934" s="180"/>
      <c r="X4934" s="1"/>
    </row>
    <row r="4935" spans="23:24" x14ac:dyDescent="0.25">
      <c r="W4935" s="180"/>
      <c r="X4935" s="1"/>
    </row>
    <row r="4936" spans="23:24" x14ac:dyDescent="0.25">
      <c r="W4936" s="180"/>
      <c r="X4936" s="1"/>
    </row>
    <row r="4937" spans="23:24" x14ac:dyDescent="0.25">
      <c r="W4937" s="180"/>
      <c r="X4937" s="1"/>
    </row>
    <row r="4938" spans="23:24" x14ac:dyDescent="0.25">
      <c r="W4938" s="180"/>
      <c r="X4938" s="1"/>
    </row>
    <row r="4939" spans="23:24" x14ac:dyDescent="0.25">
      <c r="W4939" s="180"/>
      <c r="X4939" s="1"/>
    </row>
    <row r="4940" spans="23:24" x14ac:dyDescent="0.25">
      <c r="W4940" s="180"/>
      <c r="X4940" s="1"/>
    </row>
    <row r="4941" spans="23:24" x14ac:dyDescent="0.25">
      <c r="W4941" s="180"/>
      <c r="X4941" s="1"/>
    </row>
    <row r="4942" spans="23:24" x14ac:dyDescent="0.25">
      <c r="W4942" s="180"/>
      <c r="X4942" s="1"/>
    </row>
    <row r="4943" spans="23:24" x14ac:dyDescent="0.25">
      <c r="W4943" s="180"/>
      <c r="X4943" s="1"/>
    </row>
    <row r="4944" spans="23:24" x14ac:dyDescent="0.25">
      <c r="W4944" s="180"/>
      <c r="X4944" s="1"/>
    </row>
    <row r="4945" spans="23:24" x14ac:dyDescent="0.25">
      <c r="W4945" s="180"/>
      <c r="X4945" s="1"/>
    </row>
    <row r="4946" spans="23:24" x14ac:dyDescent="0.25">
      <c r="W4946" s="180"/>
      <c r="X4946" s="1"/>
    </row>
    <row r="4947" spans="23:24" x14ac:dyDescent="0.25">
      <c r="W4947" s="180"/>
      <c r="X4947" s="1"/>
    </row>
    <row r="4948" spans="23:24" x14ac:dyDescent="0.25">
      <c r="W4948" s="180"/>
      <c r="X4948" s="1"/>
    </row>
    <row r="4949" spans="23:24" x14ac:dyDescent="0.25">
      <c r="W4949" s="180"/>
      <c r="X4949" s="1"/>
    </row>
    <row r="4950" spans="23:24" x14ac:dyDescent="0.25">
      <c r="W4950" s="180"/>
      <c r="X4950" s="1"/>
    </row>
    <row r="4951" spans="23:24" x14ac:dyDescent="0.25">
      <c r="W4951" s="180"/>
      <c r="X4951" s="1"/>
    </row>
    <row r="4952" spans="23:24" x14ac:dyDescent="0.25">
      <c r="W4952" s="180"/>
      <c r="X4952" s="1"/>
    </row>
    <row r="4953" spans="23:24" x14ac:dyDescent="0.25">
      <c r="W4953" s="180"/>
      <c r="X4953" s="1"/>
    </row>
    <row r="4954" spans="23:24" x14ac:dyDescent="0.25">
      <c r="W4954" s="180"/>
      <c r="X4954" s="1"/>
    </row>
    <row r="4955" spans="23:24" x14ac:dyDescent="0.25">
      <c r="W4955" s="180"/>
      <c r="X4955" s="1"/>
    </row>
    <row r="4956" spans="23:24" x14ac:dyDescent="0.25">
      <c r="W4956" s="180"/>
      <c r="X4956" s="1"/>
    </row>
    <row r="4957" spans="23:24" x14ac:dyDescent="0.25">
      <c r="W4957" s="180"/>
      <c r="X4957" s="1"/>
    </row>
    <row r="4958" spans="23:24" x14ac:dyDescent="0.25">
      <c r="W4958" s="180"/>
      <c r="X4958" s="1"/>
    </row>
    <row r="4959" spans="23:24" x14ac:dyDescent="0.25">
      <c r="W4959" s="180"/>
      <c r="X4959" s="1"/>
    </row>
    <row r="4960" spans="23:24" x14ac:dyDescent="0.25">
      <c r="W4960" s="180"/>
      <c r="X4960" s="1"/>
    </row>
    <row r="4961" spans="23:24" x14ac:dyDescent="0.25">
      <c r="W4961" s="180"/>
      <c r="X4961" s="1"/>
    </row>
    <row r="4962" spans="23:24" x14ac:dyDescent="0.25">
      <c r="W4962" s="180"/>
      <c r="X4962" s="1"/>
    </row>
    <row r="4963" spans="23:24" x14ac:dyDescent="0.25">
      <c r="W4963" s="180"/>
      <c r="X4963" s="1"/>
    </row>
    <row r="4964" spans="23:24" x14ac:dyDescent="0.25">
      <c r="W4964" s="180"/>
      <c r="X4964" s="1"/>
    </row>
    <row r="4965" spans="23:24" x14ac:dyDescent="0.25">
      <c r="W4965" s="180"/>
      <c r="X4965" s="1"/>
    </row>
    <row r="4966" spans="23:24" x14ac:dyDescent="0.25">
      <c r="W4966" s="180"/>
      <c r="X4966" s="1"/>
    </row>
    <row r="4967" spans="23:24" x14ac:dyDescent="0.25">
      <c r="W4967" s="180"/>
      <c r="X4967" s="1"/>
    </row>
    <row r="4968" spans="23:24" x14ac:dyDescent="0.25">
      <c r="W4968" s="180"/>
      <c r="X4968" s="1"/>
    </row>
    <row r="4969" spans="23:24" x14ac:dyDescent="0.25">
      <c r="W4969" s="180"/>
      <c r="X4969" s="1"/>
    </row>
    <row r="4970" spans="23:24" x14ac:dyDescent="0.25">
      <c r="W4970" s="180"/>
      <c r="X4970" s="1"/>
    </row>
    <row r="4971" spans="23:24" x14ac:dyDescent="0.25">
      <c r="W4971" s="180"/>
      <c r="X4971" s="1"/>
    </row>
    <row r="4972" spans="23:24" x14ac:dyDescent="0.25">
      <c r="W4972" s="180"/>
      <c r="X4972" s="1"/>
    </row>
    <row r="4973" spans="23:24" x14ac:dyDescent="0.25">
      <c r="W4973" s="180"/>
      <c r="X4973" s="1"/>
    </row>
    <row r="4974" spans="23:24" x14ac:dyDescent="0.25">
      <c r="W4974" s="180"/>
      <c r="X4974" s="1"/>
    </row>
    <row r="4975" spans="23:24" x14ac:dyDescent="0.25">
      <c r="W4975" s="180"/>
      <c r="X4975" s="1"/>
    </row>
    <row r="4976" spans="23:24" x14ac:dyDescent="0.25">
      <c r="W4976" s="180"/>
      <c r="X4976" s="1"/>
    </row>
    <row r="4977" spans="23:24" x14ac:dyDescent="0.25">
      <c r="W4977" s="180"/>
      <c r="X4977" s="1"/>
    </row>
    <row r="4978" spans="23:24" x14ac:dyDescent="0.25">
      <c r="W4978" s="180"/>
      <c r="X4978" s="1"/>
    </row>
    <row r="4979" spans="23:24" x14ac:dyDescent="0.25">
      <c r="W4979" s="180"/>
      <c r="X4979" s="1"/>
    </row>
    <row r="4980" spans="23:24" x14ac:dyDescent="0.25">
      <c r="W4980" s="180"/>
      <c r="X4980" s="1"/>
    </row>
    <row r="4981" spans="23:24" x14ac:dyDescent="0.25">
      <c r="W4981" s="180"/>
      <c r="X4981" s="1"/>
    </row>
    <row r="4982" spans="23:24" x14ac:dyDescent="0.25">
      <c r="W4982" s="180"/>
      <c r="X4982" s="1"/>
    </row>
    <row r="4983" spans="23:24" x14ac:dyDescent="0.25">
      <c r="W4983" s="180"/>
      <c r="X4983" s="1"/>
    </row>
    <row r="4984" spans="23:24" x14ac:dyDescent="0.25">
      <c r="W4984" s="180"/>
      <c r="X4984" s="1"/>
    </row>
    <row r="4985" spans="23:24" x14ac:dyDescent="0.25">
      <c r="W4985" s="180"/>
      <c r="X4985" s="1"/>
    </row>
    <row r="4986" spans="23:24" x14ac:dyDescent="0.25">
      <c r="W4986" s="180"/>
      <c r="X4986" s="1"/>
    </row>
    <row r="4987" spans="23:24" x14ac:dyDescent="0.25">
      <c r="W4987" s="180"/>
      <c r="X4987" s="1"/>
    </row>
    <row r="4988" spans="23:24" x14ac:dyDescent="0.25">
      <c r="W4988" s="180"/>
      <c r="X4988" s="1"/>
    </row>
    <row r="4989" spans="23:24" x14ac:dyDescent="0.25">
      <c r="W4989" s="180"/>
      <c r="X4989" s="1"/>
    </row>
    <row r="4990" spans="23:24" x14ac:dyDescent="0.25">
      <c r="W4990" s="180"/>
      <c r="X4990" s="1"/>
    </row>
    <row r="4991" spans="23:24" x14ac:dyDescent="0.25">
      <c r="W4991" s="180"/>
      <c r="X4991" s="1"/>
    </row>
    <row r="4992" spans="23:24" x14ac:dyDescent="0.25">
      <c r="W4992" s="180"/>
      <c r="X4992" s="1"/>
    </row>
    <row r="4993" spans="23:24" x14ac:dyDescent="0.25">
      <c r="W4993" s="180"/>
      <c r="X4993" s="1"/>
    </row>
    <row r="4994" spans="23:24" x14ac:dyDescent="0.25">
      <c r="W4994" s="180"/>
      <c r="X4994" s="1"/>
    </row>
    <row r="4995" spans="23:24" x14ac:dyDescent="0.25">
      <c r="W4995" s="180"/>
      <c r="X4995" s="1"/>
    </row>
    <row r="4996" spans="23:24" x14ac:dyDescent="0.25">
      <c r="W4996" s="180"/>
      <c r="X4996" s="1"/>
    </row>
    <row r="4997" spans="23:24" x14ac:dyDescent="0.25">
      <c r="W4997" s="180"/>
      <c r="X4997" s="1"/>
    </row>
    <row r="4998" spans="23:24" x14ac:dyDescent="0.25">
      <c r="W4998" s="180"/>
      <c r="X4998" s="1"/>
    </row>
    <row r="4999" spans="23:24" x14ac:dyDescent="0.25">
      <c r="W4999" s="180"/>
      <c r="X4999" s="1"/>
    </row>
    <row r="5000" spans="23:24" x14ac:dyDescent="0.25">
      <c r="W5000" s="180"/>
      <c r="X5000" s="1"/>
    </row>
    <row r="5001" spans="23:24" x14ac:dyDescent="0.25">
      <c r="W5001" s="180"/>
      <c r="X5001" s="1"/>
    </row>
    <row r="5002" spans="23:24" x14ac:dyDescent="0.25">
      <c r="W5002" s="180"/>
      <c r="X5002" s="1"/>
    </row>
    <row r="5003" spans="23:24" x14ac:dyDescent="0.25">
      <c r="W5003" s="180"/>
      <c r="X5003" s="1"/>
    </row>
    <row r="5004" spans="23:24" x14ac:dyDescent="0.25">
      <c r="W5004" s="180"/>
      <c r="X5004" s="1"/>
    </row>
    <row r="5005" spans="23:24" x14ac:dyDescent="0.25">
      <c r="W5005" s="180"/>
      <c r="X5005" s="1"/>
    </row>
    <row r="5006" spans="23:24" x14ac:dyDescent="0.25">
      <c r="W5006" s="180"/>
      <c r="X5006" s="1"/>
    </row>
    <row r="5007" spans="23:24" x14ac:dyDescent="0.25">
      <c r="W5007" s="180"/>
      <c r="X5007" s="1"/>
    </row>
    <row r="5008" spans="23:24" x14ac:dyDescent="0.25">
      <c r="W5008" s="180"/>
      <c r="X5008" s="1"/>
    </row>
    <row r="5009" spans="23:24" x14ac:dyDescent="0.25">
      <c r="W5009" s="180"/>
      <c r="X5009" s="1"/>
    </row>
    <row r="5010" spans="23:24" x14ac:dyDescent="0.25">
      <c r="W5010" s="180"/>
      <c r="X5010" s="1"/>
    </row>
    <row r="5011" spans="23:24" x14ac:dyDescent="0.25">
      <c r="W5011" s="180"/>
      <c r="X5011" s="1"/>
    </row>
    <row r="5012" spans="23:24" x14ac:dyDescent="0.25">
      <c r="W5012" s="180"/>
      <c r="X5012" s="1"/>
    </row>
    <row r="5013" spans="23:24" x14ac:dyDescent="0.25">
      <c r="W5013" s="180"/>
      <c r="X5013" s="1"/>
    </row>
    <row r="5014" spans="23:24" x14ac:dyDescent="0.25">
      <c r="W5014" s="180"/>
      <c r="X5014" s="1"/>
    </row>
    <row r="5015" spans="23:24" x14ac:dyDescent="0.25">
      <c r="W5015" s="180"/>
      <c r="X5015" s="1"/>
    </row>
    <row r="5016" spans="23:24" x14ac:dyDescent="0.25">
      <c r="W5016" s="180"/>
      <c r="X5016" s="1"/>
    </row>
    <row r="5017" spans="23:24" x14ac:dyDescent="0.25">
      <c r="W5017" s="180"/>
      <c r="X5017" s="1"/>
    </row>
    <row r="5018" spans="23:24" x14ac:dyDescent="0.25">
      <c r="W5018" s="180"/>
      <c r="X5018" s="1"/>
    </row>
    <row r="5019" spans="23:24" x14ac:dyDescent="0.25">
      <c r="W5019" s="180"/>
      <c r="X5019" s="1"/>
    </row>
    <row r="5020" spans="23:24" x14ac:dyDescent="0.25">
      <c r="W5020" s="180"/>
      <c r="X5020" s="1"/>
    </row>
    <row r="5021" spans="23:24" x14ac:dyDescent="0.25">
      <c r="W5021" s="180"/>
      <c r="X5021" s="1"/>
    </row>
    <row r="5022" spans="23:24" x14ac:dyDescent="0.25">
      <c r="W5022" s="180"/>
      <c r="X5022" s="1"/>
    </row>
    <row r="5023" spans="23:24" x14ac:dyDescent="0.25">
      <c r="W5023" s="180"/>
      <c r="X5023" s="1"/>
    </row>
    <row r="5024" spans="23:24" x14ac:dyDescent="0.25">
      <c r="W5024" s="180"/>
      <c r="X5024" s="1"/>
    </row>
    <row r="5025" spans="23:24" x14ac:dyDescent="0.25">
      <c r="W5025" s="180"/>
      <c r="X5025" s="1"/>
    </row>
    <row r="5026" spans="23:24" x14ac:dyDescent="0.25">
      <c r="W5026" s="180"/>
      <c r="X5026" s="1"/>
    </row>
    <row r="5027" spans="23:24" x14ac:dyDescent="0.25">
      <c r="W5027" s="180"/>
      <c r="X5027" s="1"/>
    </row>
    <row r="5028" spans="23:24" x14ac:dyDescent="0.25">
      <c r="W5028" s="180"/>
      <c r="X5028" s="1"/>
    </row>
    <row r="5029" spans="23:24" x14ac:dyDescent="0.25">
      <c r="W5029" s="180"/>
      <c r="X5029" s="1"/>
    </row>
    <row r="5030" spans="23:24" x14ac:dyDescent="0.25">
      <c r="W5030" s="180"/>
      <c r="X5030" s="1"/>
    </row>
    <row r="5031" spans="23:24" x14ac:dyDescent="0.25">
      <c r="W5031" s="180"/>
      <c r="X5031" s="1"/>
    </row>
    <row r="5032" spans="23:24" x14ac:dyDescent="0.25">
      <c r="W5032" s="180"/>
      <c r="X5032" s="1"/>
    </row>
    <row r="5033" spans="23:24" x14ac:dyDescent="0.25">
      <c r="W5033" s="180"/>
      <c r="X5033" s="1"/>
    </row>
    <row r="5034" spans="23:24" x14ac:dyDescent="0.25">
      <c r="W5034" s="180"/>
      <c r="X5034" s="1"/>
    </row>
    <row r="5035" spans="23:24" x14ac:dyDescent="0.25">
      <c r="W5035" s="180"/>
      <c r="X5035" s="1"/>
    </row>
    <row r="5036" spans="23:24" x14ac:dyDescent="0.25">
      <c r="W5036" s="180"/>
      <c r="X5036" s="1"/>
    </row>
    <row r="5037" spans="23:24" x14ac:dyDescent="0.25">
      <c r="W5037" s="180"/>
      <c r="X5037" s="1"/>
    </row>
    <row r="5038" spans="23:24" x14ac:dyDescent="0.25">
      <c r="W5038" s="180"/>
      <c r="X5038" s="1"/>
    </row>
    <row r="5039" spans="23:24" x14ac:dyDescent="0.25">
      <c r="W5039" s="180"/>
      <c r="X5039" s="1"/>
    </row>
    <row r="5040" spans="23:24" x14ac:dyDescent="0.25">
      <c r="W5040" s="180"/>
      <c r="X5040" s="1"/>
    </row>
    <row r="5041" spans="23:24" x14ac:dyDescent="0.25">
      <c r="W5041" s="180"/>
      <c r="X5041" s="1"/>
    </row>
    <row r="5042" spans="23:24" x14ac:dyDescent="0.25">
      <c r="W5042" s="180"/>
      <c r="X5042" s="1"/>
    </row>
    <row r="5043" spans="23:24" x14ac:dyDescent="0.25">
      <c r="W5043" s="180"/>
      <c r="X5043" s="1"/>
    </row>
    <row r="5044" spans="23:24" x14ac:dyDescent="0.25">
      <c r="W5044" s="180"/>
      <c r="X5044" s="1"/>
    </row>
    <row r="5045" spans="23:24" x14ac:dyDescent="0.25">
      <c r="W5045" s="180"/>
      <c r="X5045" s="1"/>
    </row>
    <row r="5046" spans="23:24" x14ac:dyDescent="0.25">
      <c r="W5046" s="180"/>
      <c r="X5046" s="1"/>
    </row>
    <row r="5047" spans="23:24" x14ac:dyDescent="0.25">
      <c r="W5047" s="180"/>
      <c r="X5047" s="1"/>
    </row>
    <row r="5048" spans="23:24" x14ac:dyDescent="0.25">
      <c r="W5048" s="180"/>
      <c r="X5048" s="1"/>
    </row>
    <row r="5049" spans="23:24" x14ac:dyDescent="0.25">
      <c r="W5049" s="180"/>
      <c r="X5049" s="1"/>
    </row>
    <row r="5050" spans="23:24" x14ac:dyDescent="0.25">
      <c r="W5050" s="180"/>
      <c r="X5050" s="1"/>
    </row>
    <row r="5051" spans="23:24" x14ac:dyDescent="0.25">
      <c r="W5051" s="180"/>
      <c r="X5051" s="1"/>
    </row>
    <row r="5052" spans="23:24" x14ac:dyDescent="0.25">
      <c r="W5052" s="180"/>
      <c r="X5052" s="1"/>
    </row>
    <row r="5053" spans="23:24" x14ac:dyDescent="0.25">
      <c r="W5053" s="180"/>
      <c r="X5053" s="1"/>
    </row>
    <row r="5054" spans="23:24" x14ac:dyDescent="0.25">
      <c r="W5054" s="180"/>
      <c r="X5054" s="1"/>
    </row>
    <row r="5055" spans="23:24" x14ac:dyDescent="0.25">
      <c r="W5055" s="180"/>
      <c r="X5055" s="1"/>
    </row>
    <row r="5056" spans="23:24" x14ac:dyDescent="0.25">
      <c r="W5056" s="180"/>
      <c r="X5056" s="1"/>
    </row>
    <row r="5057" spans="23:24" x14ac:dyDescent="0.25">
      <c r="W5057" s="180"/>
      <c r="X5057" s="1"/>
    </row>
    <row r="5058" spans="23:24" x14ac:dyDescent="0.25">
      <c r="W5058" s="180"/>
      <c r="X5058" s="1"/>
    </row>
    <row r="5059" spans="23:24" x14ac:dyDescent="0.25">
      <c r="W5059" s="180"/>
      <c r="X5059" s="1"/>
    </row>
    <row r="5060" spans="23:24" x14ac:dyDescent="0.25">
      <c r="W5060" s="180"/>
      <c r="X5060" s="1"/>
    </row>
    <row r="5061" spans="23:24" x14ac:dyDescent="0.25">
      <c r="W5061" s="180"/>
      <c r="X5061" s="1"/>
    </row>
    <row r="5062" spans="23:24" x14ac:dyDescent="0.25">
      <c r="W5062" s="180"/>
      <c r="X5062" s="1"/>
    </row>
    <row r="5063" spans="23:24" x14ac:dyDescent="0.25">
      <c r="W5063" s="180"/>
      <c r="X5063" s="1"/>
    </row>
    <row r="5064" spans="23:24" x14ac:dyDescent="0.25">
      <c r="W5064" s="180"/>
      <c r="X5064" s="1"/>
    </row>
    <row r="5065" spans="23:24" x14ac:dyDescent="0.25">
      <c r="W5065" s="180"/>
      <c r="X5065" s="1"/>
    </row>
    <row r="5066" spans="23:24" x14ac:dyDescent="0.25">
      <c r="W5066" s="180"/>
      <c r="X5066" s="1"/>
    </row>
    <row r="5067" spans="23:24" x14ac:dyDescent="0.25">
      <c r="W5067" s="180"/>
      <c r="X5067" s="1"/>
    </row>
    <row r="5068" spans="23:24" x14ac:dyDescent="0.25">
      <c r="W5068" s="180"/>
      <c r="X5068" s="1"/>
    </row>
    <row r="5069" spans="23:24" x14ac:dyDescent="0.25">
      <c r="W5069" s="180"/>
      <c r="X5069" s="1"/>
    </row>
    <row r="5070" spans="23:24" x14ac:dyDescent="0.25">
      <c r="W5070" s="180"/>
      <c r="X5070" s="1"/>
    </row>
    <row r="5071" spans="23:24" x14ac:dyDescent="0.25">
      <c r="W5071" s="180"/>
      <c r="X5071" s="1"/>
    </row>
    <row r="5072" spans="23:24" x14ac:dyDescent="0.25">
      <c r="W5072" s="180"/>
      <c r="X5072" s="1"/>
    </row>
    <row r="5073" spans="23:24" x14ac:dyDescent="0.25">
      <c r="W5073" s="180"/>
      <c r="X5073" s="1"/>
    </row>
    <row r="5074" spans="23:24" x14ac:dyDescent="0.25">
      <c r="W5074" s="180"/>
      <c r="X5074" s="1"/>
    </row>
    <row r="5075" spans="23:24" x14ac:dyDescent="0.25">
      <c r="W5075" s="180"/>
      <c r="X5075" s="1"/>
    </row>
    <row r="5076" spans="23:24" x14ac:dyDescent="0.25">
      <c r="W5076" s="180"/>
      <c r="X5076" s="1"/>
    </row>
    <row r="5077" spans="23:24" x14ac:dyDescent="0.25">
      <c r="W5077" s="180"/>
      <c r="X5077" s="1"/>
    </row>
    <row r="5078" spans="23:24" x14ac:dyDescent="0.25">
      <c r="W5078" s="180"/>
      <c r="X5078" s="1"/>
    </row>
    <row r="5079" spans="23:24" x14ac:dyDescent="0.25">
      <c r="W5079" s="180"/>
      <c r="X5079" s="1"/>
    </row>
    <row r="5080" spans="23:24" x14ac:dyDescent="0.25">
      <c r="W5080" s="180"/>
      <c r="X5080" s="1"/>
    </row>
    <row r="5081" spans="23:24" x14ac:dyDescent="0.25">
      <c r="W5081" s="180"/>
      <c r="X5081" s="1"/>
    </row>
    <row r="5082" spans="23:24" x14ac:dyDescent="0.25">
      <c r="W5082" s="180"/>
      <c r="X5082" s="1"/>
    </row>
    <row r="5083" spans="23:24" x14ac:dyDescent="0.25">
      <c r="W5083" s="180"/>
      <c r="X5083" s="1"/>
    </row>
    <row r="5084" spans="23:24" x14ac:dyDescent="0.25">
      <c r="W5084" s="180"/>
      <c r="X5084" s="1"/>
    </row>
    <row r="5085" spans="23:24" x14ac:dyDescent="0.25">
      <c r="W5085" s="180"/>
      <c r="X5085" s="1"/>
    </row>
    <row r="5086" spans="23:24" x14ac:dyDescent="0.25">
      <c r="W5086" s="180"/>
      <c r="X5086" s="1"/>
    </row>
    <row r="5087" spans="23:24" x14ac:dyDescent="0.25">
      <c r="W5087" s="180"/>
      <c r="X5087" s="1"/>
    </row>
    <row r="5088" spans="23:24" x14ac:dyDescent="0.25">
      <c r="W5088" s="180"/>
      <c r="X5088" s="1"/>
    </row>
    <row r="5089" spans="23:24" x14ac:dyDescent="0.25">
      <c r="W5089" s="180"/>
      <c r="X5089" s="1"/>
    </row>
    <row r="5090" spans="23:24" x14ac:dyDescent="0.25">
      <c r="W5090" s="180"/>
      <c r="X5090" s="1"/>
    </row>
    <row r="5091" spans="23:24" x14ac:dyDescent="0.25">
      <c r="W5091" s="180"/>
      <c r="X5091" s="1"/>
    </row>
    <row r="5092" spans="23:24" x14ac:dyDescent="0.25">
      <c r="W5092" s="180"/>
      <c r="X5092" s="1"/>
    </row>
    <row r="5093" spans="23:24" x14ac:dyDescent="0.25">
      <c r="W5093" s="180"/>
      <c r="X5093" s="1"/>
    </row>
    <row r="5094" spans="23:24" x14ac:dyDescent="0.25">
      <c r="W5094" s="180"/>
      <c r="X5094" s="1"/>
    </row>
    <row r="5095" spans="23:24" x14ac:dyDescent="0.25">
      <c r="W5095" s="180"/>
      <c r="X5095" s="1"/>
    </row>
    <row r="5096" spans="23:24" x14ac:dyDescent="0.25">
      <c r="W5096" s="180"/>
      <c r="X5096" s="1"/>
    </row>
    <row r="5097" spans="23:24" x14ac:dyDescent="0.25">
      <c r="W5097" s="180"/>
      <c r="X5097" s="1"/>
    </row>
    <row r="5098" spans="23:24" x14ac:dyDescent="0.25">
      <c r="W5098" s="180"/>
      <c r="X5098" s="1"/>
    </row>
    <row r="5099" spans="23:24" x14ac:dyDescent="0.25">
      <c r="W5099" s="180"/>
      <c r="X5099" s="1"/>
    </row>
    <row r="5100" spans="23:24" x14ac:dyDescent="0.25">
      <c r="W5100" s="180"/>
      <c r="X5100" s="1"/>
    </row>
    <row r="5101" spans="23:24" x14ac:dyDescent="0.25">
      <c r="W5101" s="180"/>
      <c r="X5101" s="1"/>
    </row>
    <row r="5102" spans="23:24" x14ac:dyDescent="0.25">
      <c r="W5102" s="180"/>
      <c r="X5102" s="1"/>
    </row>
    <row r="5103" spans="23:24" x14ac:dyDescent="0.25">
      <c r="W5103" s="180"/>
      <c r="X5103" s="1"/>
    </row>
    <row r="5104" spans="23:24" x14ac:dyDescent="0.25">
      <c r="W5104" s="180"/>
      <c r="X5104" s="1"/>
    </row>
    <row r="5105" spans="23:24" x14ac:dyDescent="0.25">
      <c r="W5105" s="180"/>
      <c r="X5105" s="1"/>
    </row>
    <row r="5106" spans="23:24" x14ac:dyDescent="0.25">
      <c r="W5106" s="180"/>
      <c r="X5106" s="1"/>
    </row>
    <row r="5107" spans="23:24" x14ac:dyDescent="0.25">
      <c r="W5107" s="180"/>
      <c r="X5107" s="1"/>
    </row>
    <row r="5108" spans="23:24" x14ac:dyDescent="0.25">
      <c r="W5108" s="180"/>
      <c r="X5108" s="1"/>
    </row>
    <row r="5109" spans="23:24" x14ac:dyDescent="0.25">
      <c r="W5109" s="180"/>
      <c r="X5109" s="1"/>
    </row>
    <row r="5110" spans="23:24" x14ac:dyDescent="0.25">
      <c r="W5110" s="180"/>
      <c r="X5110" s="1"/>
    </row>
    <row r="5111" spans="23:24" x14ac:dyDescent="0.25">
      <c r="W5111" s="180"/>
      <c r="X5111" s="1"/>
    </row>
    <row r="5112" spans="23:24" x14ac:dyDescent="0.25">
      <c r="W5112" s="180"/>
      <c r="X5112" s="1"/>
    </row>
    <row r="5113" spans="23:24" x14ac:dyDescent="0.25">
      <c r="W5113" s="180"/>
      <c r="X5113" s="1"/>
    </row>
    <row r="5114" spans="23:24" x14ac:dyDescent="0.25">
      <c r="W5114" s="180"/>
      <c r="X5114" s="1"/>
    </row>
    <row r="5115" spans="23:24" x14ac:dyDescent="0.25">
      <c r="W5115" s="180"/>
      <c r="X5115" s="1"/>
    </row>
    <row r="5116" spans="23:24" x14ac:dyDescent="0.25">
      <c r="W5116" s="180"/>
      <c r="X5116" s="1"/>
    </row>
    <row r="5117" spans="23:24" x14ac:dyDescent="0.25">
      <c r="W5117" s="180"/>
      <c r="X5117" s="1"/>
    </row>
    <row r="5118" spans="23:24" x14ac:dyDescent="0.25">
      <c r="W5118" s="180"/>
      <c r="X5118" s="1"/>
    </row>
    <row r="5119" spans="23:24" x14ac:dyDescent="0.25">
      <c r="W5119" s="180"/>
      <c r="X5119" s="1"/>
    </row>
    <row r="5120" spans="23:24" x14ac:dyDescent="0.25">
      <c r="W5120" s="180"/>
      <c r="X5120" s="1"/>
    </row>
    <row r="5121" spans="23:24" x14ac:dyDescent="0.25">
      <c r="W5121" s="180"/>
      <c r="X5121" s="1"/>
    </row>
    <row r="5122" spans="23:24" x14ac:dyDescent="0.25">
      <c r="W5122" s="180"/>
      <c r="X5122" s="1"/>
    </row>
    <row r="5123" spans="23:24" x14ac:dyDescent="0.25">
      <c r="W5123" s="180"/>
      <c r="X5123" s="1"/>
    </row>
    <row r="5124" spans="23:24" x14ac:dyDescent="0.25">
      <c r="W5124" s="180"/>
      <c r="X5124" s="1"/>
    </row>
    <row r="5125" spans="23:24" x14ac:dyDescent="0.25">
      <c r="W5125" s="180"/>
      <c r="X5125" s="1"/>
    </row>
    <row r="5126" spans="23:24" x14ac:dyDescent="0.25">
      <c r="W5126" s="180"/>
      <c r="X5126" s="1"/>
    </row>
    <row r="5127" spans="23:24" x14ac:dyDescent="0.25">
      <c r="W5127" s="180"/>
      <c r="X5127" s="1"/>
    </row>
    <row r="5128" spans="23:24" x14ac:dyDescent="0.25">
      <c r="W5128" s="180"/>
      <c r="X5128" s="1"/>
    </row>
    <row r="5129" spans="23:24" x14ac:dyDescent="0.25">
      <c r="W5129" s="180"/>
      <c r="X5129" s="1"/>
    </row>
    <row r="5130" spans="23:24" x14ac:dyDescent="0.25">
      <c r="W5130" s="180"/>
      <c r="X5130" s="1"/>
    </row>
    <row r="5131" spans="23:24" x14ac:dyDescent="0.25">
      <c r="W5131" s="180"/>
      <c r="X5131" s="1"/>
    </row>
    <row r="5132" spans="23:24" x14ac:dyDescent="0.25">
      <c r="W5132" s="180"/>
      <c r="X5132" s="1"/>
    </row>
    <row r="5133" spans="23:24" x14ac:dyDescent="0.25">
      <c r="W5133" s="180"/>
      <c r="X5133" s="1"/>
    </row>
    <row r="5134" spans="23:24" x14ac:dyDescent="0.25">
      <c r="W5134" s="180"/>
      <c r="X5134" s="1"/>
    </row>
    <row r="5135" spans="23:24" x14ac:dyDescent="0.25">
      <c r="W5135" s="180"/>
      <c r="X5135" s="1"/>
    </row>
    <row r="5136" spans="23:24" x14ac:dyDescent="0.25">
      <c r="W5136" s="180"/>
      <c r="X5136" s="1"/>
    </row>
    <row r="5137" spans="23:24" x14ac:dyDescent="0.25">
      <c r="W5137" s="180"/>
      <c r="X5137" s="1"/>
    </row>
    <row r="5138" spans="23:24" x14ac:dyDescent="0.25">
      <c r="W5138" s="180"/>
      <c r="X5138" s="1"/>
    </row>
    <row r="5139" spans="23:24" x14ac:dyDescent="0.25">
      <c r="W5139" s="180"/>
      <c r="X5139" s="1"/>
    </row>
    <row r="5140" spans="23:24" x14ac:dyDescent="0.25">
      <c r="W5140" s="180"/>
      <c r="X5140" s="1"/>
    </row>
    <row r="5141" spans="23:24" x14ac:dyDescent="0.25">
      <c r="W5141" s="180"/>
      <c r="X5141" s="1"/>
    </row>
    <row r="5142" spans="23:24" x14ac:dyDescent="0.25">
      <c r="W5142" s="180"/>
      <c r="X5142" s="1"/>
    </row>
    <row r="5143" spans="23:24" x14ac:dyDescent="0.25">
      <c r="W5143" s="180"/>
      <c r="X5143" s="1"/>
    </row>
    <row r="5144" spans="23:24" x14ac:dyDescent="0.25">
      <c r="W5144" s="180"/>
      <c r="X5144" s="1"/>
    </row>
    <row r="5145" spans="23:24" x14ac:dyDescent="0.25">
      <c r="W5145" s="180"/>
      <c r="X5145" s="1"/>
    </row>
    <row r="5146" spans="23:24" x14ac:dyDescent="0.25">
      <c r="W5146" s="180"/>
      <c r="X5146" s="1"/>
    </row>
    <row r="5147" spans="23:24" x14ac:dyDescent="0.25">
      <c r="W5147" s="180"/>
      <c r="X5147" s="1"/>
    </row>
    <row r="5148" spans="23:24" x14ac:dyDescent="0.25">
      <c r="W5148" s="180"/>
      <c r="X5148" s="1"/>
    </row>
    <row r="5149" spans="23:24" x14ac:dyDescent="0.25">
      <c r="W5149" s="180"/>
      <c r="X5149" s="1"/>
    </row>
    <row r="5150" spans="23:24" x14ac:dyDescent="0.25">
      <c r="W5150" s="180"/>
      <c r="X5150" s="1"/>
    </row>
    <row r="5151" spans="23:24" x14ac:dyDescent="0.25">
      <c r="W5151" s="180"/>
      <c r="X5151" s="1"/>
    </row>
    <row r="5152" spans="23:24" x14ac:dyDescent="0.25">
      <c r="W5152" s="180"/>
      <c r="X5152" s="1"/>
    </row>
    <row r="5153" spans="23:24" x14ac:dyDescent="0.25">
      <c r="W5153" s="180"/>
      <c r="X5153" s="1"/>
    </row>
    <row r="5154" spans="23:24" x14ac:dyDescent="0.25">
      <c r="W5154" s="180"/>
      <c r="X5154" s="1"/>
    </row>
    <row r="5155" spans="23:24" x14ac:dyDescent="0.25">
      <c r="W5155" s="180"/>
      <c r="X5155" s="1"/>
    </row>
    <row r="5156" spans="23:24" x14ac:dyDescent="0.25">
      <c r="W5156" s="180"/>
      <c r="X5156" s="1"/>
    </row>
    <row r="5157" spans="23:24" x14ac:dyDescent="0.25">
      <c r="W5157" s="180"/>
      <c r="X5157" s="1"/>
    </row>
    <row r="5158" spans="23:24" x14ac:dyDescent="0.25">
      <c r="W5158" s="180"/>
      <c r="X5158" s="1"/>
    </row>
    <row r="5159" spans="23:24" x14ac:dyDescent="0.25">
      <c r="W5159" s="180"/>
      <c r="X5159" s="1"/>
    </row>
    <row r="5160" spans="23:24" x14ac:dyDescent="0.25">
      <c r="W5160" s="180"/>
      <c r="X5160" s="1"/>
    </row>
    <row r="5161" spans="23:24" x14ac:dyDescent="0.25">
      <c r="W5161" s="180"/>
      <c r="X5161" s="1"/>
    </row>
    <row r="5162" spans="23:24" x14ac:dyDescent="0.25">
      <c r="W5162" s="180"/>
      <c r="X5162" s="1"/>
    </row>
    <row r="5163" spans="23:24" x14ac:dyDescent="0.25">
      <c r="W5163" s="180"/>
      <c r="X5163" s="1"/>
    </row>
    <row r="5164" spans="23:24" x14ac:dyDescent="0.25">
      <c r="W5164" s="180"/>
      <c r="X5164" s="1"/>
    </row>
    <row r="5165" spans="23:24" x14ac:dyDescent="0.25">
      <c r="W5165" s="180"/>
      <c r="X5165" s="1"/>
    </row>
    <row r="5166" spans="23:24" x14ac:dyDescent="0.25">
      <c r="W5166" s="180"/>
      <c r="X5166" s="1"/>
    </row>
    <row r="5167" spans="23:24" x14ac:dyDescent="0.25">
      <c r="W5167" s="180"/>
      <c r="X5167" s="1"/>
    </row>
    <row r="5168" spans="23:24" x14ac:dyDescent="0.25">
      <c r="W5168" s="180"/>
      <c r="X5168" s="1"/>
    </row>
    <row r="5169" spans="23:24" x14ac:dyDescent="0.25">
      <c r="W5169" s="180"/>
      <c r="X5169" s="1"/>
    </row>
    <row r="5170" spans="23:24" x14ac:dyDescent="0.25">
      <c r="W5170" s="180"/>
      <c r="X5170" s="1"/>
    </row>
    <row r="5171" spans="23:24" x14ac:dyDescent="0.25">
      <c r="W5171" s="180"/>
      <c r="X5171" s="1"/>
    </row>
    <row r="5172" spans="23:24" x14ac:dyDescent="0.25">
      <c r="W5172" s="180"/>
      <c r="X5172" s="1"/>
    </row>
    <row r="5173" spans="23:24" x14ac:dyDescent="0.25">
      <c r="W5173" s="180"/>
      <c r="X5173" s="1"/>
    </row>
    <row r="5174" spans="23:24" x14ac:dyDescent="0.25">
      <c r="W5174" s="180"/>
      <c r="X5174" s="1"/>
    </row>
    <row r="5175" spans="23:24" x14ac:dyDescent="0.25">
      <c r="W5175" s="180"/>
      <c r="X5175" s="1"/>
    </row>
    <row r="5176" spans="23:24" x14ac:dyDescent="0.25">
      <c r="W5176" s="180"/>
      <c r="X5176" s="1"/>
    </row>
    <row r="5177" spans="23:24" x14ac:dyDescent="0.25">
      <c r="W5177" s="180"/>
      <c r="X5177" s="1"/>
    </row>
    <row r="5178" spans="23:24" x14ac:dyDescent="0.25">
      <c r="W5178" s="180"/>
      <c r="X5178" s="1"/>
    </row>
    <row r="5179" spans="23:24" x14ac:dyDescent="0.25">
      <c r="W5179" s="180"/>
      <c r="X5179" s="1"/>
    </row>
    <row r="5180" spans="23:24" x14ac:dyDescent="0.25">
      <c r="W5180" s="180"/>
      <c r="X5180" s="1"/>
    </row>
    <row r="5181" spans="23:24" x14ac:dyDescent="0.25">
      <c r="W5181" s="180"/>
      <c r="X5181" s="1"/>
    </row>
    <row r="5182" spans="23:24" x14ac:dyDescent="0.25">
      <c r="W5182" s="180"/>
      <c r="X5182" s="1"/>
    </row>
    <row r="5183" spans="23:24" x14ac:dyDescent="0.25">
      <c r="W5183" s="180"/>
      <c r="X5183" s="1"/>
    </row>
    <row r="5184" spans="23:24" x14ac:dyDescent="0.25">
      <c r="W5184" s="180"/>
      <c r="X5184" s="1"/>
    </row>
    <row r="5185" spans="23:24" x14ac:dyDescent="0.25">
      <c r="W5185" s="180"/>
      <c r="X5185" s="1"/>
    </row>
    <row r="5186" spans="23:24" x14ac:dyDescent="0.25">
      <c r="W5186" s="180"/>
      <c r="X5186" s="1"/>
    </row>
    <row r="5187" spans="23:24" x14ac:dyDescent="0.25">
      <c r="W5187" s="180"/>
      <c r="X5187" s="1"/>
    </row>
    <row r="5188" spans="23:24" x14ac:dyDescent="0.25">
      <c r="W5188" s="180"/>
      <c r="X5188" s="1"/>
    </row>
    <row r="5189" spans="23:24" x14ac:dyDescent="0.25">
      <c r="W5189" s="180"/>
      <c r="X5189" s="1"/>
    </row>
    <row r="5190" spans="23:24" x14ac:dyDescent="0.25">
      <c r="W5190" s="180"/>
      <c r="X5190" s="1"/>
    </row>
    <row r="5191" spans="23:24" x14ac:dyDescent="0.25">
      <c r="W5191" s="180"/>
      <c r="X5191" s="1"/>
    </row>
    <row r="5192" spans="23:24" x14ac:dyDescent="0.25">
      <c r="W5192" s="180"/>
      <c r="X5192" s="1"/>
    </row>
    <row r="5193" spans="23:24" x14ac:dyDescent="0.25">
      <c r="W5193" s="180"/>
      <c r="X5193" s="1"/>
    </row>
    <row r="5194" spans="23:24" x14ac:dyDescent="0.25">
      <c r="W5194" s="180"/>
      <c r="X5194" s="1"/>
    </row>
    <row r="5195" spans="23:24" x14ac:dyDescent="0.25">
      <c r="W5195" s="180"/>
      <c r="X5195" s="1"/>
    </row>
    <row r="5196" spans="23:24" x14ac:dyDescent="0.25">
      <c r="W5196" s="180"/>
      <c r="X5196" s="1"/>
    </row>
    <row r="5197" spans="23:24" x14ac:dyDescent="0.25">
      <c r="W5197" s="180"/>
      <c r="X5197" s="1"/>
    </row>
    <row r="5198" spans="23:24" x14ac:dyDescent="0.25">
      <c r="W5198" s="180"/>
      <c r="X5198" s="1"/>
    </row>
    <row r="5199" spans="23:24" x14ac:dyDescent="0.25">
      <c r="W5199" s="180"/>
      <c r="X5199" s="1"/>
    </row>
    <row r="5200" spans="23:24" x14ac:dyDescent="0.25">
      <c r="W5200" s="180"/>
      <c r="X5200" s="1"/>
    </row>
    <row r="5201" spans="23:24" x14ac:dyDescent="0.25">
      <c r="W5201" s="180"/>
      <c r="X5201" s="1"/>
    </row>
    <row r="5202" spans="23:24" x14ac:dyDescent="0.25">
      <c r="W5202" s="180"/>
      <c r="X5202" s="1"/>
    </row>
    <row r="5203" spans="23:24" x14ac:dyDescent="0.25">
      <c r="W5203" s="180"/>
      <c r="X5203" s="1"/>
    </row>
    <row r="5204" spans="23:24" x14ac:dyDescent="0.25">
      <c r="W5204" s="180"/>
      <c r="X5204" s="1"/>
    </row>
    <row r="5205" spans="23:24" x14ac:dyDescent="0.25">
      <c r="W5205" s="180"/>
      <c r="X5205" s="1"/>
    </row>
    <row r="5206" spans="23:24" x14ac:dyDescent="0.25">
      <c r="W5206" s="180"/>
      <c r="X5206" s="1"/>
    </row>
    <row r="5207" spans="23:24" x14ac:dyDescent="0.25">
      <c r="W5207" s="180"/>
      <c r="X5207" s="1"/>
    </row>
    <row r="5208" spans="23:24" x14ac:dyDescent="0.25">
      <c r="W5208" s="180"/>
      <c r="X5208" s="1"/>
    </row>
    <row r="5209" spans="23:24" x14ac:dyDescent="0.25">
      <c r="W5209" s="180"/>
      <c r="X5209" s="1"/>
    </row>
    <row r="5210" spans="23:24" x14ac:dyDescent="0.25">
      <c r="W5210" s="180"/>
      <c r="X5210" s="1"/>
    </row>
    <row r="5211" spans="23:24" x14ac:dyDescent="0.25">
      <c r="W5211" s="180"/>
      <c r="X5211" s="1"/>
    </row>
    <row r="5212" spans="23:24" x14ac:dyDescent="0.25">
      <c r="W5212" s="180"/>
      <c r="X5212" s="1"/>
    </row>
    <row r="5213" spans="23:24" x14ac:dyDescent="0.25">
      <c r="W5213" s="180"/>
      <c r="X5213" s="1"/>
    </row>
    <row r="5214" spans="23:24" x14ac:dyDescent="0.25">
      <c r="W5214" s="180"/>
      <c r="X5214" s="1"/>
    </row>
    <row r="5215" spans="23:24" x14ac:dyDescent="0.25">
      <c r="W5215" s="180"/>
      <c r="X5215" s="1"/>
    </row>
    <row r="5216" spans="23:24" x14ac:dyDescent="0.25">
      <c r="W5216" s="180"/>
      <c r="X5216" s="1"/>
    </row>
    <row r="5217" spans="23:24" x14ac:dyDescent="0.25">
      <c r="W5217" s="180"/>
      <c r="X5217" s="1"/>
    </row>
    <row r="5218" spans="23:24" x14ac:dyDescent="0.25">
      <c r="W5218" s="180"/>
      <c r="X5218" s="1"/>
    </row>
    <row r="5219" spans="23:24" x14ac:dyDescent="0.25">
      <c r="W5219" s="180"/>
      <c r="X5219" s="1"/>
    </row>
    <row r="5220" spans="23:24" x14ac:dyDescent="0.25">
      <c r="W5220" s="180"/>
      <c r="X5220" s="1"/>
    </row>
    <row r="5221" spans="23:24" x14ac:dyDescent="0.25">
      <c r="W5221" s="180"/>
      <c r="X5221" s="1"/>
    </row>
    <row r="5222" spans="23:24" x14ac:dyDescent="0.25">
      <c r="W5222" s="180"/>
      <c r="X5222" s="1"/>
    </row>
    <row r="5223" spans="23:24" x14ac:dyDescent="0.25">
      <c r="W5223" s="180"/>
      <c r="X5223" s="1"/>
    </row>
    <row r="5224" spans="23:24" x14ac:dyDescent="0.25">
      <c r="W5224" s="180"/>
      <c r="X5224" s="1"/>
    </row>
    <row r="5225" spans="23:24" x14ac:dyDescent="0.25">
      <c r="W5225" s="180"/>
      <c r="X5225" s="1"/>
    </row>
    <row r="5226" spans="23:24" x14ac:dyDescent="0.25">
      <c r="W5226" s="180"/>
      <c r="X5226" s="1"/>
    </row>
    <row r="5227" spans="23:24" x14ac:dyDescent="0.25">
      <c r="W5227" s="180"/>
      <c r="X5227" s="1"/>
    </row>
    <row r="5228" spans="23:24" x14ac:dyDescent="0.25">
      <c r="W5228" s="180"/>
      <c r="X5228" s="1"/>
    </row>
    <row r="5229" spans="23:24" x14ac:dyDescent="0.25">
      <c r="W5229" s="180"/>
      <c r="X5229" s="1"/>
    </row>
    <row r="5230" spans="23:24" x14ac:dyDescent="0.25">
      <c r="W5230" s="180"/>
      <c r="X5230" s="1"/>
    </row>
    <row r="5231" spans="23:24" x14ac:dyDescent="0.25">
      <c r="W5231" s="180"/>
      <c r="X5231" s="1"/>
    </row>
    <row r="5232" spans="23:24" x14ac:dyDescent="0.25">
      <c r="W5232" s="180"/>
      <c r="X5232" s="1"/>
    </row>
    <row r="5233" spans="23:24" x14ac:dyDescent="0.25">
      <c r="W5233" s="180"/>
      <c r="X5233" s="1"/>
    </row>
    <row r="5234" spans="23:24" x14ac:dyDescent="0.25">
      <c r="W5234" s="180"/>
      <c r="X5234" s="1"/>
    </row>
    <row r="5235" spans="23:24" x14ac:dyDescent="0.25">
      <c r="W5235" s="180"/>
      <c r="X5235" s="1"/>
    </row>
    <row r="5236" spans="23:24" x14ac:dyDescent="0.25">
      <c r="W5236" s="180"/>
      <c r="X5236" s="1"/>
    </row>
    <row r="5237" spans="23:24" x14ac:dyDescent="0.25">
      <c r="W5237" s="180"/>
      <c r="X5237" s="1"/>
    </row>
    <row r="5238" spans="23:24" x14ac:dyDescent="0.25">
      <c r="W5238" s="180"/>
      <c r="X5238" s="1"/>
    </row>
    <row r="5239" spans="23:24" x14ac:dyDescent="0.25">
      <c r="W5239" s="180"/>
      <c r="X5239" s="1"/>
    </row>
    <row r="5240" spans="23:24" x14ac:dyDescent="0.25">
      <c r="W5240" s="180"/>
      <c r="X5240" s="1"/>
    </row>
    <row r="5241" spans="23:24" x14ac:dyDescent="0.25">
      <c r="W5241" s="180"/>
      <c r="X5241" s="1"/>
    </row>
    <row r="5242" spans="23:24" x14ac:dyDescent="0.25">
      <c r="W5242" s="180"/>
      <c r="X5242" s="1"/>
    </row>
    <row r="5243" spans="23:24" x14ac:dyDescent="0.25">
      <c r="W5243" s="180"/>
      <c r="X5243" s="1"/>
    </row>
    <row r="5244" spans="23:24" x14ac:dyDescent="0.25">
      <c r="W5244" s="180"/>
      <c r="X5244" s="1"/>
    </row>
    <row r="5245" spans="23:24" x14ac:dyDescent="0.25">
      <c r="W5245" s="180"/>
      <c r="X5245" s="1"/>
    </row>
    <row r="5246" spans="23:24" x14ac:dyDescent="0.25">
      <c r="W5246" s="180"/>
      <c r="X5246" s="1"/>
    </row>
    <row r="5247" spans="23:24" x14ac:dyDescent="0.25">
      <c r="W5247" s="180"/>
      <c r="X5247" s="1"/>
    </row>
    <row r="5248" spans="23:24" x14ac:dyDescent="0.25">
      <c r="W5248" s="180"/>
      <c r="X5248" s="1"/>
    </row>
    <row r="5249" spans="23:24" x14ac:dyDescent="0.25">
      <c r="W5249" s="180"/>
      <c r="X5249" s="1"/>
    </row>
    <row r="5250" spans="23:24" x14ac:dyDescent="0.25">
      <c r="W5250" s="180"/>
      <c r="X5250" s="1"/>
    </row>
    <row r="5251" spans="23:24" x14ac:dyDescent="0.25">
      <c r="W5251" s="180"/>
      <c r="X5251" s="1"/>
    </row>
    <row r="5252" spans="23:24" x14ac:dyDescent="0.25">
      <c r="W5252" s="180"/>
      <c r="X5252" s="1"/>
    </row>
    <row r="5253" spans="23:24" x14ac:dyDescent="0.25">
      <c r="W5253" s="180"/>
      <c r="X5253" s="1"/>
    </row>
    <row r="5254" spans="23:24" x14ac:dyDescent="0.25">
      <c r="W5254" s="180"/>
      <c r="X5254" s="1"/>
    </row>
    <row r="5255" spans="23:24" x14ac:dyDescent="0.25">
      <c r="W5255" s="180"/>
      <c r="X5255" s="1"/>
    </row>
    <row r="5256" spans="23:24" x14ac:dyDescent="0.25">
      <c r="W5256" s="180"/>
      <c r="X5256" s="1"/>
    </row>
    <row r="5257" spans="23:24" x14ac:dyDescent="0.25">
      <c r="W5257" s="180"/>
      <c r="X5257" s="1"/>
    </row>
    <row r="5258" spans="23:24" x14ac:dyDescent="0.25">
      <c r="W5258" s="180"/>
      <c r="X5258" s="1"/>
    </row>
    <row r="5259" spans="23:24" x14ac:dyDescent="0.25">
      <c r="W5259" s="180"/>
      <c r="X5259" s="1"/>
    </row>
    <row r="5260" spans="23:24" x14ac:dyDescent="0.25">
      <c r="W5260" s="180"/>
      <c r="X5260" s="1"/>
    </row>
    <row r="5261" spans="23:24" x14ac:dyDescent="0.25">
      <c r="W5261" s="180"/>
      <c r="X5261" s="1"/>
    </row>
    <row r="5262" spans="23:24" x14ac:dyDescent="0.25">
      <c r="W5262" s="180"/>
      <c r="X5262" s="1"/>
    </row>
    <row r="5263" spans="23:24" x14ac:dyDescent="0.25">
      <c r="W5263" s="180"/>
      <c r="X5263" s="1"/>
    </row>
    <row r="5264" spans="23:24" x14ac:dyDescent="0.25">
      <c r="W5264" s="180"/>
      <c r="X5264" s="1"/>
    </row>
    <row r="5265" spans="23:24" x14ac:dyDescent="0.25">
      <c r="W5265" s="180"/>
      <c r="X5265" s="1"/>
    </row>
    <row r="5266" spans="23:24" x14ac:dyDescent="0.25">
      <c r="W5266" s="180"/>
      <c r="X5266" s="1"/>
    </row>
    <row r="5267" spans="23:24" x14ac:dyDescent="0.25">
      <c r="W5267" s="180"/>
      <c r="X5267" s="1"/>
    </row>
    <row r="5268" spans="23:24" x14ac:dyDescent="0.25">
      <c r="W5268" s="180"/>
      <c r="X5268" s="1"/>
    </row>
    <row r="5269" spans="23:24" x14ac:dyDescent="0.25">
      <c r="W5269" s="180"/>
      <c r="X5269" s="1"/>
    </row>
    <row r="5270" spans="23:24" x14ac:dyDescent="0.25">
      <c r="W5270" s="180"/>
      <c r="X5270" s="1"/>
    </row>
    <row r="5271" spans="23:24" x14ac:dyDescent="0.25">
      <c r="W5271" s="180"/>
      <c r="X5271" s="1"/>
    </row>
    <row r="5272" spans="23:24" x14ac:dyDescent="0.25">
      <c r="W5272" s="180"/>
      <c r="X5272" s="1"/>
    </row>
    <row r="5273" spans="23:24" x14ac:dyDescent="0.25">
      <c r="W5273" s="180"/>
      <c r="X5273" s="1"/>
    </row>
    <row r="5274" spans="23:24" x14ac:dyDescent="0.25">
      <c r="W5274" s="180"/>
      <c r="X5274" s="1"/>
    </row>
    <row r="5275" spans="23:24" x14ac:dyDescent="0.25">
      <c r="W5275" s="180"/>
      <c r="X5275" s="1"/>
    </row>
    <row r="5276" spans="23:24" x14ac:dyDescent="0.25">
      <c r="W5276" s="180"/>
      <c r="X5276" s="1"/>
    </row>
    <row r="5277" spans="23:24" x14ac:dyDescent="0.25">
      <c r="W5277" s="180"/>
      <c r="X5277" s="1"/>
    </row>
    <row r="5278" spans="23:24" x14ac:dyDescent="0.25">
      <c r="W5278" s="180"/>
      <c r="X5278" s="1"/>
    </row>
    <row r="5279" spans="23:24" x14ac:dyDescent="0.25">
      <c r="W5279" s="180"/>
      <c r="X5279" s="1"/>
    </row>
    <row r="5280" spans="23:24" x14ac:dyDescent="0.25">
      <c r="W5280" s="180"/>
      <c r="X5280" s="1"/>
    </row>
    <row r="5281" spans="23:24" x14ac:dyDescent="0.25">
      <c r="W5281" s="180"/>
      <c r="X5281" s="1"/>
    </row>
    <row r="5282" spans="23:24" x14ac:dyDescent="0.25">
      <c r="W5282" s="180"/>
      <c r="X5282" s="1"/>
    </row>
    <row r="5283" spans="23:24" x14ac:dyDescent="0.25">
      <c r="W5283" s="180"/>
      <c r="X5283" s="1"/>
    </row>
    <row r="5284" spans="23:24" x14ac:dyDescent="0.25">
      <c r="W5284" s="180"/>
      <c r="X5284" s="1"/>
    </row>
    <row r="5285" spans="23:24" x14ac:dyDescent="0.25">
      <c r="W5285" s="180"/>
      <c r="X5285" s="1"/>
    </row>
    <row r="5286" spans="23:24" x14ac:dyDescent="0.25">
      <c r="W5286" s="180"/>
      <c r="X5286" s="1"/>
    </row>
    <row r="5287" spans="23:24" x14ac:dyDescent="0.25">
      <c r="W5287" s="180"/>
      <c r="X5287" s="1"/>
    </row>
    <row r="5288" spans="23:24" x14ac:dyDescent="0.25">
      <c r="W5288" s="180"/>
      <c r="X5288" s="1"/>
    </row>
    <row r="5289" spans="23:24" x14ac:dyDescent="0.25">
      <c r="W5289" s="180"/>
      <c r="X5289" s="1"/>
    </row>
    <row r="5290" spans="23:24" x14ac:dyDescent="0.25">
      <c r="W5290" s="180"/>
      <c r="X5290" s="1"/>
    </row>
    <row r="5291" spans="23:24" x14ac:dyDescent="0.25">
      <c r="W5291" s="180"/>
      <c r="X5291" s="1"/>
    </row>
    <row r="5292" spans="23:24" x14ac:dyDescent="0.25">
      <c r="W5292" s="180"/>
      <c r="X5292" s="1"/>
    </row>
    <row r="5293" spans="23:24" x14ac:dyDescent="0.25">
      <c r="W5293" s="180"/>
      <c r="X5293" s="1"/>
    </row>
    <row r="5294" spans="23:24" x14ac:dyDescent="0.25">
      <c r="W5294" s="180"/>
      <c r="X5294" s="1"/>
    </row>
    <row r="5295" spans="23:24" x14ac:dyDescent="0.25">
      <c r="W5295" s="180"/>
      <c r="X5295" s="1"/>
    </row>
    <row r="5296" spans="23:24" x14ac:dyDescent="0.25">
      <c r="W5296" s="180"/>
      <c r="X5296" s="1"/>
    </row>
    <row r="5297" spans="23:24" x14ac:dyDescent="0.25">
      <c r="W5297" s="180"/>
      <c r="X5297" s="1"/>
    </row>
    <row r="5298" spans="23:24" x14ac:dyDescent="0.25">
      <c r="W5298" s="180"/>
      <c r="X5298" s="1"/>
    </row>
    <row r="5299" spans="23:24" x14ac:dyDescent="0.25">
      <c r="W5299" s="180"/>
      <c r="X5299" s="1"/>
    </row>
    <row r="5300" spans="23:24" x14ac:dyDescent="0.25">
      <c r="W5300" s="180"/>
      <c r="X5300" s="1"/>
    </row>
    <row r="5301" spans="23:24" x14ac:dyDescent="0.25">
      <c r="W5301" s="180"/>
      <c r="X5301" s="1"/>
    </row>
    <row r="5302" spans="23:24" x14ac:dyDescent="0.25">
      <c r="W5302" s="180"/>
      <c r="X5302" s="1"/>
    </row>
    <row r="5303" spans="23:24" x14ac:dyDescent="0.25">
      <c r="W5303" s="180"/>
      <c r="X5303" s="1"/>
    </row>
    <row r="5304" spans="23:24" x14ac:dyDescent="0.25">
      <c r="W5304" s="180"/>
      <c r="X5304" s="1"/>
    </row>
    <row r="5305" spans="23:24" x14ac:dyDescent="0.25">
      <c r="W5305" s="180"/>
      <c r="X5305" s="1"/>
    </row>
    <row r="5306" spans="23:24" x14ac:dyDescent="0.25">
      <c r="W5306" s="180"/>
      <c r="X5306" s="1"/>
    </row>
    <row r="5307" spans="23:24" x14ac:dyDescent="0.25">
      <c r="W5307" s="180"/>
      <c r="X5307" s="1"/>
    </row>
    <row r="5308" spans="23:24" x14ac:dyDescent="0.25">
      <c r="W5308" s="180"/>
      <c r="X5308" s="1"/>
    </row>
    <row r="5309" spans="23:24" x14ac:dyDescent="0.25">
      <c r="W5309" s="180"/>
      <c r="X5309" s="1"/>
    </row>
    <row r="5310" spans="23:24" x14ac:dyDescent="0.25">
      <c r="W5310" s="180"/>
      <c r="X5310" s="1"/>
    </row>
    <row r="5311" spans="23:24" x14ac:dyDescent="0.25">
      <c r="W5311" s="180"/>
      <c r="X5311" s="1"/>
    </row>
    <row r="5312" spans="23:24" x14ac:dyDescent="0.25">
      <c r="W5312" s="180"/>
      <c r="X5312" s="1"/>
    </row>
    <row r="5313" spans="23:24" x14ac:dyDescent="0.25">
      <c r="W5313" s="180"/>
      <c r="X5313" s="1"/>
    </row>
    <row r="5314" spans="23:24" x14ac:dyDescent="0.25">
      <c r="W5314" s="180"/>
      <c r="X5314" s="1"/>
    </row>
    <row r="5315" spans="23:24" x14ac:dyDescent="0.25">
      <c r="W5315" s="180"/>
      <c r="X5315" s="1"/>
    </row>
    <row r="5316" spans="23:24" x14ac:dyDescent="0.25">
      <c r="W5316" s="180"/>
      <c r="X5316" s="1"/>
    </row>
    <row r="5317" spans="23:24" x14ac:dyDescent="0.25">
      <c r="W5317" s="180"/>
      <c r="X5317" s="1"/>
    </row>
    <row r="5318" spans="23:24" x14ac:dyDescent="0.25">
      <c r="W5318" s="180"/>
      <c r="X5318" s="1"/>
    </row>
    <row r="5319" spans="23:24" x14ac:dyDescent="0.25">
      <c r="W5319" s="180"/>
      <c r="X5319" s="1"/>
    </row>
    <row r="5320" spans="23:24" x14ac:dyDescent="0.25">
      <c r="W5320" s="180"/>
      <c r="X5320" s="1"/>
    </row>
    <row r="5321" spans="23:24" x14ac:dyDescent="0.25">
      <c r="W5321" s="180"/>
      <c r="X5321" s="1"/>
    </row>
    <row r="5322" spans="23:24" x14ac:dyDescent="0.25">
      <c r="W5322" s="180"/>
      <c r="X5322" s="1"/>
    </row>
    <row r="5323" spans="23:24" x14ac:dyDescent="0.25">
      <c r="W5323" s="180"/>
      <c r="X5323" s="1"/>
    </row>
    <row r="5324" spans="23:24" x14ac:dyDescent="0.25">
      <c r="W5324" s="180"/>
      <c r="X5324" s="1"/>
    </row>
    <row r="5325" spans="23:24" x14ac:dyDescent="0.25">
      <c r="W5325" s="180"/>
      <c r="X5325" s="1"/>
    </row>
    <row r="5326" spans="23:24" x14ac:dyDescent="0.25">
      <c r="W5326" s="180"/>
      <c r="X5326" s="1"/>
    </row>
    <row r="5327" spans="23:24" x14ac:dyDescent="0.25">
      <c r="W5327" s="180"/>
      <c r="X5327" s="1"/>
    </row>
    <row r="5328" spans="23:24" x14ac:dyDescent="0.25">
      <c r="W5328" s="180"/>
      <c r="X5328" s="1"/>
    </row>
    <row r="5329" spans="23:24" x14ac:dyDescent="0.25">
      <c r="W5329" s="180"/>
      <c r="X5329" s="1"/>
    </row>
    <row r="5330" spans="23:24" x14ac:dyDescent="0.25">
      <c r="W5330" s="180"/>
      <c r="X5330" s="1"/>
    </row>
    <row r="5331" spans="23:24" x14ac:dyDescent="0.25">
      <c r="W5331" s="180"/>
      <c r="X5331" s="1"/>
    </row>
    <row r="5332" spans="23:24" x14ac:dyDescent="0.25">
      <c r="W5332" s="180"/>
      <c r="X5332" s="1"/>
    </row>
    <row r="5333" spans="23:24" x14ac:dyDescent="0.25">
      <c r="W5333" s="180"/>
      <c r="X5333" s="1"/>
    </row>
    <row r="5334" spans="23:24" x14ac:dyDescent="0.25">
      <c r="W5334" s="180"/>
      <c r="X5334" s="1"/>
    </row>
    <row r="5335" spans="23:24" x14ac:dyDescent="0.25">
      <c r="W5335" s="180"/>
      <c r="X5335" s="1"/>
    </row>
    <row r="5336" spans="23:24" x14ac:dyDescent="0.25">
      <c r="W5336" s="180"/>
      <c r="X5336" s="1"/>
    </row>
    <row r="5337" spans="23:24" x14ac:dyDescent="0.25">
      <c r="W5337" s="180"/>
      <c r="X5337" s="1"/>
    </row>
    <row r="5338" spans="23:24" x14ac:dyDescent="0.25">
      <c r="W5338" s="180"/>
      <c r="X5338" s="1"/>
    </row>
    <row r="5339" spans="23:24" x14ac:dyDescent="0.25">
      <c r="W5339" s="180"/>
      <c r="X5339" s="1"/>
    </row>
    <row r="5340" spans="23:24" x14ac:dyDescent="0.25">
      <c r="W5340" s="180"/>
      <c r="X5340" s="1"/>
    </row>
    <row r="5341" spans="23:24" x14ac:dyDescent="0.25">
      <c r="W5341" s="180"/>
      <c r="X5341" s="1"/>
    </row>
    <row r="5342" spans="23:24" x14ac:dyDescent="0.25">
      <c r="W5342" s="180"/>
      <c r="X5342" s="1"/>
    </row>
    <row r="5343" spans="23:24" x14ac:dyDescent="0.25">
      <c r="W5343" s="180"/>
      <c r="X5343" s="1"/>
    </row>
    <row r="5344" spans="23:24" x14ac:dyDescent="0.25">
      <c r="W5344" s="180"/>
      <c r="X5344" s="1"/>
    </row>
    <row r="5345" spans="23:24" x14ac:dyDescent="0.25">
      <c r="W5345" s="180"/>
      <c r="X5345" s="1"/>
    </row>
    <row r="5346" spans="23:24" x14ac:dyDescent="0.25">
      <c r="W5346" s="180"/>
      <c r="X5346" s="1"/>
    </row>
    <row r="5347" spans="23:24" x14ac:dyDescent="0.25">
      <c r="W5347" s="180"/>
      <c r="X5347" s="1"/>
    </row>
    <row r="5348" spans="23:24" x14ac:dyDescent="0.25">
      <c r="W5348" s="180"/>
      <c r="X5348" s="1"/>
    </row>
    <row r="5349" spans="23:24" x14ac:dyDescent="0.25">
      <c r="W5349" s="180"/>
      <c r="X5349" s="1"/>
    </row>
    <row r="5350" spans="23:24" x14ac:dyDescent="0.25">
      <c r="W5350" s="180"/>
      <c r="X5350" s="1"/>
    </row>
    <row r="5351" spans="23:24" x14ac:dyDescent="0.25">
      <c r="W5351" s="180"/>
      <c r="X5351" s="1"/>
    </row>
    <row r="5352" spans="23:24" x14ac:dyDescent="0.25">
      <c r="W5352" s="180"/>
      <c r="X5352" s="1"/>
    </row>
    <row r="5353" spans="23:24" x14ac:dyDescent="0.25">
      <c r="W5353" s="180"/>
      <c r="X5353" s="1"/>
    </row>
    <row r="5354" spans="23:24" x14ac:dyDescent="0.25">
      <c r="W5354" s="180"/>
      <c r="X5354" s="1"/>
    </row>
    <row r="5355" spans="23:24" x14ac:dyDescent="0.25">
      <c r="W5355" s="180"/>
      <c r="X5355" s="1"/>
    </row>
    <row r="5356" spans="23:24" x14ac:dyDescent="0.25">
      <c r="W5356" s="180"/>
      <c r="X5356" s="1"/>
    </row>
    <row r="5357" spans="23:24" x14ac:dyDescent="0.25">
      <c r="W5357" s="180"/>
      <c r="X5357" s="1"/>
    </row>
    <row r="5358" spans="23:24" x14ac:dyDescent="0.25">
      <c r="W5358" s="180"/>
      <c r="X5358" s="1"/>
    </row>
    <row r="5359" spans="23:24" x14ac:dyDescent="0.25">
      <c r="W5359" s="180"/>
      <c r="X5359" s="1"/>
    </row>
    <row r="5360" spans="23:24" x14ac:dyDescent="0.25">
      <c r="W5360" s="180"/>
      <c r="X5360" s="1"/>
    </row>
    <row r="5361" spans="23:24" x14ac:dyDescent="0.25">
      <c r="W5361" s="180"/>
      <c r="X5361" s="1"/>
    </row>
    <row r="5362" spans="23:24" x14ac:dyDescent="0.25">
      <c r="W5362" s="180"/>
      <c r="X5362" s="1"/>
    </row>
    <row r="5363" spans="23:24" x14ac:dyDescent="0.25">
      <c r="W5363" s="180"/>
      <c r="X5363" s="1"/>
    </row>
    <row r="5364" spans="23:24" x14ac:dyDescent="0.25">
      <c r="W5364" s="180"/>
      <c r="X5364" s="1"/>
    </row>
    <row r="5365" spans="23:24" x14ac:dyDescent="0.25">
      <c r="W5365" s="180"/>
      <c r="X5365" s="1"/>
    </row>
    <row r="5366" spans="23:24" x14ac:dyDescent="0.25">
      <c r="W5366" s="180"/>
      <c r="X5366" s="1"/>
    </row>
    <row r="5367" spans="23:24" x14ac:dyDescent="0.25">
      <c r="W5367" s="180"/>
      <c r="X5367" s="1"/>
    </row>
    <row r="5368" spans="23:24" x14ac:dyDescent="0.25">
      <c r="W5368" s="180"/>
      <c r="X5368" s="1"/>
    </row>
    <row r="5369" spans="23:24" x14ac:dyDescent="0.25">
      <c r="W5369" s="180"/>
      <c r="X5369" s="1"/>
    </row>
    <row r="5370" spans="23:24" x14ac:dyDescent="0.25">
      <c r="W5370" s="180"/>
      <c r="X5370" s="1"/>
    </row>
    <row r="5371" spans="23:24" x14ac:dyDescent="0.25">
      <c r="W5371" s="180"/>
      <c r="X5371" s="1"/>
    </row>
    <row r="5372" spans="23:24" x14ac:dyDescent="0.25">
      <c r="W5372" s="180"/>
      <c r="X5372" s="1"/>
    </row>
    <row r="5373" spans="23:24" x14ac:dyDescent="0.25">
      <c r="W5373" s="180"/>
      <c r="X5373" s="1"/>
    </row>
    <row r="5374" spans="23:24" x14ac:dyDescent="0.25">
      <c r="W5374" s="180"/>
      <c r="X5374" s="1"/>
    </row>
    <row r="5375" spans="23:24" x14ac:dyDescent="0.25">
      <c r="W5375" s="180"/>
      <c r="X5375" s="1"/>
    </row>
    <row r="5376" spans="23:24" x14ac:dyDescent="0.25">
      <c r="W5376" s="180"/>
      <c r="X5376" s="1"/>
    </row>
    <row r="5377" spans="23:24" x14ac:dyDescent="0.25">
      <c r="W5377" s="180"/>
      <c r="X5377" s="1"/>
    </row>
    <row r="5378" spans="23:24" x14ac:dyDescent="0.25">
      <c r="W5378" s="180"/>
      <c r="X5378" s="1"/>
    </row>
    <row r="5379" spans="23:24" x14ac:dyDescent="0.25">
      <c r="W5379" s="180"/>
      <c r="X5379" s="1"/>
    </row>
    <row r="5380" spans="23:24" x14ac:dyDescent="0.25">
      <c r="W5380" s="180"/>
      <c r="X5380" s="1"/>
    </row>
    <row r="5381" spans="23:24" x14ac:dyDescent="0.25">
      <c r="W5381" s="180"/>
      <c r="X5381" s="1"/>
    </row>
    <row r="5382" spans="23:24" x14ac:dyDescent="0.25">
      <c r="W5382" s="180"/>
      <c r="X5382" s="1"/>
    </row>
    <row r="5383" spans="23:24" x14ac:dyDescent="0.25">
      <c r="W5383" s="180"/>
      <c r="X5383" s="1"/>
    </row>
    <row r="5384" spans="23:24" x14ac:dyDescent="0.25">
      <c r="W5384" s="180"/>
      <c r="X5384" s="1"/>
    </row>
    <row r="5385" spans="23:24" x14ac:dyDescent="0.25">
      <c r="W5385" s="180"/>
      <c r="X5385" s="1"/>
    </row>
    <row r="5386" spans="23:24" x14ac:dyDescent="0.25">
      <c r="W5386" s="180"/>
      <c r="X5386" s="1"/>
    </row>
    <row r="5387" spans="23:24" x14ac:dyDescent="0.25">
      <c r="W5387" s="180"/>
      <c r="X5387" s="1"/>
    </row>
    <row r="5388" spans="23:24" x14ac:dyDescent="0.25">
      <c r="W5388" s="180"/>
      <c r="X5388" s="1"/>
    </row>
    <row r="5389" spans="23:24" x14ac:dyDescent="0.25">
      <c r="W5389" s="180"/>
      <c r="X5389" s="1"/>
    </row>
    <row r="5390" spans="23:24" x14ac:dyDescent="0.25">
      <c r="W5390" s="180"/>
      <c r="X5390" s="1"/>
    </row>
    <row r="5391" spans="23:24" x14ac:dyDescent="0.25">
      <c r="W5391" s="180"/>
      <c r="X5391" s="1"/>
    </row>
    <row r="5392" spans="23:24" x14ac:dyDescent="0.25">
      <c r="W5392" s="180"/>
      <c r="X5392" s="1"/>
    </row>
    <row r="5393" spans="23:24" x14ac:dyDescent="0.25">
      <c r="W5393" s="180"/>
      <c r="X5393" s="1"/>
    </row>
    <row r="5394" spans="23:24" x14ac:dyDescent="0.25">
      <c r="W5394" s="180"/>
      <c r="X5394" s="1"/>
    </row>
    <row r="5395" spans="23:24" x14ac:dyDescent="0.25">
      <c r="W5395" s="180"/>
      <c r="X5395" s="1"/>
    </row>
    <row r="5396" spans="23:24" x14ac:dyDescent="0.25">
      <c r="W5396" s="180"/>
      <c r="X5396" s="1"/>
    </row>
    <row r="5397" spans="23:24" x14ac:dyDescent="0.25">
      <c r="W5397" s="180"/>
      <c r="X5397" s="1"/>
    </row>
    <row r="5398" spans="23:24" x14ac:dyDescent="0.25">
      <c r="W5398" s="180"/>
      <c r="X5398" s="1"/>
    </row>
    <row r="5399" spans="23:24" x14ac:dyDescent="0.25">
      <c r="W5399" s="180"/>
      <c r="X5399" s="1"/>
    </row>
    <row r="5400" spans="23:24" x14ac:dyDescent="0.25">
      <c r="W5400" s="180"/>
      <c r="X5400" s="1"/>
    </row>
    <row r="5401" spans="23:24" x14ac:dyDescent="0.25">
      <c r="W5401" s="180"/>
      <c r="X5401" s="1"/>
    </row>
    <row r="5402" spans="23:24" x14ac:dyDescent="0.25">
      <c r="W5402" s="180"/>
      <c r="X5402" s="1"/>
    </row>
    <row r="5403" spans="23:24" x14ac:dyDescent="0.25">
      <c r="W5403" s="180"/>
      <c r="X5403" s="1"/>
    </row>
    <row r="5404" spans="23:24" x14ac:dyDescent="0.25">
      <c r="W5404" s="180"/>
      <c r="X5404" s="1"/>
    </row>
    <row r="5405" spans="23:24" x14ac:dyDescent="0.25">
      <c r="W5405" s="180"/>
      <c r="X5405" s="1"/>
    </row>
    <row r="5406" spans="23:24" x14ac:dyDescent="0.25">
      <c r="W5406" s="180"/>
      <c r="X5406" s="1"/>
    </row>
    <row r="5407" spans="23:24" x14ac:dyDescent="0.25">
      <c r="W5407" s="180"/>
      <c r="X5407" s="1"/>
    </row>
    <row r="5408" spans="23:24" x14ac:dyDescent="0.25">
      <c r="W5408" s="180"/>
      <c r="X5408" s="1"/>
    </row>
    <row r="5409" spans="23:24" x14ac:dyDescent="0.25">
      <c r="W5409" s="180"/>
      <c r="X5409" s="1"/>
    </row>
    <row r="5410" spans="23:24" x14ac:dyDescent="0.25">
      <c r="W5410" s="180"/>
      <c r="X5410" s="1"/>
    </row>
    <row r="5411" spans="23:24" x14ac:dyDescent="0.25">
      <c r="W5411" s="180"/>
      <c r="X5411" s="1"/>
    </row>
    <row r="5412" spans="23:24" x14ac:dyDescent="0.25">
      <c r="W5412" s="180"/>
      <c r="X5412" s="1"/>
    </row>
    <row r="5413" spans="23:24" x14ac:dyDescent="0.25">
      <c r="W5413" s="180"/>
      <c r="X5413" s="1"/>
    </row>
    <row r="5414" spans="23:24" x14ac:dyDescent="0.25">
      <c r="W5414" s="180"/>
      <c r="X5414" s="1"/>
    </row>
    <row r="5415" spans="23:24" x14ac:dyDescent="0.25">
      <c r="W5415" s="180"/>
      <c r="X5415" s="1"/>
    </row>
    <row r="5416" spans="23:24" x14ac:dyDescent="0.25">
      <c r="W5416" s="180"/>
      <c r="X5416" s="1"/>
    </row>
    <row r="5417" spans="23:24" x14ac:dyDescent="0.25">
      <c r="W5417" s="180"/>
      <c r="X5417" s="1"/>
    </row>
    <row r="5418" spans="23:24" x14ac:dyDescent="0.25">
      <c r="W5418" s="180"/>
      <c r="X5418" s="1"/>
    </row>
    <row r="5419" spans="23:24" x14ac:dyDescent="0.25">
      <c r="W5419" s="180"/>
      <c r="X5419" s="1"/>
    </row>
    <row r="5420" spans="23:24" x14ac:dyDescent="0.25">
      <c r="W5420" s="180"/>
      <c r="X5420" s="1"/>
    </row>
    <row r="5421" spans="23:24" x14ac:dyDescent="0.25">
      <c r="W5421" s="180"/>
      <c r="X5421" s="1"/>
    </row>
    <row r="5422" spans="23:24" x14ac:dyDescent="0.25">
      <c r="W5422" s="180"/>
      <c r="X5422" s="1"/>
    </row>
    <row r="5423" spans="23:24" x14ac:dyDescent="0.25">
      <c r="W5423" s="180"/>
      <c r="X5423" s="1"/>
    </row>
    <row r="5424" spans="23:24" x14ac:dyDescent="0.25">
      <c r="W5424" s="180"/>
      <c r="X5424" s="1"/>
    </row>
    <row r="5425" spans="23:24" x14ac:dyDescent="0.25">
      <c r="W5425" s="180"/>
      <c r="X5425" s="1"/>
    </row>
    <row r="5426" spans="23:24" x14ac:dyDescent="0.25">
      <c r="W5426" s="180"/>
      <c r="X5426" s="1"/>
    </row>
    <row r="5427" spans="23:24" x14ac:dyDescent="0.25">
      <c r="W5427" s="180"/>
      <c r="X5427" s="1"/>
    </row>
    <row r="5428" spans="23:24" x14ac:dyDescent="0.25">
      <c r="W5428" s="180"/>
      <c r="X5428" s="1"/>
    </row>
    <row r="5429" spans="23:24" x14ac:dyDescent="0.25">
      <c r="W5429" s="180"/>
      <c r="X5429" s="1"/>
    </row>
    <row r="5430" spans="23:24" x14ac:dyDescent="0.25">
      <c r="W5430" s="180"/>
      <c r="X5430" s="1"/>
    </row>
    <row r="5431" spans="23:24" x14ac:dyDescent="0.25">
      <c r="W5431" s="180"/>
      <c r="X5431" s="1"/>
    </row>
    <row r="5432" spans="23:24" x14ac:dyDescent="0.25">
      <c r="W5432" s="180"/>
      <c r="X5432" s="1"/>
    </row>
    <row r="5433" spans="23:24" x14ac:dyDescent="0.25">
      <c r="W5433" s="180"/>
      <c r="X5433" s="1"/>
    </row>
    <row r="5434" spans="23:24" x14ac:dyDescent="0.25">
      <c r="W5434" s="180"/>
      <c r="X5434" s="1"/>
    </row>
    <row r="5435" spans="23:24" x14ac:dyDescent="0.25">
      <c r="W5435" s="180"/>
      <c r="X5435" s="1"/>
    </row>
    <row r="5436" spans="23:24" x14ac:dyDescent="0.25">
      <c r="W5436" s="180"/>
      <c r="X5436" s="1"/>
    </row>
    <row r="5437" spans="23:24" x14ac:dyDescent="0.25">
      <c r="W5437" s="180"/>
      <c r="X5437" s="1"/>
    </row>
    <row r="5438" spans="23:24" x14ac:dyDescent="0.25">
      <c r="W5438" s="180"/>
      <c r="X5438" s="1"/>
    </row>
    <row r="5439" spans="23:24" x14ac:dyDescent="0.25">
      <c r="W5439" s="180"/>
      <c r="X5439" s="1"/>
    </row>
    <row r="5440" spans="23:24" x14ac:dyDescent="0.25">
      <c r="W5440" s="180"/>
      <c r="X5440" s="1"/>
    </row>
    <row r="5441" spans="23:24" x14ac:dyDescent="0.25">
      <c r="W5441" s="180"/>
      <c r="X5441" s="1"/>
    </row>
    <row r="5442" spans="23:24" x14ac:dyDescent="0.25">
      <c r="W5442" s="180"/>
      <c r="X5442" s="1"/>
    </row>
    <row r="5443" spans="23:24" x14ac:dyDescent="0.25">
      <c r="W5443" s="180"/>
      <c r="X5443" s="1"/>
    </row>
  </sheetData>
  <mergeCells count="48">
    <mergeCell ref="A1:W3"/>
    <mergeCell ref="W48:W51"/>
    <mergeCell ref="W53:W54"/>
    <mergeCell ref="X53:AB55"/>
    <mergeCell ref="W4:W5"/>
    <mergeCell ref="V53:V54"/>
    <mergeCell ref="S53:S54"/>
    <mergeCell ref="V44:V45"/>
    <mergeCell ref="V48:V51"/>
    <mergeCell ref="S48:S51"/>
    <mergeCell ref="U31:U33"/>
    <mergeCell ref="V14:V15"/>
    <mergeCell ref="W31:W33"/>
    <mergeCell ref="R4:R5"/>
    <mergeCell ref="V4:V5"/>
    <mergeCell ref="V31:V33"/>
    <mergeCell ref="S25:S28"/>
    <mergeCell ref="W25:W28"/>
    <mergeCell ref="V25:V28"/>
    <mergeCell ref="S31:S33"/>
    <mergeCell ref="B53:B54"/>
    <mergeCell ref="J31:J33"/>
    <mergeCell ref="E41:E42"/>
    <mergeCell ref="D31:D33"/>
    <mergeCell ref="P31:P33"/>
    <mergeCell ref="D53:D54"/>
    <mergeCell ref="R25:R28"/>
    <mergeCell ref="R31:R33"/>
    <mergeCell ref="A4:A5"/>
    <mergeCell ref="B4:B5"/>
    <mergeCell ref="C4:C5"/>
    <mergeCell ref="E31:E33"/>
    <mergeCell ref="E6:E12"/>
    <mergeCell ref="E25:E30"/>
    <mergeCell ref="F31:F33"/>
    <mergeCell ref="G31:G33"/>
    <mergeCell ref="H31:H33"/>
    <mergeCell ref="I31:I33"/>
    <mergeCell ref="F4:J4"/>
    <mergeCell ref="K31:K33"/>
    <mergeCell ref="L31:L33"/>
    <mergeCell ref="N31:N33"/>
    <mergeCell ref="P4:P5"/>
    <mergeCell ref="Q4:Q5"/>
    <mergeCell ref="Q31:Q33"/>
    <mergeCell ref="N66:Q66"/>
    <mergeCell ref="N67:Q67"/>
    <mergeCell ref="N68:Q68"/>
  </mergeCells>
  <hyperlinks>
    <hyperlink ref="W8" r:id="rId1" display="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xr:uid="{6A1F9F74-032F-42D7-B1E0-1BF49B8AF257}"/>
    <hyperlink ref="W14" r:id="rId2" display="https://www.aliexpress.us/item/2251801020227199.html?spm=a2g0o.cart.0.0.507b38dalpOfOO&amp;mp=1&amp;gatewayAdapt=glo2usa&amp;_randl_shipto=US" xr:uid="{7F683246-4DC5-4BF3-ADE5-AEA51CC8F1DC}"/>
    <hyperlink ref="W15" r:id="rId3" display="https://www.aliexpress.us/item/2251801020227199.html?spm=a2g0o.cart.0.0.507b38dalpOfOO&amp;mp=1&amp;gatewayAdapt=glo2usa&amp;_randl_shipto=US" xr:uid="{452319E9-98E0-4D4A-AF9F-BB8ED0C62C8F}"/>
    <hyperlink ref="W39" r:id="rId4" display="https://www.aliexpress.us/item/3256805181470394.html?spm=a2g0o.cart.0.0.507b38dalpOfOO&amp;mp=1&amp;gatewayAdapt=glo2usa&amp;_randl_shipto=US" xr:uid="{A29F52B6-203A-45C0-91C5-8311A2791241}"/>
    <hyperlink ref="W16" r:id="rId5" display="https://www.aliexpress.us/item/2251832473773777.html?spm=a2g0o.productlist.main.1.23f07952jINABE&amp;algo_pvid=e2c9bef6-f6d9-4a31-9947-456d7aad5c9b&amp;algo_exp_id=e2c9bef6-f6d9-4a31-9947-456d7aad5c9b-0&amp;pdp_ext_f=%7B%22sku_id%22%3A%2259829495926%22%7D&amp;pdp_npi=3%40dis%21USD%212.22%212.11%21%21%21%21%21%40211bf31716805726692236137d06ce%2159829495926%21sea%21US%211819029710&amp;curPageLogUid=Vr4pppSMe3ji" xr:uid="{1CF82E42-8250-4021-BC87-91A6855A0934}"/>
    <hyperlink ref="W17" r:id="rId6" display="https://www.aliexpress.us/item/3256801365779334.html?spm=a2g0o.productlist.main.1.20f04fd2kwe4ok&amp;algo_pvid=5ac15331-39e6-4f30-9fbe-fd993fcf77c3&amp;algo_exp_id=5ac15331-39e6-4f30-9fbe-fd993fcf77c3-0&amp;pdp_ext_f=%7B%22sku_id%22%3A%2212000016564939116%22%7D&amp;pdp_npi=3%40dis%21USD%210.62%210.59%21%21%21%21%21%40211bc2a016805729093886310d06f3%2112000016564939116%21sea%21US%211819029710&amp;curPageLogUid=63h3NCkzxPtI" xr:uid="{FA41D19A-D22F-459E-9CFC-E37ED0FBB6E1}"/>
    <hyperlink ref="W18" r:id="rId7" display="https://www.aliexpress.us/item/2251800878318489.html?spm=a2g0o.productlist.main.1.6fce58fbtVNd0H&amp;algo_pvid=1050bf1e-4ec3-47d3-8219-eb1d0fe8884b&amp;algo_exp_id=1050bf1e-4ec3-47d3-8219-eb1d0fe8884b-0&amp;pdp_ext_f=%7B%22sku_id%22%3A%2264815401086%22%7D&amp;pdp_npi=3%40dis%21USD%211.28%211.25%21%21%21%21%21%40211be59e16805730902023318d06c2%2164815401086%21sea%21US%211819029710&amp;curPageLogUid=pMztoMp8o0pL" xr:uid="{2FDD94C8-E433-4FB5-9023-3EC5508D9CFB}"/>
    <hyperlink ref="W19" r:id="rId8" display="https://www.aliexpress.us/item/2251832816537976.html?spm=a2g0o.order_list.order_list_main.125.2dab1802xTP4Lk&amp;gatewayAdapt=glo2usa&amp;_randl_shipto=US" xr:uid="{ACD45710-540E-4C70-B819-551BC755D951}"/>
    <hyperlink ref="W23" r:id="rId9" display="https://www.aliexpress.us/item/3256804268602096.html?spm=a2g0o.productlist.main.99.236e3f9cMqUAEV&amp;algo_pvid=a11a981d-fcc3-4719-bef3-66183f383b7c&amp;aem_p4p_detail=202304031918565205845163242640024082810&amp;algo_exp_id=a11a981d-fcc3-4719-bef3-66183f383b7c-49&amp;pdp_ext_f=%7B%22sku_id%22%3A%2212000029232042940%22%7D&amp;pdp_npi=3%40dis%21USD%210.99%210.99%21%21%21%21%21%40210218bf16805747366406299d070e%2112000029232042940%21sea%21US%211819029710&amp;curPageLogUid=ow41Wd5ic4YT&amp;ad_pvid=202304031918565205845163242640024082810_10&amp;ad_pvid=202304031918565205845163242640024082810_10" xr:uid="{B9388D32-C2D2-40BE-A9A5-705B6A189ED0}"/>
    <hyperlink ref="W34" r:id="rId10" display="https://www.aliexpress.us/item/3256802245743374.html?spm=a2g0o.order_list.order_list_main.23.21ef1802czpDGH&amp;gatewayAdapt=glo2usa&amp;_randl_shipto=US" xr:uid="{BE5288FE-BCC5-4704-A3B6-72C9EF06D2C1}"/>
    <hyperlink ref="W10" r:id="rId11" display="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xr:uid="{6BFFF242-02D6-4E72-BDA5-3CF6A3D2106C}"/>
    <hyperlink ref="W9" r:id="rId12" display="https://www.aliexpress.us/item/3256801649549581.html?spm=a2g0o.cart.0.0.71aa38daMnOeV9&amp;mp=1&amp;gatewayAdapt=glo2usa&amp;_randl_shipto=US" xr:uid="{3489A84A-5FEB-443B-A712-D4CB6D5C52B5}"/>
    <hyperlink ref="W20" r:id="rId13" display="https://www.ebay.com/itm/204204054469" xr:uid="{1CA4C364-63BA-49F0-8065-75949EAD807C}"/>
    <hyperlink ref="W24" r:id="rId14" display="https://www.mouser.com/ProductDetail/onsemi-Fairchild/BS170-D27Z?qs=0lQeLiL1qybtYouixLcZzA%3D%3D" xr:uid="{2A541954-53BB-445B-8A01-ECA71F6C3299}"/>
    <hyperlink ref="W25" r:id="rId15" display="https://www.aliexpress.us/item/2255801088812240.html?spm=a2g0o.detail.1000060.2.221e1d4cVEBdZN&amp;gps-id=pcDetailBottomMoreThisSeller&amp;scm=1007.13339.291025.0&amp;scm_id=1007.13339.291025.0&amp;scm-url=1007.13339.291025.0&amp;pvid=a6b3d771-5890-46ad-9943-be87314257d3&amp;_t=gps-id%3ApcDetailBottomMoreThisSeller%2Cscm-url%3A1007.13339.291025.0%2Cpvid%3Aa6b3d771-5890-46ad-9943-be87314257d3%2Ctpp_buckets%3A668%232846%238112%231997&amp;pdp_npi=3%40dis%21USD%212.19%211.97%21%21%21%21%21%402101eab016807483836684926e9bc8%2110000015565227711%21rec%21US%211819029710&amp;gatewayAdapt=glo2usa&amp;_randl_shipto=US" xr:uid="{83E97C7C-15CA-40C8-B69E-7F5CFF314860}"/>
    <hyperlink ref="W29" r:id="rId16" display="https://www.aliexpress.us/item/2255800393877179.html?spm=a2g0o.cart.0.0.3ba638da3dWjTu&amp;mp=1&amp;gatewayAdapt=glo2usa&amp;_randl_shipto=US" xr:uid="{08048A58-F198-40CC-8FCF-FB48F1CAE1A7}"/>
    <hyperlink ref="W30" r:id="rId17" display="https://www.aliexpress.us/item/2255800393877179.html?spm=a2g0o.cart.0.0.3ba638da3dWjTu&amp;mp=1&amp;gatewayAdapt=glo2usa&amp;_randl_shipto=US" xr:uid="{E1F20EAD-95FB-4062-A246-F1139FA40522}"/>
    <hyperlink ref="W41" r:id="rId18" display="https://www.aliexpress.us/item/2251832538163556.html?spm=a2g0o.productlist.main.3.17362888lFRP0q&amp;algo_pvid=f7a9aab8-f91a-43e4-800f-cc81aeacdc5e&amp;algo_exp_id=f7a9aab8-f91a-43e4-800f-cc81aeacdc5e-1&amp;pdp_npi=3%40dis%21USD%212.5%212.5%21%21%21%21%21%40211bc2a016807505940472146d06f3%2161272184014%21sea%21US%211819029710&amp;curPageLogUid=YJny2n8w01yP" xr:uid="{315EBB0E-542F-47C5-BE87-A4086C31EC43}"/>
    <hyperlink ref="W42" r:id="rId19" display="https://www.aliexpress.us/item/2251832416528370.html?spm=a2g0o.productlist.main.103.17362888lFRP0q&amp;algo_pvid=f7a9aab8-f91a-43e4-800f-cc81aeacdc5e&amp;algo_exp_id=f7a9aab8-f91a-43e4-800f-cc81aeacdc5e-51&amp;pdp_npi=3%40dis%21USD%212.98%212.8%21%21%21%21%21%40211bc2a016807505940472146d06f3%2159167669038%21sea%21US%211819029710&amp;curPageLogUid=kArDyA7HB4sT&amp;gatewayAdapt=glo2usa&amp;_randl_shipto=US" xr:uid="{3969C626-3ACB-4B14-B058-F1F322CA776E}"/>
    <hyperlink ref="W36" r:id="rId20" display="https://www.aliexpress.us/item/2255799881061297.html?spm=a2g0o.cart.0.0.29b238dassV4VK&amp;mp=1&amp;gatewayAdapt=glo2usa&amp;_randl_shipto=US" xr:uid="{32035F52-A868-4E7E-B9C7-0CBCDDA574FC}"/>
    <hyperlink ref="W6" r:id="rId21" display="https://www.aliexpress.us/item/3256802302936362.html?spm=a2g0o.productlist.main.1.f3a5410eURFkMM&amp;algo_pvid=59eb8427-1f9f-495c-a82e-0e434c2d0fab&amp;algo_exp_id=59eb8427-1f9f-495c-a82e-0e434c2d0fab-0&amp;pdp_npi=3%40dis%21USD%211.57%211.57%21%21%21%21%21%40212244c416807531612998661d0728%2112000030058313904%21sea%21US%211819029710&amp;curPageLogUid=3u8Q4GoTaQCj" xr:uid="{618502B0-6EB6-4BB8-AE78-7797CAB0E1CB}"/>
    <hyperlink ref="W7" r:id="rId22" display="https://www.aliexpress.us/item/3256802302936362.html?spm=a2g0o.productlist.main.1.f3a5410eURFkMM&amp;algo_pvid=59eb8427-1f9f-495c-a82e-0e434c2d0fab&amp;algo_exp_id=59eb8427-1f9f-495c-a82e-0e434c2d0fab-0&amp;pdp_npi=3%40dis%21USD%211.57%211.57%21%21%21%21%21%40212244c416807531612998661d0728%2112000030058313904%21sea%21US%211819029710&amp;curPageLogUid=3u8Q4GoTaQCj" xr:uid="{6552283C-1E23-4CA3-BDBB-3EE26BD7CF30}"/>
    <hyperlink ref="W11" r:id="rId23" display="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xr:uid="{C86EB52F-9276-4BC6-B44F-4FD2E174BFEA}"/>
    <hyperlink ref="W12" r:id="rId24" display="https://www.aliexpress.us/item/3256801649549581.html?spm=a2g0o.productlist.main.13.6d9664c94AUFsO&amp;algo_pvid=da985e66-092a-4d59-9501-cde5cc7f9c35&amp;algo_exp_id=da985e66-092a-4d59-9501-cde5cc7f9c35-6&amp;pdp_ext_f=%7B%22sku_id%22%3A%2212000017797252809%22%7D&amp;pdp_npi=3%40dis%21USD%210.98%210.49%21%21%21%21%21%40211bf31616805701673442742d06f1%2112000017797252809%21sea%21US%211819029710&amp;curPageLogUid=6d2mjc9N4ton" xr:uid="{1D3A587D-561A-4D95-B76C-6C0712DC7483}"/>
    <hyperlink ref="W48" r:id="rId25" xr:uid="{1C5810AF-A329-46B3-9C6E-2E5D60A46E2E}"/>
    <hyperlink ref="W35" r:id="rId26" display="https://www.aliexpress.us/item/2251832647707462.html?spm=a2g0o.order_list.order_list_main.179.18321802nLaJE8&amp;gatewayAdapt=glo2usa&amp;_randl_shipto=US" xr:uid="{C2E69F13-065F-4906-A801-41E07DE57282}"/>
    <hyperlink ref="W37" r:id="rId27" display="https://www.mouser.com/ProductDetail/Texas-Instruments/SN74ACT244NE4?qs=pdM4geFiyZRQL1nKqTZ0%252BA%3D%3D" xr:uid="{9DB09A2F-ECCA-49A5-B6B0-B3E1E9E32FA3}"/>
    <hyperlink ref="W13" r:id="rId28" display="https://www.aliexpress.us/item/2251832685563184.html?spm=a2g0o.cart.0.0.6d8538da6Vdi66&amp;mp=1&amp;gatewayAdapt=glo2usa&amp;_randl_shipto=US" xr:uid="{14DB1096-2250-4E2A-A168-83DAAA2B7FFA}"/>
    <hyperlink ref="W31" r:id="rId29" display="https://www.amazon.com/dp/B0796P9RQC?psc=1&amp;smid=A2VILSBUHD1UD8&amp;ref_=chk_typ_imgToDp" xr:uid="{C6D922C4-6EC0-430A-9493-FF762A7F08BC}"/>
    <hyperlink ref="W55" r:id="rId30" display="https://www.mouser.com/ProductDetail/623-5943000201" xr:uid="{D6C3E490-D458-4E1C-BF3C-4AB92F111F5A}"/>
    <hyperlink ref="W45" r:id="rId31" xr:uid="{64E7D350-5D2D-45B1-8E70-70045C538C41}"/>
    <hyperlink ref="W57" r:id="rId32" xr:uid="{344429F4-C010-47EF-A9A5-F8ECAB105C58}"/>
    <hyperlink ref="W38" r:id="rId33" display="https://www.aliexpress.us/item/2251832647707462.html?spm=a2g0o.order_list.order_list_main.59.61c71802tw79kF&amp;gatewayAdapt=glo2usa" xr:uid="{D6D511CC-53B1-4D14-83CD-EAF8EC663190}"/>
    <hyperlink ref="W52" r:id="rId34" display="https://www.amazon.com/dp/B07DYHHMYH?ref=ppx_yo2ov_dt_b_product_details&amp;th=1" xr:uid="{D42C426F-5EA7-43E5-BC6D-62C5A55DBAAE}"/>
    <hyperlink ref="W62" r:id="rId35" display="https://www.amazon.com/gp/product/B0BFHTGKNM/ref=ppx_od_dt_b_asin_title_s00?ie=UTF8&amp;th=1" xr:uid="{A5E890C8-0406-4796-AD9F-9CD1E7EAF17C}"/>
    <hyperlink ref="W60" r:id="rId36" display="https://www.amazon.com/gp/product/B07QK2NSDQ/ref=ppx_yo_dt_b_asin_title_o04_s00?ie=UTF8&amp;th=1" xr:uid="{D2C453A0-EE8A-45F7-8F2D-83B2705BEBBD}"/>
    <hyperlink ref="W61" r:id="rId37" display="https://www.amazon.com/gp/product/B09SBL4TP2/ref=ppx_yo_dt_b_asin_title_o04_s00?ie=UTF8&amp;th=1" xr:uid="{16D7CEE6-48FA-48F9-AA66-2034A62829F7}"/>
    <hyperlink ref="W21" r:id="rId38" display="https://www.aliexpress.us/item/2251832530777400.html?spm=a2g0o.order_list.order_list_main.130.61c71802tw79kF&amp;gatewayAdapt=glo2usa" xr:uid="{9D0841C4-1215-410A-9FC2-A92BFB8912C9}"/>
    <hyperlink ref="W22" r:id="rId39" display="https://www.aliexpress.us/item/3256804648661440.html?spm=a2g0o.detail.1000014.15.43405600A3xnnn&amp;gps-id=pcDetailBottomMoreOtherSeller&amp;scm=1007.40000.326746.0&amp;scm_id=1007.40000.326746.0&amp;scm-url=1007.40000.326746.0&amp;pvid=6384e513-6294-4709-a7de-0c423ee9c30e&amp;_t=gps-id:pcDetailBottomMoreOtherSeller,scm-url:1007.40000.326746.0,pvid:6384e513-6294-4709-a7de-0c423ee9c30e,tpp_buckets:668%232846%238112%23592&amp;pdp_npi=4%40dis%21USD%211.03%210.82%21%21%211.03%21%21%402101c5c316911171511043708e5419%2112000030670050384%21rec%21US%211819029710%21" xr:uid="{98F791BD-3272-4438-BDA5-B8A0E718B1AD}"/>
  </hyperlinks>
  <pageMargins left="0.7" right="0.7" top="0.75" bottom="0.75" header="0.3" footer="0.3"/>
  <pageSetup fitToHeight="0" orientation="landscape" r:id="rId40"/>
  <headerFooter>
    <oddFooter>&amp;L_x000D_&amp;1#&amp;"Calibri"&amp;10&amp;K000000 PUBLIC - Unrestricted Access</oddFooter>
  </headerFooter>
  <ignoredErrors>
    <ignoredError sqref="G54:H5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F804-0C7E-4268-A698-DBEC607C1410}">
  <sheetPr>
    <pageSetUpPr fitToPage="1"/>
  </sheetPr>
  <dimension ref="A1:AF88"/>
  <sheetViews>
    <sheetView zoomScale="70" zoomScaleNormal="70" workbookViewId="0">
      <selection activeCell="P57" sqref="P57"/>
    </sheetView>
  </sheetViews>
  <sheetFormatPr defaultRowHeight="15" x14ac:dyDescent="0.25"/>
  <cols>
    <col min="2" max="3" width="9.140625" style="7"/>
    <col min="4" max="18" width="18.28515625" customWidth="1"/>
    <col min="19" max="19" width="43.140625" customWidth="1"/>
    <col min="20" max="29" width="18.28515625" customWidth="1"/>
  </cols>
  <sheetData>
    <row r="1" spans="1:30" x14ac:dyDescent="0.25">
      <c r="A1" s="198" t="s">
        <v>373</v>
      </c>
      <c r="B1" s="198"/>
      <c r="C1" s="198"/>
      <c r="D1" s="198"/>
      <c r="E1" s="198"/>
      <c r="F1" s="198"/>
      <c r="G1" s="198"/>
      <c r="H1" s="198"/>
      <c r="I1" s="198"/>
      <c r="J1" s="198"/>
      <c r="K1" s="198"/>
      <c r="L1" s="198"/>
      <c r="M1" s="198"/>
      <c r="N1" s="198"/>
    </row>
    <row r="2" spans="1:30" x14ac:dyDescent="0.25">
      <c r="A2" s="198"/>
      <c r="B2" s="198"/>
      <c r="C2" s="198"/>
      <c r="D2" s="198"/>
      <c r="E2" s="198"/>
      <c r="F2" s="198"/>
      <c r="G2" s="198"/>
      <c r="H2" s="198"/>
      <c r="I2" s="198"/>
      <c r="J2" s="198"/>
      <c r="K2" s="198"/>
      <c r="L2" s="198"/>
      <c r="M2" s="198"/>
      <c r="N2" s="198"/>
    </row>
    <row r="3" spans="1:30" x14ac:dyDescent="0.25">
      <c r="A3" s="198"/>
      <c r="B3" s="198"/>
      <c r="C3" s="198"/>
      <c r="D3" s="198"/>
      <c r="E3" s="198"/>
      <c r="F3" s="198"/>
      <c r="G3" s="198"/>
      <c r="H3" s="198"/>
      <c r="I3" s="198"/>
      <c r="J3" s="198"/>
      <c r="K3" s="198"/>
      <c r="L3" s="198"/>
      <c r="M3" s="198"/>
      <c r="N3" s="198"/>
    </row>
    <row r="4" spans="1:30" ht="120" customHeight="1" x14ac:dyDescent="0.25">
      <c r="A4" s="198"/>
      <c r="B4" s="198"/>
      <c r="C4" s="198"/>
      <c r="D4" s="198"/>
      <c r="E4" s="198"/>
      <c r="F4" s="198"/>
      <c r="G4" s="198"/>
      <c r="H4" s="198"/>
      <c r="I4" s="198"/>
      <c r="J4" s="198"/>
      <c r="K4" s="198"/>
      <c r="L4" s="198"/>
      <c r="M4" s="198"/>
      <c r="N4" s="198"/>
    </row>
    <row r="6" spans="1:30" ht="15.75" thickBot="1" x14ac:dyDescent="0.3"/>
    <row r="7" spans="1:30" ht="16.5" thickTop="1" thickBot="1" x14ac:dyDescent="0.3">
      <c r="D7" s="44" t="s">
        <v>168</v>
      </c>
      <c r="E7" s="44" t="s">
        <v>169</v>
      </c>
      <c r="F7" s="44" t="s">
        <v>170</v>
      </c>
      <c r="G7" s="44" t="s">
        <v>171</v>
      </c>
      <c r="H7" s="44" t="s">
        <v>172</v>
      </c>
      <c r="I7" s="44" t="s">
        <v>173</v>
      </c>
      <c r="J7" s="44" t="s">
        <v>174</v>
      </c>
      <c r="K7" s="44" t="s">
        <v>32</v>
      </c>
      <c r="L7" s="44" t="s">
        <v>69</v>
      </c>
      <c r="M7" s="44" t="s">
        <v>72</v>
      </c>
      <c r="N7" s="44" t="s">
        <v>175</v>
      </c>
    </row>
    <row r="8" spans="1:30" ht="16.5" thickTop="1" thickBot="1" x14ac:dyDescent="0.3">
      <c r="D8" s="45">
        <v>80</v>
      </c>
      <c r="E8" s="45" t="s">
        <v>176</v>
      </c>
      <c r="F8" s="45" t="s">
        <v>177</v>
      </c>
      <c r="G8" s="45" t="s">
        <v>177</v>
      </c>
      <c r="H8" s="45" t="s">
        <v>178</v>
      </c>
      <c r="I8" s="45" t="s">
        <v>179</v>
      </c>
      <c r="J8" s="45" t="s">
        <v>180</v>
      </c>
      <c r="K8" s="47" t="s">
        <v>26</v>
      </c>
      <c r="L8" s="45" t="s">
        <v>181</v>
      </c>
      <c r="M8" s="45" t="s">
        <v>182</v>
      </c>
      <c r="N8" s="45" t="s">
        <v>183</v>
      </c>
    </row>
    <row r="9" spans="1:30" ht="16.5" thickTop="1" thickBot="1" x14ac:dyDescent="0.3">
      <c r="D9" s="45">
        <v>40</v>
      </c>
      <c r="E9" s="45" t="s">
        <v>184</v>
      </c>
      <c r="F9" s="45" t="s">
        <v>185</v>
      </c>
      <c r="G9" s="45" t="s">
        <v>185</v>
      </c>
      <c r="H9" s="45" t="s">
        <v>177</v>
      </c>
      <c r="I9" s="45" t="s">
        <v>186</v>
      </c>
      <c r="J9" s="45" t="s">
        <v>177</v>
      </c>
      <c r="K9" s="47" t="s">
        <v>26</v>
      </c>
      <c r="L9" s="45" t="s">
        <v>187</v>
      </c>
      <c r="M9" s="45" t="s">
        <v>188</v>
      </c>
      <c r="N9" s="45" t="s">
        <v>183</v>
      </c>
    </row>
    <row r="10" spans="1:30" ht="16.5" thickTop="1" thickBot="1" x14ac:dyDescent="0.3">
      <c r="D10" s="45">
        <v>30</v>
      </c>
      <c r="E10" s="45" t="s">
        <v>189</v>
      </c>
      <c r="F10" s="45" t="s">
        <v>190</v>
      </c>
      <c r="G10" s="45" t="s">
        <v>190</v>
      </c>
      <c r="H10" s="45" t="s">
        <v>176</v>
      </c>
      <c r="I10" s="45" t="s">
        <v>191</v>
      </c>
      <c r="J10" s="45" t="s">
        <v>176</v>
      </c>
      <c r="K10" s="47" t="s">
        <v>26</v>
      </c>
      <c r="L10" s="45" t="s">
        <v>192</v>
      </c>
      <c r="M10" s="45" t="s">
        <v>193</v>
      </c>
      <c r="N10" s="45" t="s">
        <v>183</v>
      </c>
    </row>
    <row r="11" spans="1:30" ht="16.5" thickTop="1" thickBot="1" x14ac:dyDescent="0.3">
      <c r="D11" s="46">
        <v>20</v>
      </c>
      <c r="E11" s="46" t="s">
        <v>194</v>
      </c>
      <c r="F11" s="46" t="s">
        <v>185</v>
      </c>
      <c r="G11" s="46" t="s">
        <v>195</v>
      </c>
      <c r="H11" s="46" t="s">
        <v>185</v>
      </c>
      <c r="I11" s="46" t="s">
        <v>196</v>
      </c>
      <c r="J11" s="46" t="s">
        <v>185</v>
      </c>
      <c r="K11" s="47" t="s">
        <v>26</v>
      </c>
      <c r="L11" s="46" t="s">
        <v>188</v>
      </c>
      <c r="M11" s="46" t="s">
        <v>197</v>
      </c>
      <c r="N11" s="46" t="s">
        <v>183</v>
      </c>
    </row>
    <row r="12" spans="1:30" ht="16.5" thickTop="1" thickBot="1" x14ac:dyDescent="0.3">
      <c r="D12" s="47">
        <v>17</v>
      </c>
      <c r="E12" s="47" t="s">
        <v>198</v>
      </c>
      <c r="F12" s="47" t="s">
        <v>199</v>
      </c>
      <c r="G12" s="47" t="s">
        <v>199</v>
      </c>
      <c r="H12" s="47" t="s">
        <v>200</v>
      </c>
      <c r="I12" s="47" t="s">
        <v>201</v>
      </c>
      <c r="J12" s="47" t="s">
        <v>200</v>
      </c>
      <c r="K12" s="47" t="s">
        <v>26</v>
      </c>
      <c r="L12" s="47" t="s">
        <v>202</v>
      </c>
      <c r="M12" s="47" t="s">
        <v>203</v>
      </c>
      <c r="N12" s="47" t="s">
        <v>183</v>
      </c>
    </row>
    <row r="13" spans="1:30" ht="16.5" thickTop="1" thickBot="1" x14ac:dyDescent="0.3">
      <c r="D13" s="47">
        <v>15</v>
      </c>
      <c r="E13" s="47" t="s">
        <v>204</v>
      </c>
      <c r="F13" s="47" t="s">
        <v>205</v>
      </c>
      <c r="G13" s="47" t="s">
        <v>206</v>
      </c>
      <c r="H13" s="47" t="s">
        <v>186</v>
      </c>
      <c r="I13" s="47" t="s">
        <v>207</v>
      </c>
      <c r="J13" s="47" t="s">
        <v>205</v>
      </c>
      <c r="K13" s="47" t="s">
        <v>26</v>
      </c>
      <c r="L13" s="47" t="s">
        <v>202</v>
      </c>
      <c r="M13" s="47" t="s">
        <v>203</v>
      </c>
      <c r="N13" s="47" t="s">
        <v>183</v>
      </c>
    </row>
    <row r="14" spans="1:30" ht="16.5" thickTop="1" thickBot="1" x14ac:dyDescent="0.3">
      <c r="D14" s="47">
        <v>10</v>
      </c>
      <c r="E14" s="47" t="s">
        <v>208</v>
      </c>
      <c r="F14" s="47" t="s">
        <v>209</v>
      </c>
      <c r="G14" s="48"/>
      <c r="H14" s="47" t="s">
        <v>209</v>
      </c>
      <c r="I14" s="47" t="s">
        <v>210</v>
      </c>
      <c r="J14" s="47" t="s">
        <v>209</v>
      </c>
      <c r="K14" s="47" t="s">
        <v>26</v>
      </c>
      <c r="L14" s="47" t="s">
        <v>211</v>
      </c>
      <c r="M14" s="47" t="s">
        <v>212</v>
      </c>
      <c r="N14" s="47" t="s">
        <v>183</v>
      </c>
    </row>
    <row r="15" spans="1:30" ht="15.75" thickTop="1" x14ac:dyDescent="0.25">
      <c r="D15" s="152" t="s">
        <v>168</v>
      </c>
      <c r="E15" s="153" t="s">
        <v>213</v>
      </c>
      <c r="F15" s="153"/>
      <c r="G15" s="153"/>
      <c r="H15" s="153"/>
      <c r="I15" s="153"/>
      <c r="J15" s="153"/>
      <c r="K15" s="153"/>
      <c r="L15" s="153"/>
      <c r="M15" s="153"/>
      <c r="N15" s="153"/>
      <c r="O15" s="153"/>
      <c r="P15" s="153"/>
      <c r="Q15" s="153"/>
      <c r="R15" s="153"/>
      <c r="S15" s="153"/>
      <c r="T15" s="153"/>
      <c r="U15" s="153"/>
      <c r="V15" s="153"/>
      <c r="W15" s="153"/>
      <c r="X15" s="153"/>
      <c r="Y15" s="153"/>
      <c r="Z15" s="153"/>
      <c r="AA15" s="153" t="s">
        <v>214</v>
      </c>
      <c r="AB15" s="153"/>
      <c r="AC15" s="153"/>
    </row>
    <row r="16" spans="1:30" x14ac:dyDescent="0.25">
      <c r="D16" s="152"/>
      <c r="E16" s="9">
        <v>15</v>
      </c>
      <c r="F16" s="9">
        <v>39</v>
      </c>
      <c r="G16" s="9">
        <v>68</v>
      </c>
      <c r="H16" s="9">
        <v>75</v>
      </c>
      <c r="I16" s="9">
        <v>91</v>
      </c>
      <c r="J16" s="9">
        <v>100</v>
      </c>
      <c r="K16" s="9">
        <v>120</v>
      </c>
      <c r="L16" s="9">
        <v>130</v>
      </c>
      <c r="M16" s="9">
        <v>150</v>
      </c>
      <c r="N16" s="9">
        <v>180</v>
      </c>
      <c r="O16" s="9">
        <v>220</v>
      </c>
      <c r="P16" s="9">
        <v>240</v>
      </c>
      <c r="Q16" s="9">
        <v>300</v>
      </c>
      <c r="R16" s="9">
        <v>330</v>
      </c>
      <c r="S16" s="9">
        <v>360</v>
      </c>
      <c r="T16" s="9">
        <v>470</v>
      </c>
      <c r="U16" s="9">
        <v>620</v>
      </c>
      <c r="V16" s="9">
        <v>660</v>
      </c>
      <c r="W16" s="9">
        <v>1000</v>
      </c>
      <c r="X16" s="9" t="s">
        <v>215</v>
      </c>
      <c r="Y16" s="9" t="s">
        <v>26</v>
      </c>
      <c r="Z16" s="9" t="s">
        <v>166</v>
      </c>
      <c r="AA16" s="9" t="s">
        <v>152</v>
      </c>
      <c r="AB16" s="9" t="s">
        <v>216</v>
      </c>
      <c r="AC16" s="9" t="s">
        <v>155</v>
      </c>
      <c r="AD16" s="37"/>
    </row>
    <row r="17" spans="1:29" s="40" customFormat="1" ht="11.25" x14ac:dyDescent="0.2">
      <c r="B17" s="67"/>
      <c r="C17" s="67"/>
      <c r="D17" s="38" t="s">
        <v>217</v>
      </c>
      <c r="E17" s="39" t="s">
        <v>218</v>
      </c>
      <c r="F17" s="39" t="s">
        <v>219</v>
      </c>
      <c r="G17" s="39" t="s">
        <v>220</v>
      </c>
      <c r="H17" s="39" t="s">
        <v>221</v>
      </c>
      <c r="I17" s="39" t="s">
        <v>222</v>
      </c>
      <c r="J17" s="39" t="s">
        <v>223</v>
      </c>
      <c r="K17" s="39" t="s">
        <v>224</v>
      </c>
      <c r="L17" s="39" t="s">
        <v>225</v>
      </c>
      <c r="M17" s="39" t="s">
        <v>226</v>
      </c>
      <c r="N17" s="39" t="s">
        <v>227</v>
      </c>
      <c r="O17" s="39" t="s">
        <v>228</v>
      </c>
      <c r="P17" s="39" t="s">
        <v>229</v>
      </c>
      <c r="Q17" s="39" t="s">
        <v>230</v>
      </c>
      <c r="R17" s="39" t="s">
        <v>231</v>
      </c>
      <c r="S17" s="39" t="s">
        <v>232</v>
      </c>
      <c r="T17" s="39" t="s">
        <v>233</v>
      </c>
      <c r="U17" s="39" t="s">
        <v>234</v>
      </c>
      <c r="V17" s="39" t="s">
        <v>235</v>
      </c>
      <c r="W17" s="39" t="s">
        <v>236</v>
      </c>
      <c r="X17" s="39" t="s">
        <v>237</v>
      </c>
      <c r="Z17" s="39"/>
      <c r="AA17" s="39"/>
      <c r="AB17" s="39"/>
      <c r="AC17" s="39"/>
    </row>
    <row r="18" spans="1:29" ht="15.75" thickBot="1" x14ac:dyDescent="0.3">
      <c r="D18" s="9">
        <v>80</v>
      </c>
      <c r="E18" s="9"/>
      <c r="F18" s="9"/>
      <c r="G18" s="9"/>
      <c r="H18" s="9"/>
      <c r="I18" s="9"/>
      <c r="J18" s="9"/>
      <c r="K18" s="9"/>
      <c r="L18" s="9"/>
      <c r="M18" s="9"/>
      <c r="N18" s="9"/>
      <c r="O18" s="9"/>
      <c r="P18" s="9"/>
      <c r="Q18" s="9"/>
      <c r="R18" s="9"/>
      <c r="S18" s="9"/>
      <c r="T18" s="9"/>
      <c r="U18" s="9">
        <v>1</v>
      </c>
      <c r="V18" s="9">
        <v>1</v>
      </c>
      <c r="W18" s="9">
        <v>6</v>
      </c>
      <c r="X18" s="9">
        <v>0</v>
      </c>
      <c r="Y18" s="9">
        <v>1</v>
      </c>
      <c r="Z18" s="41">
        <f t="shared" ref="Z18:Z23" si="0">SUM(E18:Y18)</f>
        <v>9</v>
      </c>
      <c r="AA18" s="9">
        <v>2</v>
      </c>
      <c r="AB18" s="9"/>
      <c r="AC18" s="9">
        <v>1</v>
      </c>
    </row>
    <row r="19" spans="1:29" ht="15.75" thickBot="1" x14ac:dyDescent="0.3">
      <c r="D19" s="9">
        <v>40</v>
      </c>
      <c r="E19" s="9"/>
      <c r="F19" s="9"/>
      <c r="G19" s="9"/>
      <c r="H19" s="9"/>
      <c r="I19" s="9"/>
      <c r="J19" s="9"/>
      <c r="K19" s="9"/>
      <c r="L19" s="9">
        <v>1</v>
      </c>
      <c r="M19" s="9"/>
      <c r="N19" s="9"/>
      <c r="O19" s="9"/>
      <c r="P19" s="9"/>
      <c r="Q19" s="9">
        <v>1</v>
      </c>
      <c r="R19" s="9"/>
      <c r="S19" s="9"/>
      <c r="T19" s="9">
        <v>2</v>
      </c>
      <c r="U19" s="9"/>
      <c r="V19" s="9"/>
      <c r="W19" s="9">
        <v>2</v>
      </c>
      <c r="X19" s="9"/>
      <c r="Y19" s="9">
        <v>1</v>
      </c>
      <c r="Z19" s="41">
        <f t="shared" si="0"/>
        <v>7</v>
      </c>
      <c r="AA19" s="9">
        <v>2</v>
      </c>
      <c r="AB19" s="9"/>
      <c r="AC19" s="9">
        <v>1</v>
      </c>
    </row>
    <row r="20" spans="1:29" ht="15.75" thickBot="1" x14ac:dyDescent="0.3">
      <c r="D20" s="9">
        <v>30</v>
      </c>
      <c r="E20" s="9"/>
      <c r="F20" s="9"/>
      <c r="G20" s="9"/>
      <c r="H20" s="9"/>
      <c r="I20" s="9"/>
      <c r="J20" s="9">
        <v>1</v>
      </c>
      <c r="K20" s="9"/>
      <c r="L20" s="9"/>
      <c r="M20" s="9"/>
      <c r="N20" s="9"/>
      <c r="O20" s="9">
        <v>1</v>
      </c>
      <c r="P20" s="9"/>
      <c r="Q20" s="9"/>
      <c r="R20" s="9">
        <v>2</v>
      </c>
      <c r="S20" s="9"/>
      <c r="T20" s="9"/>
      <c r="U20" s="9"/>
      <c r="V20" s="9">
        <v>2</v>
      </c>
      <c r="W20" s="9"/>
      <c r="X20" s="9"/>
      <c r="Y20" s="9">
        <v>1</v>
      </c>
      <c r="Z20" s="41">
        <f t="shared" si="0"/>
        <v>7</v>
      </c>
      <c r="AA20" s="9">
        <v>2</v>
      </c>
      <c r="AB20" s="9"/>
      <c r="AC20" s="9">
        <v>1</v>
      </c>
    </row>
    <row r="21" spans="1:29" ht="15.75" thickBot="1" x14ac:dyDescent="0.3">
      <c r="D21" s="9">
        <v>20</v>
      </c>
      <c r="E21" s="9"/>
      <c r="F21" s="9"/>
      <c r="G21" s="9">
        <v>1</v>
      </c>
      <c r="H21" s="9"/>
      <c r="I21" s="9"/>
      <c r="J21" s="9"/>
      <c r="K21" s="9"/>
      <c r="L21" s="9"/>
      <c r="M21" s="9">
        <v>1</v>
      </c>
      <c r="N21" s="9"/>
      <c r="O21" s="9"/>
      <c r="P21" s="9"/>
      <c r="Q21" s="9"/>
      <c r="R21" s="9"/>
      <c r="S21" s="9"/>
      <c r="T21" s="9">
        <v>3</v>
      </c>
      <c r="U21" s="9"/>
      <c r="V21" s="9"/>
      <c r="W21" s="9"/>
      <c r="X21" s="9"/>
      <c r="Y21" s="9">
        <v>1</v>
      </c>
      <c r="Z21" s="41">
        <f t="shared" si="0"/>
        <v>6</v>
      </c>
      <c r="AA21" s="9">
        <v>2</v>
      </c>
      <c r="AB21" s="9"/>
      <c r="AC21" s="9">
        <v>1</v>
      </c>
    </row>
    <row r="22" spans="1:29" ht="15.75" thickBot="1" x14ac:dyDescent="0.3">
      <c r="D22" s="9">
        <v>17</v>
      </c>
      <c r="E22" s="9"/>
      <c r="F22" s="9"/>
      <c r="G22" s="9"/>
      <c r="H22" s="9"/>
      <c r="I22" s="9">
        <v>1</v>
      </c>
      <c r="J22" s="9"/>
      <c r="K22" s="9">
        <v>1</v>
      </c>
      <c r="L22" s="9"/>
      <c r="M22" s="9"/>
      <c r="N22" s="9">
        <v>2</v>
      </c>
      <c r="O22" s="9"/>
      <c r="P22" s="9"/>
      <c r="Q22" s="9"/>
      <c r="R22" s="9"/>
      <c r="S22" s="9">
        <v>2</v>
      </c>
      <c r="T22" s="9"/>
      <c r="U22" s="9"/>
      <c r="V22" s="9"/>
      <c r="W22" s="9"/>
      <c r="X22" s="9"/>
      <c r="Y22" s="9">
        <v>1</v>
      </c>
      <c r="Z22" s="41">
        <f t="shared" si="0"/>
        <v>7</v>
      </c>
      <c r="AA22" s="9" t="s">
        <v>238</v>
      </c>
      <c r="AB22" s="9">
        <v>2</v>
      </c>
      <c r="AC22" s="9">
        <v>1</v>
      </c>
    </row>
    <row r="23" spans="1:29" ht="15.75" thickBot="1" x14ac:dyDescent="0.3">
      <c r="D23" s="9">
        <v>15</v>
      </c>
      <c r="E23" s="9">
        <v>1</v>
      </c>
      <c r="F23" s="9"/>
      <c r="G23" s="9">
        <v>1</v>
      </c>
      <c r="H23" s="9"/>
      <c r="I23" s="9"/>
      <c r="J23" s="9">
        <v>1</v>
      </c>
      <c r="K23" s="9"/>
      <c r="L23" s="9"/>
      <c r="M23" s="9"/>
      <c r="N23" s="9"/>
      <c r="O23" s="9"/>
      <c r="P23" s="9"/>
      <c r="Q23" s="9">
        <v>3</v>
      </c>
      <c r="R23" s="9"/>
      <c r="S23" s="9"/>
      <c r="T23" s="9"/>
      <c r="U23" s="9"/>
      <c r="V23" s="9"/>
      <c r="W23" s="9"/>
      <c r="X23" s="9"/>
      <c r="Y23" s="9">
        <v>1</v>
      </c>
      <c r="Z23" s="41">
        <f t="shared" si="0"/>
        <v>7</v>
      </c>
      <c r="AA23" s="9" t="s">
        <v>238</v>
      </c>
      <c r="AB23" s="9">
        <v>2</v>
      </c>
      <c r="AC23" s="9">
        <v>1</v>
      </c>
    </row>
    <row r="24" spans="1:29" ht="15.75" thickBot="1" x14ac:dyDescent="0.3">
      <c r="D24" s="41">
        <v>10</v>
      </c>
      <c r="E24" s="41"/>
      <c r="F24" s="41">
        <v>1</v>
      </c>
      <c r="G24" s="41"/>
      <c r="H24" s="41">
        <v>1</v>
      </c>
      <c r="I24" s="41"/>
      <c r="J24" s="41"/>
      <c r="K24" s="41"/>
      <c r="L24" s="41"/>
      <c r="M24" s="41"/>
      <c r="N24" s="41"/>
      <c r="O24" s="41"/>
      <c r="P24" s="41">
        <v>3</v>
      </c>
      <c r="Q24" s="41"/>
      <c r="R24" s="41"/>
      <c r="S24" s="41"/>
      <c r="T24" s="41"/>
      <c r="U24" s="41"/>
      <c r="V24" s="41"/>
      <c r="W24" s="41"/>
      <c r="X24" s="41"/>
      <c r="Y24" s="41">
        <v>1</v>
      </c>
      <c r="Z24" s="41">
        <f>SUM(E24:Y24)</f>
        <v>6</v>
      </c>
      <c r="AA24" s="41" t="s">
        <v>238</v>
      </c>
      <c r="AB24" s="41">
        <v>2</v>
      </c>
      <c r="AC24" s="41">
        <v>1</v>
      </c>
    </row>
    <row r="25" spans="1:29" ht="15.75" thickBot="1" x14ac:dyDescent="0.3">
      <c r="D25" s="42" t="s">
        <v>166</v>
      </c>
      <c r="E25" s="43">
        <f>SUM(E18:E24)</f>
        <v>1</v>
      </c>
      <c r="F25" s="43">
        <f>SUM(F18:F24)</f>
        <v>1</v>
      </c>
      <c r="G25" s="43">
        <f>SUM(G18:G24)</f>
        <v>2</v>
      </c>
      <c r="H25" s="43">
        <f t="shared" ref="H25:Z25" si="1">SUM(H18:H24)</f>
        <v>1</v>
      </c>
      <c r="I25" s="43">
        <f t="shared" si="1"/>
        <v>1</v>
      </c>
      <c r="J25" s="43">
        <f t="shared" si="1"/>
        <v>2</v>
      </c>
      <c r="K25" s="43">
        <f t="shared" si="1"/>
        <v>1</v>
      </c>
      <c r="L25" s="43">
        <f t="shared" si="1"/>
        <v>1</v>
      </c>
      <c r="M25" s="43">
        <f t="shared" si="1"/>
        <v>1</v>
      </c>
      <c r="N25" s="43">
        <f t="shared" si="1"/>
        <v>2</v>
      </c>
      <c r="O25" s="43">
        <f t="shared" si="1"/>
        <v>1</v>
      </c>
      <c r="P25" s="43">
        <f t="shared" si="1"/>
        <v>3</v>
      </c>
      <c r="Q25" s="43">
        <f t="shared" si="1"/>
        <v>4</v>
      </c>
      <c r="R25" s="43">
        <f t="shared" si="1"/>
        <v>2</v>
      </c>
      <c r="S25" s="43">
        <f t="shared" si="1"/>
        <v>2</v>
      </c>
      <c r="T25" s="43">
        <f t="shared" si="1"/>
        <v>5</v>
      </c>
      <c r="U25" s="43">
        <f t="shared" si="1"/>
        <v>1</v>
      </c>
      <c r="V25" s="43">
        <f t="shared" si="1"/>
        <v>3</v>
      </c>
      <c r="W25" s="43">
        <f t="shared" si="1"/>
        <v>8</v>
      </c>
      <c r="X25" s="43">
        <f t="shared" si="1"/>
        <v>0</v>
      </c>
      <c r="Y25" s="43">
        <v>7</v>
      </c>
      <c r="Z25" s="43">
        <f t="shared" si="1"/>
        <v>49</v>
      </c>
      <c r="AA25" s="43">
        <f>SUM(AA18:AA24)</f>
        <v>8</v>
      </c>
      <c r="AB25" s="43">
        <f>SUM(AB18:AB24)</f>
        <v>6</v>
      </c>
      <c r="AC25" s="43">
        <f>SUM(AC18:AC24)</f>
        <v>7</v>
      </c>
    </row>
    <row r="29" spans="1:29" ht="2.25" customHeight="1" x14ac:dyDescent="0.25">
      <c r="AA29" t="e">
        <f>#REF!</f>
        <v>#REF!</v>
      </c>
      <c r="AB29" s="3" t="e">
        <f>AA29*1.0625</f>
        <v>#REF!</v>
      </c>
      <c r="AC29" t="s">
        <v>239</v>
      </c>
    </row>
    <row r="30" spans="1:29" ht="34.5" customHeight="1" x14ac:dyDescent="0.25">
      <c r="A30" s="49" t="s">
        <v>168</v>
      </c>
      <c r="B30" s="125" t="s">
        <v>266</v>
      </c>
      <c r="C30" s="131" t="s">
        <v>267</v>
      </c>
      <c r="D30" s="125" t="s">
        <v>240</v>
      </c>
      <c r="E30" s="153" t="s">
        <v>213</v>
      </c>
      <c r="F30" s="153"/>
      <c r="G30" s="153"/>
      <c r="H30" s="153"/>
      <c r="I30" s="153"/>
      <c r="J30" s="153"/>
      <c r="K30" s="153"/>
      <c r="L30" s="153"/>
      <c r="M30" s="153"/>
      <c r="N30" s="153"/>
      <c r="O30" s="153"/>
      <c r="P30" s="153"/>
      <c r="Q30" s="153"/>
      <c r="R30" s="153"/>
      <c r="S30" s="153"/>
      <c r="T30" s="153"/>
      <c r="U30" s="153"/>
      <c r="V30" s="153"/>
      <c r="W30" s="153"/>
      <c r="X30" s="153"/>
      <c r="Y30" s="153"/>
      <c r="Z30" s="153"/>
      <c r="AA30" s="153" t="s">
        <v>214</v>
      </c>
      <c r="AB30" s="153"/>
      <c r="AC30" s="153"/>
    </row>
    <row r="31" spans="1:29" ht="30" customHeight="1" x14ac:dyDescent="0.25">
      <c r="A31" s="49"/>
      <c r="B31" s="125"/>
      <c r="C31" s="131"/>
      <c r="D31" s="125"/>
      <c r="E31" s="25">
        <v>15</v>
      </c>
      <c r="F31" s="25">
        <v>39</v>
      </c>
      <c r="G31" s="25">
        <v>68</v>
      </c>
      <c r="H31" s="25">
        <v>75</v>
      </c>
      <c r="I31" s="25">
        <v>91</v>
      </c>
      <c r="J31" s="25">
        <v>100</v>
      </c>
      <c r="K31" s="25">
        <v>120</v>
      </c>
      <c r="L31" s="25">
        <v>130</v>
      </c>
      <c r="M31" s="25">
        <v>150</v>
      </c>
      <c r="N31" s="25">
        <v>180</v>
      </c>
      <c r="O31" s="25">
        <v>220</v>
      </c>
      <c r="P31" s="25">
        <v>240</v>
      </c>
      <c r="Q31" s="25">
        <v>300</v>
      </c>
      <c r="R31" s="25">
        <v>330</v>
      </c>
      <c r="S31" s="25">
        <v>360</v>
      </c>
      <c r="T31" s="25">
        <v>470</v>
      </c>
      <c r="U31" s="25">
        <v>620</v>
      </c>
      <c r="V31" s="25" t="s">
        <v>278</v>
      </c>
      <c r="W31" s="25">
        <v>1000</v>
      </c>
      <c r="X31" s="25" t="s">
        <v>215</v>
      </c>
      <c r="Y31" s="56" t="s">
        <v>26</v>
      </c>
      <c r="Z31" s="25" t="s">
        <v>240</v>
      </c>
      <c r="AA31" s="9" t="s">
        <v>152</v>
      </c>
      <c r="AB31" s="9" t="s">
        <v>216</v>
      </c>
      <c r="AC31" s="9" t="s">
        <v>155</v>
      </c>
    </row>
    <row r="32" spans="1:29" x14ac:dyDescent="0.25">
      <c r="A32" s="9">
        <v>80</v>
      </c>
      <c r="B32" s="10">
        <f>'ADX Orders'!H40</f>
        <v>0</v>
      </c>
      <c r="C32" s="175">
        <v>0</v>
      </c>
      <c r="D32" s="9">
        <f>C32+B32</f>
        <v>0</v>
      </c>
      <c r="E32" s="9">
        <f>E18*$D32</f>
        <v>0</v>
      </c>
      <c r="F32" s="9">
        <f>F18*$D32</f>
        <v>0</v>
      </c>
      <c r="G32" s="9">
        <f>G18*$D32</f>
        <v>0</v>
      </c>
      <c r="H32" s="9">
        <f>H18*$D32</f>
        <v>0</v>
      </c>
      <c r="I32" s="9">
        <f>I18*$D32</f>
        <v>0</v>
      </c>
      <c r="J32" s="9">
        <f>J18*$D32</f>
        <v>0</v>
      </c>
      <c r="K32" s="9">
        <f>K18*$D32</f>
        <v>0</v>
      </c>
      <c r="L32" s="9">
        <f>L18*$D32</f>
        <v>0</v>
      </c>
      <c r="M32" s="9">
        <f>M18*$D32</f>
        <v>0</v>
      </c>
      <c r="N32" s="9">
        <f>N18*$D32</f>
        <v>0</v>
      </c>
      <c r="O32" s="9">
        <f>O18*$D32</f>
        <v>0</v>
      </c>
      <c r="P32" s="9">
        <f>P18*$D32</f>
        <v>0</v>
      </c>
      <c r="Q32" s="9">
        <f>Q18*$D32</f>
        <v>0</v>
      </c>
      <c r="R32" s="9">
        <f>R18*$D32</f>
        <v>0</v>
      </c>
      <c r="S32" s="9">
        <f>S18*$D32</f>
        <v>0</v>
      </c>
      <c r="T32" s="9">
        <f>T18*$D32</f>
        <v>0</v>
      </c>
      <c r="U32" s="9">
        <f>U18*$D32</f>
        <v>0</v>
      </c>
      <c r="V32" s="9">
        <f>V18*$D32</f>
        <v>0</v>
      </c>
      <c r="W32" s="9">
        <f>W18*$D32</f>
        <v>0</v>
      </c>
      <c r="X32" s="9">
        <f>X18*$D32</f>
        <v>0</v>
      </c>
      <c r="Y32" s="9">
        <f t="shared" ref="Y32:Y38" si="2">D32</f>
        <v>0</v>
      </c>
      <c r="Z32" s="49">
        <f t="shared" ref="Z32:Z39" si="3">D32</f>
        <v>0</v>
      </c>
      <c r="AA32" s="9">
        <f>D32*2</f>
        <v>0</v>
      </c>
      <c r="AB32" s="9"/>
      <c r="AC32" s="9">
        <f t="shared" ref="AC32:AC38" si="4">D32</f>
        <v>0</v>
      </c>
    </row>
    <row r="33" spans="1:32" x14ac:dyDescent="0.25">
      <c r="A33" s="9">
        <v>40</v>
      </c>
      <c r="B33" s="10">
        <f>'ADX Orders'!I40</f>
        <v>1</v>
      </c>
      <c r="C33" s="175">
        <v>0</v>
      </c>
      <c r="D33" s="9">
        <f>C33+B33</f>
        <v>1</v>
      </c>
      <c r="E33" s="9">
        <f>E19*$D33</f>
        <v>0</v>
      </c>
      <c r="F33" s="9">
        <f>F19*$D33</f>
        <v>0</v>
      </c>
      <c r="G33" s="9">
        <f>G19*$D33</f>
        <v>0</v>
      </c>
      <c r="H33" s="9">
        <f>H19*$D33</f>
        <v>0</v>
      </c>
      <c r="I33" s="9">
        <f>I19*$D33</f>
        <v>0</v>
      </c>
      <c r="J33" s="9">
        <f>J19*$D33</f>
        <v>0</v>
      </c>
      <c r="K33" s="9">
        <f>K19*$D33</f>
        <v>0</v>
      </c>
      <c r="L33" s="9">
        <f>L19*$D33</f>
        <v>1</v>
      </c>
      <c r="M33" s="9">
        <f>M19*$D33</f>
        <v>0</v>
      </c>
      <c r="N33" s="9">
        <f>N19*$D33</f>
        <v>0</v>
      </c>
      <c r="O33" s="9">
        <f>O19*$D33</f>
        <v>0</v>
      </c>
      <c r="P33" s="9">
        <f>P19*$D33</f>
        <v>0</v>
      </c>
      <c r="Q33" s="9">
        <f>Q19*$D33</f>
        <v>1</v>
      </c>
      <c r="R33" s="9">
        <f>R19*$D33</f>
        <v>0</v>
      </c>
      <c r="S33" s="9">
        <f>S19*$D33</f>
        <v>0</v>
      </c>
      <c r="T33" s="9">
        <f>T19*$D33</f>
        <v>2</v>
      </c>
      <c r="U33" s="9">
        <f>U19*$D33</f>
        <v>0</v>
      </c>
      <c r="V33" s="9">
        <f>V19*$D33</f>
        <v>0</v>
      </c>
      <c r="W33" s="9">
        <f>W19*$D33</f>
        <v>2</v>
      </c>
      <c r="X33" s="9">
        <f>X19*$D33*2</f>
        <v>0</v>
      </c>
      <c r="Y33" s="9">
        <f t="shared" si="2"/>
        <v>1</v>
      </c>
      <c r="Z33" s="49">
        <f t="shared" si="3"/>
        <v>1</v>
      </c>
      <c r="AA33" s="9">
        <f>D33*2</f>
        <v>2</v>
      </c>
      <c r="AB33" s="9"/>
      <c r="AC33" s="9">
        <f t="shared" si="4"/>
        <v>1</v>
      </c>
    </row>
    <row r="34" spans="1:32" x14ac:dyDescent="0.25">
      <c r="A34" s="9">
        <v>30</v>
      </c>
      <c r="B34" s="10">
        <f>'ADX Orders'!J40</f>
        <v>0</v>
      </c>
      <c r="C34" s="175">
        <v>0</v>
      </c>
      <c r="D34" s="9">
        <f>C34+B34</f>
        <v>0</v>
      </c>
      <c r="E34" s="9">
        <f>E20*$D34</f>
        <v>0</v>
      </c>
      <c r="F34" s="9">
        <f>F20*$D34</f>
        <v>0</v>
      </c>
      <c r="G34" s="9">
        <f>G20*$D34</f>
        <v>0</v>
      </c>
      <c r="H34" s="9">
        <f>H20*$D34</f>
        <v>0</v>
      </c>
      <c r="I34" s="9">
        <f>I20*$D34</f>
        <v>0</v>
      </c>
      <c r="J34" s="9">
        <f>J20*$D34</f>
        <v>0</v>
      </c>
      <c r="K34" s="9">
        <f>K20*$D34</f>
        <v>0</v>
      </c>
      <c r="L34" s="9">
        <f>L20*$D34</f>
        <v>0</v>
      </c>
      <c r="M34" s="9">
        <f>M20*$D34</f>
        <v>0</v>
      </c>
      <c r="N34" s="9">
        <f>N20*$D34</f>
        <v>0</v>
      </c>
      <c r="O34" s="9">
        <f>O20*$D34</f>
        <v>0</v>
      </c>
      <c r="P34" s="9">
        <f>P20*$D34</f>
        <v>0</v>
      </c>
      <c r="Q34" s="9">
        <f>Q20*$D34</f>
        <v>0</v>
      </c>
      <c r="R34" s="9">
        <f>R20*$D34</f>
        <v>0</v>
      </c>
      <c r="S34" s="9">
        <f>S20*$D34</f>
        <v>0</v>
      </c>
      <c r="T34" s="9">
        <f>T20*$D34</f>
        <v>0</v>
      </c>
      <c r="U34" s="9">
        <f>U20*$D34</f>
        <v>0</v>
      </c>
      <c r="V34" s="9">
        <f>V20*$D34</f>
        <v>0</v>
      </c>
      <c r="W34" s="9">
        <f>W20*$D34</f>
        <v>0</v>
      </c>
      <c r="X34" s="9">
        <f>X20*$D34*2</f>
        <v>0</v>
      </c>
      <c r="Y34" s="9">
        <f t="shared" si="2"/>
        <v>0</v>
      </c>
      <c r="Z34" s="49">
        <f t="shared" si="3"/>
        <v>0</v>
      </c>
      <c r="AA34" s="9">
        <f>D34*2</f>
        <v>0</v>
      </c>
      <c r="AB34" s="9"/>
      <c r="AC34" s="9">
        <f t="shared" si="4"/>
        <v>0</v>
      </c>
    </row>
    <row r="35" spans="1:32" x14ac:dyDescent="0.25">
      <c r="A35" s="9">
        <v>20</v>
      </c>
      <c r="B35" s="10">
        <f>'ADX Orders'!K40</f>
        <v>1</v>
      </c>
      <c r="C35" s="175">
        <v>0</v>
      </c>
      <c r="D35" s="9">
        <f>C35+B35</f>
        <v>1</v>
      </c>
      <c r="E35" s="9">
        <f>E21*$D35</f>
        <v>0</v>
      </c>
      <c r="F35" s="9">
        <f>F21*$D35</f>
        <v>0</v>
      </c>
      <c r="G35" s="9">
        <f>G21*$D35</f>
        <v>1</v>
      </c>
      <c r="H35" s="9">
        <f>H21*$D35</f>
        <v>0</v>
      </c>
      <c r="I35" s="9">
        <f>I21*$D35</f>
        <v>0</v>
      </c>
      <c r="J35" s="9">
        <f>J21*$D35</f>
        <v>0</v>
      </c>
      <c r="K35" s="9">
        <f>K21*$D35</f>
        <v>0</v>
      </c>
      <c r="L35" s="9">
        <f>L21*$D35</f>
        <v>0</v>
      </c>
      <c r="M35" s="9">
        <f>M21*$D35</f>
        <v>1</v>
      </c>
      <c r="N35" s="9">
        <f>N21*$D35</f>
        <v>0</v>
      </c>
      <c r="O35" s="9">
        <f>O21*$D35</f>
        <v>0</v>
      </c>
      <c r="P35" s="9">
        <f>P21*$D35</f>
        <v>0</v>
      </c>
      <c r="Q35" s="9">
        <f>Q21*$D35</f>
        <v>0</v>
      </c>
      <c r="R35" s="9">
        <f>R21*$D35</f>
        <v>0</v>
      </c>
      <c r="S35" s="9">
        <f>S21*$D35</f>
        <v>0</v>
      </c>
      <c r="T35" s="9">
        <f>T21*$D35</f>
        <v>3</v>
      </c>
      <c r="U35" s="9">
        <f>U21*$D35</f>
        <v>0</v>
      </c>
      <c r="V35" s="9">
        <f>V21*$D35</f>
        <v>0</v>
      </c>
      <c r="W35" s="9">
        <f>W21*$D35</f>
        <v>0</v>
      </c>
      <c r="X35" s="9">
        <f>X21*$D35*2</f>
        <v>0</v>
      </c>
      <c r="Y35" s="9">
        <f t="shared" si="2"/>
        <v>1</v>
      </c>
      <c r="Z35" s="49">
        <f t="shared" si="3"/>
        <v>1</v>
      </c>
      <c r="AA35" s="9">
        <f>D35*2</f>
        <v>2</v>
      </c>
      <c r="AB35" s="9"/>
      <c r="AC35" s="9">
        <f t="shared" si="4"/>
        <v>1</v>
      </c>
    </row>
    <row r="36" spans="1:32" x14ac:dyDescent="0.25">
      <c r="A36" s="9">
        <v>17</v>
      </c>
      <c r="B36" s="10">
        <f>'ADX Orders'!L40</f>
        <v>0</v>
      </c>
      <c r="C36" s="175">
        <v>0</v>
      </c>
      <c r="D36" s="9">
        <f>C36+B36</f>
        <v>0</v>
      </c>
      <c r="E36" s="9">
        <f>E22*$D36</f>
        <v>0</v>
      </c>
      <c r="F36" s="9">
        <f>F22*$D36</f>
        <v>0</v>
      </c>
      <c r="G36" s="9">
        <f>G22*$D36</f>
        <v>0</v>
      </c>
      <c r="H36" s="9">
        <f>H22*$D36</f>
        <v>0</v>
      </c>
      <c r="I36" s="9">
        <f>I22*$D36</f>
        <v>0</v>
      </c>
      <c r="J36" s="9">
        <f>J22*$D36</f>
        <v>0</v>
      </c>
      <c r="K36" s="9">
        <f>K22*$D36</f>
        <v>0</v>
      </c>
      <c r="L36" s="9">
        <f>L22*$D36</f>
        <v>0</v>
      </c>
      <c r="M36" s="9">
        <f>M22*$D36</f>
        <v>0</v>
      </c>
      <c r="N36" s="9">
        <f>N22*$D36</f>
        <v>0</v>
      </c>
      <c r="O36" s="9">
        <f>O22*$D36</f>
        <v>0</v>
      </c>
      <c r="P36" s="9">
        <f>P22*$D36</f>
        <v>0</v>
      </c>
      <c r="Q36" s="9">
        <f>Q22*$D36</f>
        <v>0</v>
      </c>
      <c r="R36" s="9">
        <f>R22*$D36</f>
        <v>0</v>
      </c>
      <c r="S36" s="9">
        <f>S22*$D36</f>
        <v>0</v>
      </c>
      <c r="T36" s="9">
        <f>T22*$D36</f>
        <v>0</v>
      </c>
      <c r="U36" s="9">
        <f>U22*$D36</f>
        <v>0</v>
      </c>
      <c r="V36" s="9">
        <f>V22*$D36</f>
        <v>0</v>
      </c>
      <c r="W36" s="9">
        <f>W22*$D36</f>
        <v>0</v>
      </c>
      <c r="X36" s="9">
        <f>X22*$D36*2</f>
        <v>0</v>
      </c>
      <c r="Y36" s="9">
        <f t="shared" si="2"/>
        <v>0</v>
      </c>
      <c r="Z36" s="49">
        <f t="shared" si="3"/>
        <v>0</v>
      </c>
      <c r="AA36" s="9"/>
      <c r="AB36" s="9">
        <f>D36*2</f>
        <v>0</v>
      </c>
      <c r="AC36" s="9">
        <f t="shared" si="4"/>
        <v>0</v>
      </c>
    </row>
    <row r="37" spans="1:32" x14ac:dyDescent="0.25">
      <c r="A37" s="9">
        <v>15</v>
      </c>
      <c r="B37" s="10">
        <f>'ADX Orders'!M40</f>
        <v>1</v>
      </c>
      <c r="C37" s="175">
        <v>0</v>
      </c>
      <c r="D37" s="9">
        <f>C37+B37</f>
        <v>1</v>
      </c>
      <c r="E37" s="9">
        <f>E23*$D37</f>
        <v>1</v>
      </c>
      <c r="F37" s="9">
        <f>F23*$D37</f>
        <v>0</v>
      </c>
      <c r="G37" s="9">
        <f>G23*$D37</f>
        <v>1</v>
      </c>
      <c r="H37" s="9">
        <f>H23*$D37</f>
        <v>0</v>
      </c>
      <c r="I37" s="9">
        <f>I23*$D37</f>
        <v>0</v>
      </c>
      <c r="J37" s="9">
        <f>J23*$D37</f>
        <v>1</v>
      </c>
      <c r="K37" s="9">
        <f>K23*$D37</f>
        <v>0</v>
      </c>
      <c r="L37" s="9">
        <f>L23*$D37</f>
        <v>0</v>
      </c>
      <c r="M37" s="9">
        <f>M23*$D37</f>
        <v>0</v>
      </c>
      <c r="N37" s="9">
        <f>N23*$D37</f>
        <v>0</v>
      </c>
      <c r="O37" s="9">
        <f>O23*$D37</f>
        <v>0</v>
      </c>
      <c r="P37" s="9">
        <f>P23*$D37</f>
        <v>0</v>
      </c>
      <c r="Q37" s="9">
        <f>3*D37</f>
        <v>3</v>
      </c>
      <c r="R37" s="9">
        <f>R23*$D37</f>
        <v>0</v>
      </c>
      <c r="S37" s="9">
        <f>S23*$D37</f>
        <v>0</v>
      </c>
      <c r="T37" s="9">
        <f>T23*$D37</f>
        <v>0</v>
      </c>
      <c r="U37" s="9">
        <f>U23*$D37</f>
        <v>0</v>
      </c>
      <c r="V37" s="9">
        <f>V23*$D37</f>
        <v>0</v>
      </c>
      <c r="W37" s="9">
        <f>W23*$D37</f>
        <v>0</v>
      </c>
      <c r="X37" s="9">
        <f>X23*$D37*2</f>
        <v>0</v>
      </c>
      <c r="Y37" s="9">
        <f t="shared" si="2"/>
        <v>1</v>
      </c>
      <c r="Z37" s="49">
        <f t="shared" si="3"/>
        <v>1</v>
      </c>
      <c r="AA37" s="9"/>
      <c r="AB37" s="9">
        <f t="shared" ref="AB37:AB38" si="5">D37*2</f>
        <v>2</v>
      </c>
      <c r="AC37" s="9">
        <f t="shared" si="4"/>
        <v>1</v>
      </c>
    </row>
    <row r="38" spans="1:32" ht="15.75" thickBot="1" x14ac:dyDescent="0.3">
      <c r="A38" s="41">
        <v>10</v>
      </c>
      <c r="B38" s="10">
        <f>'ADX Orders'!N40</f>
        <v>1</v>
      </c>
      <c r="C38" s="175">
        <v>0</v>
      </c>
      <c r="D38" s="9">
        <f>C38+B38</f>
        <v>1</v>
      </c>
      <c r="E38" s="9">
        <f>E24*$D38</f>
        <v>0</v>
      </c>
      <c r="F38" s="9">
        <f>F24*$D38</f>
        <v>1</v>
      </c>
      <c r="G38" s="9">
        <f>G24*$D38</f>
        <v>0</v>
      </c>
      <c r="H38" s="9">
        <f>H24*$D38</f>
        <v>1</v>
      </c>
      <c r="I38" s="9">
        <f>I24*$D38</f>
        <v>0</v>
      </c>
      <c r="J38" s="9">
        <f>J24*$D38</f>
        <v>0</v>
      </c>
      <c r="K38" s="9">
        <f>K24*$D38</f>
        <v>0</v>
      </c>
      <c r="L38" s="9">
        <f>L24*$D38</f>
        <v>0</v>
      </c>
      <c r="M38" s="9">
        <f>M24*$D38</f>
        <v>0</v>
      </c>
      <c r="N38" s="9">
        <f>N24*$D38</f>
        <v>0</v>
      </c>
      <c r="O38" s="9">
        <f>O24*$D38</f>
        <v>0</v>
      </c>
      <c r="P38" s="9">
        <f>P24*$D38</f>
        <v>3</v>
      </c>
      <c r="Q38" s="9">
        <f>Q24*$D38</f>
        <v>0</v>
      </c>
      <c r="R38" s="9">
        <f>R24*$D38</f>
        <v>0</v>
      </c>
      <c r="S38" s="9">
        <f>S24*$D38</f>
        <v>0</v>
      </c>
      <c r="T38" s="9">
        <f>T24*$D38</f>
        <v>0</v>
      </c>
      <c r="U38" s="9">
        <f>U24*$D38</f>
        <v>0</v>
      </c>
      <c r="V38" s="9">
        <f>V24*$D38</f>
        <v>0</v>
      </c>
      <c r="W38" s="9">
        <f>W24*$D38</f>
        <v>0</v>
      </c>
      <c r="X38" s="9">
        <f>X24*$D38*2</f>
        <v>0</v>
      </c>
      <c r="Y38" s="9">
        <f t="shared" si="2"/>
        <v>1</v>
      </c>
      <c r="Z38" s="49">
        <f t="shared" si="3"/>
        <v>1</v>
      </c>
      <c r="AA38" s="9"/>
      <c r="AB38" s="9">
        <f t="shared" si="5"/>
        <v>2</v>
      </c>
      <c r="AC38" s="9">
        <f t="shared" si="4"/>
        <v>1</v>
      </c>
    </row>
    <row r="39" spans="1:32" s="76" customFormat="1" ht="15.75" thickBot="1" x14ac:dyDescent="0.3">
      <c r="A39" s="72" t="s">
        <v>166</v>
      </c>
      <c r="B39" s="73">
        <f>SUM(B32:B38)</f>
        <v>4</v>
      </c>
      <c r="C39" s="73">
        <f>SUM(C32:C38)</f>
        <v>0</v>
      </c>
      <c r="D39" s="74">
        <f>SUM(D32:D38)</f>
        <v>4</v>
      </c>
      <c r="E39" s="74">
        <f>SUM(E32:E38)</f>
        <v>1</v>
      </c>
      <c r="F39" s="74">
        <f t="shared" ref="F39:X39" si="6">SUM(F32:F38)</f>
        <v>1</v>
      </c>
      <c r="G39" s="74">
        <f t="shared" si="6"/>
        <v>2</v>
      </c>
      <c r="H39" s="74">
        <f t="shared" si="6"/>
        <v>1</v>
      </c>
      <c r="I39" s="74">
        <f t="shared" si="6"/>
        <v>0</v>
      </c>
      <c r="J39" s="74">
        <f t="shared" si="6"/>
        <v>1</v>
      </c>
      <c r="K39" s="74">
        <f>SUM(K32:K38)</f>
        <v>0</v>
      </c>
      <c r="L39" s="74">
        <f t="shared" si="6"/>
        <v>1</v>
      </c>
      <c r="M39" s="74">
        <f t="shared" si="6"/>
        <v>1</v>
      </c>
      <c r="N39" s="74">
        <f t="shared" si="6"/>
        <v>0</v>
      </c>
      <c r="O39" s="74">
        <f t="shared" si="6"/>
        <v>0</v>
      </c>
      <c r="P39" s="74">
        <f t="shared" si="6"/>
        <v>3</v>
      </c>
      <c r="Q39" s="74">
        <f t="shared" si="6"/>
        <v>4</v>
      </c>
      <c r="R39" s="74">
        <f t="shared" si="6"/>
        <v>0</v>
      </c>
      <c r="S39" s="74">
        <f t="shared" si="6"/>
        <v>0</v>
      </c>
      <c r="T39" s="74">
        <f t="shared" si="6"/>
        <v>5</v>
      </c>
      <c r="U39" s="74">
        <f t="shared" si="6"/>
        <v>0</v>
      </c>
      <c r="V39" s="74">
        <f t="shared" si="6"/>
        <v>0</v>
      </c>
      <c r="W39" s="74">
        <f t="shared" si="6"/>
        <v>2</v>
      </c>
      <c r="X39" s="74">
        <f t="shared" si="6"/>
        <v>0</v>
      </c>
      <c r="Y39" s="74">
        <f>SUM(Y32:Y38)</f>
        <v>4</v>
      </c>
      <c r="Z39" s="75">
        <f t="shared" si="3"/>
        <v>4</v>
      </c>
      <c r="AA39" s="74">
        <f>SUM(AA32:AA38)</f>
        <v>4</v>
      </c>
      <c r="AB39" s="74">
        <f t="shared" ref="AB39:AC39" si="7">SUM(AB32:AB38)</f>
        <v>4</v>
      </c>
      <c r="AC39" s="74">
        <f t="shared" si="7"/>
        <v>4</v>
      </c>
    </row>
    <row r="40" spans="1:32" x14ac:dyDescent="0.25">
      <c r="X40" s="84"/>
      <c r="Y40" s="84"/>
      <c r="Z40" s="84"/>
      <c r="AA40" s="84"/>
      <c r="AB40" s="84"/>
      <c r="AC40" s="84"/>
      <c r="AD40" s="84"/>
      <c r="AE40" s="84"/>
      <c r="AF40" s="84"/>
    </row>
    <row r="41" spans="1:32" x14ac:dyDescent="0.25">
      <c r="G41" t="s">
        <v>195</v>
      </c>
      <c r="X41" s="84"/>
      <c r="Y41" s="84"/>
      <c r="Z41" s="84"/>
      <c r="AA41" s="84"/>
      <c r="AB41" s="84"/>
      <c r="AC41" s="84"/>
      <c r="AD41" s="84"/>
      <c r="AE41" s="84"/>
      <c r="AF41" s="84"/>
    </row>
    <row r="42" spans="1:32" x14ac:dyDescent="0.25">
      <c r="D42" t="s">
        <v>268</v>
      </c>
      <c r="E42" t="s">
        <v>269</v>
      </c>
      <c r="G42" t="s">
        <v>270</v>
      </c>
      <c r="X42" s="84"/>
      <c r="Y42" s="84"/>
      <c r="Z42" s="84"/>
      <c r="AA42" s="84"/>
      <c r="AB42" s="84"/>
      <c r="AC42" s="84"/>
      <c r="AD42" s="84"/>
      <c r="AE42" s="84"/>
      <c r="AF42" s="84"/>
    </row>
    <row r="43" spans="1:32" x14ac:dyDescent="0.25">
      <c r="D43" s="37">
        <f>E31</f>
        <v>15</v>
      </c>
      <c r="E43">
        <f>E39</f>
        <v>1</v>
      </c>
      <c r="G43" s="49" t="s">
        <v>168</v>
      </c>
      <c r="H43" s="125" t="s">
        <v>240</v>
      </c>
      <c r="I43" s="125" t="s">
        <v>271</v>
      </c>
      <c r="J43" s="125" t="s">
        <v>272</v>
      </c>
      <c r="X43" s="84"/>
      <c r="Y43" s="84"/>
      <c r="Z43" s="84"/>
      <c r="AA43" s="84"/>
      <c r="AB43" s="84"/>
      <c r="AC43" s="84"/>
      <c r="AD43" s="84"/>
      <c r="AE43" s="84"/>
      <c r="AF43" s="84"/>
    </row>
    <row r="44" spans="1:32" x14ac:dyDescent="0.25">
      <c r="D44" s="1">
        <f>F31</f>
        <v>39</v>
      </c>
      <c r="E44">
        <f>F39</f>
        <v>1</v>
      </c>
      <c r="G44" s="49"/>
      <c r="H44" s="125"/>
      <c r="I44" s="125"/>
      <c r="J44" s="125"/>
      <c r="X44" s="84"/>
      <c r="Y44" s="84"/>
      <c r="Z44" s="84"/>
      <c r="AA44" s="84"/>
      <c r="AB44" s="84"/>
      <c r="AC44" s="84"/>
      <c r="AD44" s="84"/>
      <c r="AE44" s="84"/>
      <c r="AF44" s="84"/>
    </row>
    <row r="45" spans="1:32" x14ac:dyDescent="0.25">
      <c r="D45" s="1">
        <f>G31</f>
        <v>68</v>
      </c>
      <c r="E45">
        <f>G39</f>
        <v>2</v>
      </c>
      <c r="G45" s="9">
        <v>80</v>
      </c>
      <c r="H45" s="9">
        <f>D32</f>
        <v>0</v>
      </c>
      <c r="I45" s="49">
        <f>Z18</f>
        <v>9</v>
      </c>
      <c r="J45" s="9">
        <f>I45*H45</f>
        <v>0</v>
      </c>
      <c r="X45" s="84"/>
      <c r="Y45" s="84"/>
      <c r="Z45" s="84"/>
      <c r="AA45" s="84"/>
      <c r="AB45" s="84"/>
      <c r="AC45" s="84"/>
      <c r="AD45" s="84"/>
      <c r="AE45" s="84"/>
      <c r="AF45" s="84"/>
    </row>
    <row r="46" spans="1:32" x14ac:dyDescent="0.25">
      <c r="D46" s="1">
        <f>H31</f>
        <v>75</v>
      </c>
      <c r="E46">
        <f>H39</f>
        <v>1</v>
      </c>
      <c r="G46" s="9">
        <v>40</v>
      </c>
      <c r="H46" s="9">
        <f>D33</f>
        <v>1</v>
      </c>
      <c r="I46" s="49">
        <f>Z19</f>
        <v>7</v>
      </c>
      <c r="J46" s="9">
        <f t="shared" ref="J46:J51" si="8">I46*H46</f>
        <v>7</v>
      </c>
      <c r="X46" s="84"/>
      <c r="Y46" s="84"/>
      <c r="Z46" s="84"/>
      <c r="AA46" s="84"/>
      <c r="AB46" s="84"/>
      <c r="AC46" s="84"/>
      <c r="AD46" s="84"/>
      <c r="AE46" s="84"/>
      <c r="AF46" s="84"/>
    </row>
    <row r="47" spans="1:32" x14ac:dyDescent="0.25">
      <c r="D47" s="1">
        <f>I31</f>
        <v>91</v>
      </c>
      <c r="E47">
        <f>I39</f>
        <v>0</v>
      </c>
      <c r="G47" s="9">
        <v>30</v>
      </c>
      <c r="H47" s="9">
        <f>D34</f>
        <v>0</v>
      </c>
      <c r="I47" s="49">
        <f>Z20</f>
        <v>7</v>
      </c>
      <c r="J47" s="9">
        <f t="shared" si="8"/>
        <v>0</v>
      </c>
      <c r="X47" s="84"/>
      <c r="Y47" s="84"/>
      <c r="Z47" s="84"/>
      <c r="AA47" s="84"/>
      <c r="AB47" s="84"/>
      <c r="AC47" s="84"/>
      <c r="AD47" s="84"/>
      <c r="AE47" s="84"/>
      <c r="AF47" s="84"/>
    </row>
    <row r="48" spans="1:32" x14ac:dyDescent="0.25">
      <c r="D48" s="1">
        <f>J31</f>
        <v>100</v>
      </c>
      <c r="E48">
        <f>J39</f>
        <v>1</v>
      </c>
      <c r="G48" s="9">
        <v>20</v>
      </c>
      <c r="H48" s="9">
        <f>D35</f>
        <v>1</v>
      </c>
      <c r="I48" s="49">
        <f>Z21</f>
        <v>6</v>
      </c>
      <c r="J48" s="9">
        <f t="shared" si="8"/>
        <v>6</v>
      </c>
      <c r="X48" s="84"/>
      <c r="Y48" s="84"/>
      <c r="Z48" s="84"/>
      <c r="AA48" s="84"/>
      <c r="AB48" s="84"/>
      <c r="AC48" s="84"/>
      <c r="AD48" s="84"/>
      <c r="AE48" s="84"/>
      <c r="AF48" s="84"/>
    </row>
    <row r="49" spans="4:32" x14ac:dyDescent="0.25">
      <c r="D49" s="1">
        <f>K31</f>
        <v>120</v>
      </c>
      <c r="E49">
        <f>K39</f>
        <v>0</v>
      </c>
      <c r="G49" s="9">
        <v>17</v>
      </c>
      <c r="H49" s="9">
        <f>D36</f>
        <v>0</v>
      </c>
      <c r="I49" s="49">
        <f>Z22</f>
        <v>7</v>
      </c>
      <c r="J49" s="9">
        <f t="shared" si="8"/>
        <v>0</v>
      </c>
      <c r="X49" s="84"/>
      <c r="Y49" s="84"/>
      <c r="Z49" s="84"/>
      <c r="AA49" s="84"/>
      <c r="AB49" s="84"/>
      <c r="AC49" s="84"/>
      <c r="AD49" s="84"/>
      <c r="AE49" s="84"/>
      <c r="AF49" s="84"/>
    </row>
    <row r="50" spans="4:32" x14ac:dyDescent="0.25">
      <c r="D50" s="1">
        <v>130</v>
      </c>
      <c r="E50">
        <f>L39</f>
        <v>1</v>
      </c>
      <c r="G50" s="9">
        <v>15</v>
      </c>
      <c r="H50" s="9">
        <f>D37</f>
        <v>1</v>
      </c>
      <c r="I50" s="49">
        <f>Z23</f>
        <v>7</v>
      </c>
      <c r="J50" s="9">
        <f t="shared" si="8"/>
        <v>7</v>
      </c>
      <c r="X50" s="84"/>
      <c r="Y50" s="84"/>
      <c r="Z50" s="84"/>
      <c r="AA50" s="84"/>
      <c r="AB50" s="84"/>
      <c r="AC50" s="84"/>
      <c r="AD50" s="84"/>
      <c r="AE50" s="84"/>
      <c r="AF50" s="84"/>
    </row>
    <row r="51" spans="4:32" ht="15.75" thickBot="1" x14ac:dyDescent="0.3">
      <c r="D51" s="1">
        <v>150</v>
      </c>
      <c r="E51">
        <f>M39</f>
        <v>1</v>
      </c>
      <c r="G51" s="41">
        <v>10</v>
      </c>
      <c r="H51" s="9">
        <f>D38</f>
        <v>1</v>
      </c>
      <c r="I51" s="49">
        <f>Z24</f>
        <v>6</v>
      </c>
      <c r="J51" s="9">
        <f t="shared" si="8"/>
        <v>6</v>
      </c>
      <c r="X51" s="84"/>
      <c r="Y51" s="84"/>
      <c r="Z51" s="84"/>
      <c r="AA51" s="84"/>
      <c r="AB51" s="84"/>
      <c r="AC51" s="84"/>
      <c r="AD51" s="84"/>
      <c r="AE51" s="84"/>
      <c r="AF51" s="84"/>
    </row>
    <row r="52" spans="4:32" ht="15.75" thickBot="1" x14ac:dyDescent="0.3">
      <c r="D52" s="1">
        <v>180</v>
      </c>
      <c r="E52">
        <f>N39</f>
        <v>0</v>
      </c>
      <c r="G52" s="42" t="s">
        <v>166</v>
      </c>
      <c r="H52" s="42">
        <f>D39</f>
        <v>4</v>
      </c>
      <c r="I52" s="42">
        <f>SUM(I45:I51)</f>
        <v>49</v>
      </c>
      <c r="J52" s="69">
        <f>SUM(J45:J51)</f>
        <v>26</v>
      </c>
      <c r="X52" s="84"/>
      <c r="Y52" s="84"/>
      <c r="Z52" s="84"/>
      <c r="AA52" s="84"/>
      <c r="AB52" s="84"/>
      <c r="AC52" s="84"/>
      <c r="AD52" s="84"/>
      <c r="AE52" s="84"/>
      <c r="AF52" s="84"/>
    </row>
    <row r="53" spans="4:32" x14ac:dyDescent="0.25">
      <c r="D53" s="1">
        <v>220</v>
      </c>
      <c r="E53">
        <f>O39</f>
        <v>0</v>
      </c>
      <c r="X53" s="84"/>
      <c r="Y53" s="84"/>
      <c r="Z53" s="84"/>
      <c r="AA53" s="84"/>
      <c r="AB53" s="84"/>
      <c r="AC53" s="84"/>
      <c r="AD53" s="84"/>
      <c r="AE53" s="84"/>
      <c r="AF53" s="84"/>
    </row>
    <row r="54" spans="4:32" x14ac:dyDescent="0.25">
      <c r="D54" s="1">
        <v>240</v>
      </c>
      <c r="E54">
        <f>P39</f>
        <v>3</v>
      </c>
      <c r="H54" s="1">
        <f>H52/'ADX Orders'!G40</f>
        <v>4</v>
      </c>
      <c r="X54" s="84"/>
      <c r="Y54" s="84"/>
      <c r="Z54" s="84"/>
      <c r="AA54" s="84"/>
      <c r="AB54" s="84"/>
      <c r="AC54" s="84"/>
      <c r="AD54" s="84"/>
      <c r="AE54" s="84"/>
      <c r="AF54" s="84"/>
    </row>
    <row r="55" spans="4:32" x14ac:dyDescent="0.25">
      <c r="D55" s="1">
        <v>300</v>
      </c>
      <c r="E55">
        <f>Q39</f>
        <v>4</v>
      </c>
      <c r="X55" s="84"/>
      <c r="Y55" s="84"/>
      <c r="Z55" s="84"/>
      <c r="AA55" s="84"/>
      <c r="AB55" s="84"/>
      <c r="AC55" s="84"/>
      <c r="AD55" s="84"/>
      <c r="AE55" s="84"/>
      <c r="AF55" s="84"/>
    </row>
    <row r="56" spans="4:32" x14ac:dyDescent="0.25">
      <c r="D56" s="1">
        <v>330</v>
      </c>
      <c r="E56">
        <f>R39</f>
        <v>0</v>
      </c>
      <c r="X56" s="84"/>
      <c r="Y56" s="84"/>
      <c r="Z56" s="84"/>
      <c r="AA56" s="84"/>
      <c r="AB56" s="84"/>
      <c r="AC56" s="84"/>
      <c r="AD56" s="84"/>
      <c r="AE56" s="84"/>
      <c r="AF56" s="84"/>
    </row>
    <row r="57" spans="4:32" x14ac:dyDescent="0.25">
      <c r="D57" s="1">
        <v>360</v>
      </c>
      <c r="E57">
        <f>S39</f>
        <v>0</v>
      </c>
      <c r="X57" s="84"/>
      <c r="Y57" s="84"/>
      <c r="Z57" s="84"/>
      <c r="AA57" s="84"/>
      <c r="AB57" s="84"/>
      <c r="AC57" s="84"/>
      <c r="AD57" s="84"/>
      <c r="AE57" s="84"/>
      <c r="AF57" s="84"/>
    </row>
    <row r="58" spans="4:32" x14ac:dyDescent="0.25">
      <c r="D58" s="1">
        <v>470</v>
      </c>
      <c r="E58">
        <f>T39</f>
        <v>5</v>
      </c>
      <c r="X58" s="84"/>
      <c r="Y58" s="84"/>
      <c r="Z58" s="84"/>
      <c r="AA58" s="84"/>
      <c r="AB58" s="84"/>
      <c r="AC58" s="84"/>
      <c r="AD58" s="84"/>
      <c r="AE58" s="84"/>
      <c r="AF58" s="84"/>
    </row>
    <row r="59" spans="4:32" x14ac:dyDescent="0.25">
      <c r="D59" s="1">
        <v>620</v>
      </c>
      <c r="E59">
        <f>U39</f>
        <v>0</v>
      </c>
      <c r="X59" s="84"/>
      <c r="Y59" s="84"/>
      <c r="Z59" s="84"/>
      <c r="AA59" s="84"/>
      <c r="AB59" s="84"/>
      <c r="AC59" s="84"/>
      <c r="AD59" s="84"/>
      <c r="AE59" s="84"/>
      <c r="AF59" s="84"/>
    </row>
    <row r="60" spans="4:32" x14ac:dyDescent="0.25">
      <c r="D60" s="1">
        <v>680</v>
      </c>
      <c r="E60">
        <f>V39</f>
        <v>0</v>
      </c>
      <c r="X60" s="84"/>
      <c r="Y60" s="84"/>
      <c r="Z60" s="84"/>
      <c r="AA60" s="84"/>
      <c r="AB60" s="84"/>
      <c r="AC60" s="84"/>
      <c r="AD60" s="84"/>
      <c r="AE60" s="84"/>
      <c r="AF60" s="84"/>
    </row>
    <row r="61" spans="4:32" x14ac:dyDescent="0.25">
      <c r="D61" s="1">
        <v>1000</v>
      </c>
      <c r="E61">
        <f>W39</f>
        <v>2</v>
      </c>
      <c r="X61" s="84"/>
      <c r="Y61" s="84"/>
      <c r="Z61" s="84"/>
      <c r="AA61" s="84"/>
      <c r="AB61" s="84"/>
      <c r="AC61" s="84"/>
      <c r="AD61" s="84"/>
      <c r="AE61" s="84"/>
      <c r="AF61" s="84"/>
    </row>
    <row r="62" spans="4:32" x14ac:dyDescent="0.25">
      <c r="D62" s="1">
        <v>2000</v>
      </c>
      <c r="E62">
        <f>X39</f>
        <v>0</v>
      </c>
      <c r="X62" s="84"/>
      <c r="Y62" s="84"/>
      <c r="Z62" s="84"/>
      <c r="AA62" s="84"/>
      <c r="AB62" s="84"/>
      <c r="AC62" s="84"/>
      <c r="AD62" s="84"/>
      <c r="AE62" s="84"/>
      <c r="AF62" s="84"/>
    </row>
    <row r="63" spans="4:32" x14ac:dyDescent="0.25">
      <c r="D63" s="1" t="s">
        <v>26</v>
      </c>
      <c r="E63">
        <f>Z39</f>
        <v>4</v>
      </c>
      <c r="O63" s="82"/>
      <c r="R63" s="1"/>
      <c r="U63" s="1"/>
      <c r="W63" s="1"/>
    </row>
    <row r="64" spans="4:32" x14ac:dyDescent="0.25">
      <c r="E64" s="68">
        <f>SUM(E43:E63)</f>
        <v>26</v>
      </c>
      <c r="O64" s="82"/>
      <c r="P64" s="82"/>
      <c r="Q64" s="82"/>
      <c r="R64" s="83"/>
      <c r="S64" s="82"/>
      <c r="T64" s="82"/>
      <c r="U64" s="83"/>
      <c r="V64" s="82"/>
      <c r="W64" s="83"/>
      <c r="X64" s="82"/>
      <c r="Y64" s="82"/>
      <c r="Z64" s="82"/>
    </row>
    <row r="65" spans="16:28" x14ac:dyDescent="0.25">
      <c r="P65" s="84"/>
      <c r="R65" s="1"/>
      <c r="T65" s="1"/>
      <c r="U65" s="1"/>
      <c r="V65" s="1"/>
      <c r="W65" s="1"/>
      <c r="X65" s="84"/>
      <c r="Y65" s="85"/>
      <c r="Z65" s="86"/>
      <c r="AA65" s="84"/>
      <c r="AB65" s="84"/>
    </row>
    <row r="66" spans="16:28" x14ac:dyDescent="0.25">
      <c r="P66" s="84"/>
      <c r="R66" s="1"/>
      <c r="T66" s="1"/>
      <c r="U66" s="1"/>
      <c r="V66" s="1"/>
      <c r="W66" s="1"/>
      <c r="X66" s="84"/>
      <c r="Y66" s="85"/>
      <c r="Z66" s="86"/>
      <c r="AA66" s="84"/>
      <c r="AB66" s="84"/>
    </row>
    <row r="67" spans="16:28" x14ac:dyDescent="0.25">
      <c r="P67" s="84"/>
      <c r="R67" s="1"/>
      <c r="T67" s="1"/>
      <c r="U67" s="1"/>
      <c r="V67" s="1"/>
      <c r="W67" s="1"/>
      <c r="X67" s="84"/>
      <c r="Y67" s="85"/>
      <c r="Z67" s="86"/>
      <c r="AA67" s="84"/>
      <c r="AB67" s="84"/>
    </row>
    <row r="68" spans="16:28" x14ac:dyDescent="0.25">
      <c r="P68" s="84"/>
      <c r="R68" s="1"/>
      <c r="T68" s="1"/>
      <c r="U68" s="1"/>
      <c r="V68" s="1"/>
      <c r="W68" s="1"/>
      <c r="X68" s="84"/>
      <c r="Y68" s="85"/>
      <c r="Z68" s="86"/>
      <c r="AA68" s="84"/>
      <c r="AB68" s="84"/>
    </row>
    <row r="69" spans="16:28" x14ac:dyDescent="0.25">
      <c r="P69" s="84"/>
      <c r="W69" s="1"/>
      <c r="X69" s="84"/>
      <c r="Y69" s="85"/>
      <c r="Z69" s="86"/>
      <c r="AA69" s="84"/>
      <c r="AB69" s="84"/>
    </row>
    <row r="70" spans="16:28" x14ac:dyDescent="0.25">
      <c r="P70" s="84"/>
      <c r="W70" s="1"/>
      <c r="X70" s="84"/>
      <c r="Y70" s="85"/>
      <c r="Z70" s="86"/>
      <c r="AA70" s="84"/>
      <c r="AB70" s="84"/>
    </row>
    <row r="71" spans="16:28" x14ac:dyDescent="0.25">
      <c r="P71" s="84"/>
      <c r="W71" s="1"/>
      <c r="X71" s="84"/>
      <c r="Y71" s="85"/>
      <c r="Z71" s="86"/>
      <c r="AA71" s="84"/>
      <c r="AB71" s="84"/>
    </row>
    <row r="72" spans="16:28" x14ac:dyDescent="0.25">
      <c r="P72" s="84"/>
      <c r="W72" s="1"/>
      <c r="X72" s="84"/>
      <c r="Y72" s="85"/>
      <c r="Z72" s="86"/>
      <c r="AA72" s="84"/>
      <c r="AB72" s="84"/>
    </row>
    <row r="73" spans="16:28" x14ac:dyDescent="0.25">
      <c r="P73" s="84"/>
      <c r="W73" s="1"/>
      <c r="X73" s="84"/>
      <c r="Y73" s="85"/>
      <c r="Z73" s="86"/>
      <c r="AA73" s="84"/>
      <c r="AB73" s="84"/>
    </row>
    <row r="74" spans="16:28" x14ac:dyDescent="0.25">
      <c r="P74" s="84"/>
      <c r="W74" s="1"/>
      <c r="X74" s="84"/>
      <c r="Y74" s="85"/>
      <c r="Z74" s="86"/>
      <c r="AA74" s="84"/>
      <c r="AB74" s="84"/>
    </row>
    <row r="75" spans="16:28" x14ac:dyDescent="0.25">
      <c r="P75" s="84"/>
      <c r="W75" s="1"/>
      <c r="X75" s="84"/>
      <c r="Y75" s="85"/>
      <c r="Z75" s="86"/>
      <c r="AA75" s="84"/>
      <c r="AB75" s="84"/>
    </row>
    <row r="76" spans="16:28" x14ac:dyDescent="0.25">
      <c r="P76" s="84"/>
      <c r="W76" s="1"/>
      <c r="X76" s="84"/>
      <c r="Y76" s="85"/>
      <c r="Z76" s="86"/>
      <c r="AA76" s="84"/>
      <c r="AB76" s="84"/>
    </row>
    <row r="77" spans="16:28" x14ac:dyDescent="0.25">
      <c r="P77" s="84"/>
      <c r="W77" s="1"/>
      <c r="X77" s="84"/>
      <c r="Y77" s="85"/>
      <c r="Z77" s="86"/>
      <c r="AA77" s="84"/>
      <c r="AB77" s="84"/>
    </row>
    <row r="78" spans="16:28" x14ac:dyDescent="0.25">
      <c r="P78" s="84"/>
      <c r="W78" s="1"/>
      <c r="X78" s="84"/>
      <c r="Y78" s="85"/>
      <c r="Z78" s="86"/>
      <c r="AA78" s="84"/>
      <c r="AB78" s="84"/>
    </row>
    <row r="79" spans="16:28" x14ac:dyDescent="0.25">
      <c r="P79" s="84"/>
      <c r="W79" s="1"/>
      <c r="X79" s="84"/>
      <c r="Y79" s="85"/>
      <c r="Z79" s="86"/>
      <c r="AA79" s="84"/>
      <c r="AB79" s="84"/>
    </row>
    <row r="80" spans="16:28" x14ac:dyDescent="0.25">
      <c r="P80" s="84"/>
      <c r="W80" s="1"/>
      <c r="X80" s="84"/>
      <c r="Y80" s="85"/>
      <c r="Z80" s="86"/>
      <c r="AA80" s="84"/>
      <c r="AB80" s="84"/>
    </row>
    <row r="81" spans="16:28" x14ac:dyDescent="0.25">
      <c r="P81" s="84"/>
      <c r="W81" s="1"/>
      <c r="X81" s="84"/>
      <c r="Y81" s="85"/>
      <c r="Z81" s="86"/>
      <c r="AA81" s="84"/>
      <c r="AB81" s="84"/>
    </row>
    <row r="82" spans="16:28" x14ac:dyDescent="0.25">
      <c r="P82" s="84"/>
      <c r="W82" s="1"/>
      <c r="X82" s="84"/>
      <c r="Y82" s="85"/>
      <c r="Z82" s="86"/>
      <c r="AA82" s="84"/>
      <c r="AB82" s="84"/>
    </row>
    <row r="83" spans="16:28" x14ac:dyDescent="0.25">
      <c r="P83" s="84"/>
      <c r="W83" s="1"/>
      <c r="X83" s="84"/>
      <c r="Y83" s="85"/>
      <c r="Z83" s="86"/>
      <c r="AA83" s="84"/>
      <c r="AB83" s="84"/>
    </row>
    <row r="84" spans="16:28" x14ac:dyDescent="0.25">
      <c r="P84" s="84"/>
      <c r="W84" s="1"/>
      <c r="X84" s="84"/>
      <c r="Y84" s="85"/>
      <c r="Z84" s="86"/>
      <c r="AA84" s="84"/>
      <c r="AB84" s="84"/>
    </row>
    <row r="85" spans="16:28" x14ac:dyDescent="0.25">
      <c r="W85" s="1"/>
      <c r="X85" s="84"/>
      <c r="Y85" s="84"/>
      <c r="Z85" s="86"/>
    </row>
    <row r="86" spans="16:28" x14ac:dyDescent="0.25">
      <c r="W86" s="1"/>
      <c r="Y86" s="86"/>
      <c r="Z86" s="86"/>
    </row>
    <row r="87" spans="16:28" x14ac:dyDescent="0.25">
      <c r="Z87" s="86"/>
    </row>
    <row r="88" spans="16:28" x14ac:dyDescent="0.25">
      <c r="Y88" s="88"/>
    </row>
  </sheetData>
  <mergeCells count="12">
    <mergeCell ref="A1:N4"/>
    <mergeCell ref="B30:B31"/>
    <mergeCell ref="D30:D31"/>
    <mergeCell ref="E30:Z30"/>
    <mergeCell ref="AA30:AC30"/>
    <mergeCell ref="C30:C31"/>
    <mergeCell ref="I43:I44"/>
    <mergeCell ref="H43:H44"/>
    <mergeCell ref="J43:J44"/>
    <mergeCell ref="AA15:AC15"/>
    <mergeCell ref="D15:D16"/>
    <mergeCell ref="E15:Z15"/>
  </mergeCells>
  <pageMargins left="0.7" right="0.7" top="0.75" bottom="0.75" header="0.3" footer="0.3"/>
  <pageSetup scale="2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9F4C-980F-4456-9565-750E3B8DF565}">
  <sheetPr>
    <pageSetUpPr fitToPage="1"/>
  </sheetPr>
  <dimension ref="A1:AE41"/>
  <sheetViews>
    <sheetView workbookViewId="0">
      <selection sqref="A1:T2"/>
    </sheetView>
  </sheetViews>
  <sheetFormatPr defaultRowHeight="15" x14ac:dyDescent="0.25"/>
  <cols>
    <col min="1" max="1" width="9.28515625" style="1" bestFit="1" customWidth="1"/>
    <col min="2" max="2" width="23.140625" customWidth="1"/>
    <col min="3" max="4" width="9.140625" style="1"/>
    <col min="5" max="5" width="5.28515625" style="1" customWidth="1"/>
    <col min="6" max="13" width="5.7109375" style="1" customWidth="1"/>
    <col min="14" max="17" width="10.7109375" style="1" customWidth="1"/>
    <col min="18" max="18" width="9.140625" style="1" customWidth="1"/>
    <col min="19" max="19" width="9.85546875" customWidth="1"/>
    <col min="20" max="20" width="10.85546875" style="1" bestFit="1" customWidth="1"/>
    <col min="25" max="25" width="12.5703125" bestFit="1" customWidth="1"/>
    <col min="26" max="26" width="12.5703125" customWidth="1"/>
    <col min="27" max="27" width="13.140625" bestFit="1" customWidth="1"/>
    <col min="28" max="28" width="13.140625" customWidth="1"/>
    <col min="29" max="29" width="14.7109375" bestFit="1" customWidth="1"/>
    <col min="30" max="30" width="13.140625" customWidth="1"/>
    <col min="31" max="31" width="16" style="7" customWidth="1"/>
  </cols>
  <sheetData>
    <row r="1" spans="1:31" x14ac:dyDescent="0.25">
      <c r="A1" s="173" t="s">
        <v>370</v>
      </c>
      <c r="B1" s="173"/>
      <c r="C1" s="173"/>
      <c r="D1" s="173"/>
      <c r="E1" s="173"/>
      <c r="F1" s="173"/>
      <c r="G1" s="173"/>
      <c r="H1" s="173"/>
      <c r="I1" s="173"/>
      <c r="J1" s="173"/>
      <c r="K1" s="173"/>
      <c r="L1" s="173"/>
      <c r="M1" s="173"/>
      <c r="N1" s="173"/>
      <c r="O1" s="173"/>
      <c r="P1" s="173"/>
      <c r="Q1" s="173"/>
      <c r="R1" s="173"/>
      <c r="S1" s="173"/>
      <c r="T1" s="173"/>
    </row>
    <row r="2" spans="1:31" x14ac:dyDescent="0.25">
      <c r="A2" s="173"/>
      <c r="B2" s="173"/>
      <c r="C2" s="173"/>
      <c r="D2" s="173"/>
      <c r="E2" s="173"/>
      <c r="F2" s="173"/>
      <c r="G2" s="173"/>
      <c r="H2" s="173"/>
      <c r="I2" s="173"/>
      <c r="J2" s="173"/>
      <c r="K2" s="173"/>
      <c r="L2" s="173"/>
      <c r="M2" s="173"/>
      <c r="N2" s="173"/>
      <c r="O2" s="173"/>
      <c r="P2" s="173"/>
      <c r="Q2" s="173"/>
      <c r="R2" s="173"/>
      <c r="S2" s="173"/>
      <c r="T2" s="173"/>
    </row>
    <row r="4" spans="1:31" ht="18.75" x14ac:dyDescent="0.3">
      <c r="A4" s="95" t="s">
        <v>242</v>
      </c>
      <c r="B4" s="96"/>
      <c r="C4" s="97"/>
      <c r="D4" s="97"/>
      <c r="E4" s="97"/>
      <c r="F4" s="97"/>
      <c r="G4" s="97"/>
      <c r="H4" s="97"/>
      <c r="I4" s="97"/>
      <c r="J4" s="97"/>
      <c r="K4" s="97"/>
      <c r="L4" s="97"/>
      <c r="M4" s="97"/>
      <c r="N4" s="97"/>
      <c r="O4" s="97"/>
      <c r="P4" s="97"/>
      <c r="Q4" s="97"/>
      <c r="R4" s="97"/>
      <c r="S4" s="96"/>
      <c r="T4" s="97"/>
    </row>
    <row r="5" spans="1:31" ht="18.75" x14ac:dyDescent="0.3">
      <c r="A5" s="95" t="s">
        <v>347</v>
      </c>
      <c r="B5" s="96"/>
      <c r="C5" s="97"/>
      <c r="D5" s="97"/>
      <c r="E5" s="97"/>
      <c r="F5" s="97"/>
      <c r="G5" s="97"/>
      <c r="H5" s="97"/>
      <c r="I5" s="97"/>
      <c r="J5" s="97"/>
      <c r="K5" s="97"/>
      <c r="L5" s="97"/>
      <c r="M5" s="97"/>
      <c r="N5" s="97"/>
      <c r="O5" s="97"/>
      <c r="P5" s="97"/>
      <c r="Q5" s="97"/>
      <c r="R5" s="97"/>
      <c r="S5" s="96"/>
      <c r="T5" s="97"/>
    </row>
    <row r="6" spans="1:31" s="6" customFormat="1" ht="37.5" x14ac:dyDescent="0.25">
      <c r="A6" s="101" t="s">
        <v>243</v>
      </c>
      <c r="B6" s="169" t="s">
        <v>244</v>
      </c>
      <c r="C6" s="101" t="s">
        <v>245</v>
      </c>
      <c r="D6" s="101" t="s">
        <v>248</v>
      </c>
      <c r="E6" s="170" t="s">
        <v>249</v>
      </c>
      <c r="F6" s="166" t="s">
        <v>250</v>
      </c>
      <c r="G6" s="171"/>
      <c r="H6" s="171"/>
      <c r="I6" s="171"/>
      <c r="J6" s="171"/>
      <c r="K6" s="171"/>
      <c r="L6" s="171"/>
      <c r="M6" s="167"/>
      <c r="N6" s="166" t="s">
        <v>318</v>
      </c>
      <c r="O6" s="171"/>
      <c r="P6" s="171"/>
      <c r="Q6" s="167"/>
      <c r="R6" s="170" t="s">
        <v>317</v>
      </c>
      <c r="S6" s="101" t="s">
        <v>264</v>
      </c>
      <c r="T6" s="172" t="s">
        <v>295</v>
      </c>
      <c r="AE6" s="7"/>
    </row>
    <row r="7" spans="1:31" s="6" customFormat="1" ht="30" customHeight="1" x14ac:dyDescent="0.25">
      <c r="A7" s="98"/>
      <c r="B7" s="99"/>
      <c r="C7" s="98"/>
      <c r="D7" s="98"/>
      <c r="E7" s="98"/>
      <c r="F7" s="101">
        <v>80</v>
      </c>
      <c r="G7" s="101">
        <v>40</v>
      </c>
      <c r="H7" s="101">
        <v>30</v>
      </c>
      <c r="I7" s="101">
        <v>20</v>
      </c>
      <c r="J7" s="101">
        <v>17</v>
      </c>
      <c r="K7" s="101">
        <v>15</v>
      </c>
      <c r="L7" s="101">
        <v>10</v>
      </c>
      <c r="M7" s="168" t="s">
        <v>166</v>
      </c>
      <c r="N7" s="120" t="s">
        <v>348</v>
      </c>
      <c r="O7" s="120" t="s">
        <v>349</v>
      </c>
      <c r="P7" s="120" t="s">
        <v>350</v>
      </c>
      <c r="Q7" s="101" t="s">
        <v>166</v>
      </c>
      <c r="R7" s="101" t="s">
        <v>319</v>
      </c>
      <c r="S7" s="99"/>
      <c r="T7" s="98"/>
      <c r="AE7" s="7"/>
    </row>
    <row r="8" spans="1:31" s="6" customFormat="1" ht="30" customHeight="1" x14ac:dyDescent="0.25">
      <c r="A8" s="166" t="s">
        <v>351</v>
      </c>
      <c r="B8" s="167"/>
      <c r="C8" s="98"/>
      <c r="D8" s="98"/>
      <c r="E8" s="98"/>
      <c r="F8" s="98">
        <f>AE11</f>
        <v>29.5</v>
      </c>
      <c r="G8" s="98">
        <f>AE12</f>
        <v>25.5</v>
      </c>
      <c r="H8" s="98">
        <f>AE13</f>
        <v>23</v>
      </c>
      <c r="I8" s="98">
        <f>AE14</f>
        <v>21.5</v>
      </c>
      <c r="J8" s="98">
        <f>AE15</f>
        <v>22</v>
      </c>
      <c r="K8" s="98">
        <f>AE16</f>
        <v>22</v>
      </c>
      <c r="L8" s="98">
        <f>AE17</f>
        <v>20.5</v>
      </c>
      <c r="M8" s="100"/>
      <c r="N8" s="101"/>
      <c r="O8" s="101"/>
      <c r="P8" s="101"/>
      <c r="Q8" s="101"/>
      <c r="R8" s="101"/>
      <c r="S8" s="99"/>
      <c r="T8" s="98"/>
      <c r="AE8" s="7"/>
    </row>
    <row r="9" spans="1:31" s="6" customFormat="1" ht="30" customHeight="1" thickBot="1" x14ac:dyDescent="0.3">
      <c r="A9" s="98">
        <v>1</v>
      </c>
      <c r="B9" s="99" t="str">
        <f>'ADX Orders'!B9</f>
        <v>Amateur Operator</v>
      </c>
      <c r="C9" s="99" t="str">
        <f>'ADX Orders'!C9</f>
        <v>K1ABC</v>
      </c>
      <c r="D9" s="98" t="str">
        <f>'ADX Orders'!F9</f>
        <v>Yes</v>
      </c>
      <c r="E9" s="98">
        <f>'ADX Orders'!G9</f>
        <v>1</v>
      </c>
      <c r="F9" s="98">
        <f>'ADX Orders'!H9</f>
        <v>0</v>
      </c>
      <c r="G9" s="98">
        <f>'ADX Orders'!I9</f>
        <v>1</v>
      </c>
      <c r="H9" s="98">
        <f>'ADX Orders'!J9</f>
        <v>0</v>
      </c>
      <c r="I9" s="98">
        <f>'ADX Orders'!K9</f>
        <v>1</v>
      </c>
      <c r="J9" s="98">
        <f>'ADX Orders'!L9</f>
        <v>0</v>
      </c>
      <c r="K9" s="98">
        <f>'ADX Orders'!M9</f>
        <v>1</v>
      </c>
      <c r="L9" s="98">
        <f>'ADX Orders'!N9</f>
        <v>1</v>
      </c>
      <c r="M9" s="98">
        <f>SUM(F9:L9)</f>
        <v>4</v>
      </c>
      <c r="N9" s="98">
        <f>SUM(F9:I9)*2</f>
        <v>4</v>
      </c>
      <c r="O9" s="98">
        <f>SUM(J9:L9)*2</f>
        <v>4</v>
      </c>
      <c r="P9" s="98">
        <f>M9</f>
        <v>4</v>
      </c>
      <c r="Q9" s="98">
        <f>SUM(N9:P9)</f>
        <v>12</v>
      </c>
      <c r="R9" s="102">
        <f>F9*$F$8+G9*$G$8+H9*$H$8+I9*$I$8+J9*$J$8+K9*$K$8+L9*$L$8+12</f>
        <v>101.5</v>
      </c>
      <c r="S9" s="99"/>
      <c r="T9" s="103">
        <f>'ADX Orders'!T9</f>
        <v>0</v>
      </c>
      <c r="AE9" s="7"/>
    </row>
    <row r="10" spans="1:31" s="6" customFormat="1" ht="30" customHeight="1" thickTop="1" thickBot="1" x14ac:dyDescent="0.3">
      <c r="A10" s="98">
        <v>2</v>
      </c>
      <c r="B10" s="99">
        <f>'ADX Orders'!B10</f>
        <v>0</v>
      </c>
      <c r="C10" s="99">
        <f>'ADX Orders'!C10</f>
        <v>0</v>
      </c>
      <c r="D10" s="98">
        <f>'ADX Orders'!F10</f>
        <v>0</v>
      </c>
      <c r="E10" s="98">
        <f>'ADX Orders'!G10</f>
        <v>0</v>
      </c>
      <c r="F10" s="98">
        <f>'ADX Orders'!H10</f>
        <v>0</v>
      </c>
      <c r="G10" s="98">
        <f>'ADX Orders'!I10</f>
        <v>0</v>
      </c>
      <c r="H10" s="98">
        <f>'ADX Orders'!J10</f>
        <v>0</v>
      </c>
      <c r="I10" s="98">
        <f>'ADX Orders'!K10</f>
        <v>0</v>
      </c>
      <c r="J10" s="98">
        <f>'ADX Orders'!L10</f>
        <v>0</v>
      </c>
      <c r="K10" s="98">
        <f>'ADX Orders'!M10</f>
        <v>0</v>
      </c>
      <c r="L10" s="98">
        <f>'ADX Orders'!N10</f>
        <v>0</v>
      </c>
      <c r="M10" s="98">
        <f t="shared" ref="M10:M38" si="0">SUM(F10:L10)</f>
        <v>0</v>
      </c>
      <c r="N10" s="98">
        <f t="shared" ref="N10:N38" si="1">SUM(F10:I10)*2</f>
        <v>0</v>
      </c>
      <c r="O10" s="98">
        <f t="shared" ref="O10:O38" si="2">SUM(J10:L10)*2</f>
        <v>0</v>
      </c>
      <c r="P10" s="98">
        <f t="shared" ref="P10:P38" si="3">M10</f>
        <v>0</v>
      </c>
      <c r="Q10" s="98">
        <f t="shared" ref="Q10:Q38" si="4">SUM(N10:P10)</f>
        <v>0</v>
      </c>
      <c r="R10" s="102">
        <f t="shared" ref="R10:R38" si="5">F10*$F$8+G10*$G$8+H10*$H$8+I10*$I$8+J10*$J$8+K10*$K$8+L10*$L$8+12</f>
        <v>12</v>
      </c>
      <c r="S10" s="99"/>
      <c r="T10" s="103">
        <f>'ADX Orders'!T10</f>
        <v>0</v>
      </c>
      <c r="Y10" s="104" t="s">
        <v>69</v>
      </c>
      <c r="Z10" s="104" t="s">
        <v>320</v>
      </c>
      <c r="AA10" s="104" t="s">
        <v>72</v>
      </c>
      <c r="AB10" s="104" t="s">
        <v>320</v>
      </c>
      <c r="AC10" s="104" t="s">
        <v>175</v>
      </c>
      <c r="AD10" s="104" t="s">
        <v>320</v>
      </c>
      <c r="AE10" s="104" t="s">
        <v>321</v>
      </c>
    </row>
    <row r="11" spans="1:31" s="6" customFormat="1" ht="30" customHeight="1" thickTop="1" thickBot="1" x14ac:dyDescent="0.3">
      <c r="A11" s="98">
        <v>3</v>
      </c>
      <c r="B11" s="99">
        <f>'ADX Orders'!B11</f>
        <v>0</v>
      </c>
      <c r="C11" s="99">
        <f>'ADX Orders'!C11</f>
        <v>0</v>
      </c>
      <c r="D11" s="98">
        <f>'ADX Orders'!F11</f>
        <v>0</v>
      </c>
      <c r="E11" s="98">
        <f>'ADX Orders'!G11</f>
        <v>0</v>
      </c>
      <c r="F11" s="98">
        <f>'ADX Orders'!H11</f>
        <v>0</v>
      </c>
      <c r="G11" s="98">
        <f>'ADX Orders'!I11</f>
        <v>0</v>
      </c>
      <c r="H11" s="98">
        <f>'ADX Orders'!J11</f>
        <v>0</v>
      </c>
      <c r="I11" s="98">
        <f>'ADX Orders'!K11</f>
        <v>0</v>
      </c>
      <c r="J11" s="98">
        <f>'ADX Orders'!L11</f>
        <v>0</v>
      </c>
      <c r="K11" s="98">
        <f>'ADX Orders'!M11</f>
        <v>0</v>
      </c>
      <c r="L11" s="98">
        <f>'ADX Orders'!N11</f>
        <v>0</v>
      </c>
      <c r="M11" s="98">
        <f t="shared" si="0"/>
        <v>0</v>
      </c>
      <c r="N11" s="98">
        <f t="shared" si="1"/>
        <v>0</v>
      </c>
      <c r="O11" s="98">
        <f t="shared" si="2"/>
        <v>0</v>
      </c>
      <c r="P11" s="98">
        <f t="shared" si="3"/>
        <v>0</v>
      </c>
      <c r="Q11" s="98">
        <f t="shared" si="4"/>
        <v>0</v>
      </c>
      <c r="R11" s="102">
        <f t="shared" si="5"/>
        <v>12</v>
      </c>
      <c r="S11" s="99"/>
      <c r="T11" s="103">
        <f>'ADX Orders'!T11</f>
        <v>0</v>
      </c>
      <c r="X11" s="105">
        <v>80</v>
      </c>
      <c r="Y11" s="105" t="s">
        <v>322</v>
      </c>
      <c r="Z11" s="105">
        <v>10.5</v>
      </c>
      <c r="AA11" s="105" t="s">
        <v>182</v>
      </c>
      <c r="AB11" s="105">
        <v>8</v>
      </c>
      <c r="AC11" s="105" t="s">
        <v>183</v>
      </c>
      <c r="AD11" s="105">
        <v>11</v>
      </c>
      <c r="AE11" s="104">
        <f>AD11+AB11+Z11</f>
        <v>29.5</v>
      </c>
    </row>
    <row r="12" spans="1:31" s="6" customFormat="1" ht="30" customHeight="1" thickTop="1" thickBot="1" x14ac:dyDescent="0.3">
      <c r="A12" s="98">
        <v>4</v>
      </c>
      <c r="B12" s="99">
        <f>'ADX Orders'!B12</f>
        <v>0</v>
      </c>
      <c r="C12" s="99">
        <f>'ADX Orders'!C12</f>
        <v>0</v>
      </c>
      <c r="D12" s="98">
        <f>'ADX Orders'!F12</f>
        <v>0</v>
      </c>
      <c r="E12" s="98">
        <f>'ADX Orders'!G12</f>
        <v>0</v>
      </c>
      <c r="F12" s="98">
        <f>'ADX Orders'!H12</f>
        <v>0</v>
      </c>
      <c r="G12" s="98">
        <f>'ADX Orders'!I12</f>
        <v>0</v>
      </c>
      <c r="H12" s="98">
        <f>'ADX Orders'!J12</f>
        <v>0</v>
      </c>
      <c r="I12" s="98">
        <f>'ADX Orders'!K12</f>
        <v>0</v>
      </c>
      <c r="J12" s="98">
        <f>'ADX Orders'!L12</f>
        <v>0</v>
      </c>
      <c r="K12" s="98">
        <f>'ADX Orders'!M12</f>
        <v>0</v>
      </c>
      <c r="L12" s="98">
        <f>'ADX Orders'!N12</f>
        <v>0</v>
      </c>
      <c r="M12" s="98">
        <f t="shared" si="0"/>
        <v>0</v>
      </c>
      <c r="N12" s="98">
        <f t="shared" si="1"/>
        <v>0</v>
      </c>
      <c r="O12" s="98">
        <f t="shared" si="2"/>
        <v>0</v>
      </c>
      <c r="P12" s="98">
        <f t="shared" si="3"/>
        <v>0</v>
      </c>
      <c r="Q12" s="98">
        <f t="shared" si="4"/>
        <v>0</v>
      </c>
      <c r="R12" s="102">
        <f t="shared" si="5"/>
        <v>12</v>
      </c>
      <c r="S12" s="99"/>
      <c r="T12" s="103">
        <f>'ADX Orders'!T12</f>
        <v>0</v>
      </c>
      <c r="X12" s="105">
        <v>40</v>
      </c>
      <c r="Y12" s="105" t="s">
        <v>187</v>
      </c>
      <c r="Z12" s="105">
        <v>8.5</v>
      </c>
      <c r="AA12" s="105" t="s">
        <v>188</v>
      </c>
      <c r="AB12" s="105">
        <v>6</v>
      </c>
      <c r="AC12" s="105" t="s">
        <v>183</v>
      </c>
      <c r="AD12" s="105">
        <v>11</v>
      </c>
      <c r="AE12" s="104">
        <f t="shared" ref="AE12:AE17" si="6">AD12+AB12+Z12</f>
        <v>25.5</v>
      </c>
    </row>
    <row r="13" spans="1:31" s="6" customFormat="1" ht="30" customHeight="1" thickTop="1" thickBot="1" x14ac:dyDescent="0.3">
      <c r="A13" s="98">
        <v>5</v>
      </c>
      <c r="B13" s="99">
        <f>'ADX Orders'!B13</f>
        <v>0</v>
      </c>
      <c r="C13" s="99">
        <f>'ADX Orders'!C13</f>
        <v>0</v>
      </c>
      <c r="D13" s="98">
        <f>'ADX Orders'!F13</f>
        <v>0</v>
      </c>
      <c r="E13" s="98">
        <f>'ADX Orders'!G13</f>
        <v>0</v>
      </c>
      <c r="F13" s="98">
        <f>'ADX Orders'!H13</f>
        <v>0</v>
      </c>
      <c r="G13" s="98">
        <f>'ADX Orders'!I13</f>
        <v>0</v>
      </c>
      <c r="H13" s="98">
        <f>'ADX Orders'!J13</f>
        <v>0</v>
      </c>
      <c r="I13" s="98">
        <f>'ADX Orders'!K13</f>
        <v>0</v>
      </c>
      <c r="J13" s="98">
        <f>'ADX Orders'!L13</f>
        <v>0</v>
      </c>
      <c r="K13" s="98">
        <f>'ADX Orders'!M13</f>
        <v>0</v>
      </c>
      <c r="L13" s="98">
        <f>'ADX Orders'!N13</f>
        <v>0</v>
      </c>
      <c r="M13" s="98">
        <f t="shared" si="0"/>
        <v>0</v>
      </c>
      <c r="N13" s="98">
        <f t="shared" si="1"/>
        <v>0</v>
      </c>
      <c r="O13" s="98">
        <f t="shared" si="2"/>
        <v>0</v>
      </c>
      <c r="P13" s="98">
        <f t="shared" si="3"/>
        <v>0</v>
      </c>
      <c r="Q13" s="98">
        <f t="shared" si="4"/>
        <v>0</v>
      </c>
      <c r="R13" s="102">
        <f t="shared" si="5"/>
        <v>12</v>
      </c>
      <c r="S13" s="99"/>
      <c r="T13" s="103">
        <f>'ADX Orders'!T13</f>
        <v>0</v>
      </c>
      <c r="X13" s="105">
        <v>30</v>
      </c>
      <c r="Y13" s="105" t="s">
        <v>192</v>
      </c>
      <c r="Z13" s="105">
        <v>7</v>
      </c>
      <c r="AA13" s="105" t="s">
        <v>193</v>
      </c>
      <c r="AB13" s="105">
        <v>5</v>
      </c>
      <c r="AC13" s="105" t="s">
        <v>183</v>
      </c>
      <c r="AD13" s="105">
        <v>11</v>
      </c>
      <c r="AE13" s="104">
        <f t="shared" si="6"/>
        <v>23</v>
      </c>
    </row>
    <row r="14" spans="1:31" s="6" customFormat="1" ht="30" customHeight="1" thickTop="1" thickBot="1" x14ac:dyDescent="0.3">
      <c r="A14" s="98">
        <v>6</v>
      </c>
      <c r="B14" s="99">
        <f>'ADX Orders'!B14</f>
        <v>0</v>
      </c>
      <c r="C14" s="99">
        <f>'ADX Orders'!C14</f>
        <v>0</v>
      </c>
      <c r="D14" s="98">
        <f>'ADX Orders'!F14</f>
        <v>0</v>
      </c>
      <c r="E14" s="98">
        <f>'ADX Orders'!G14</f>
        <v>0</v>
      </c>
      <c r="F14" s="98">
        <f>'ADX Orders'!H14</f>
        <v>0</v>
      </c>
      <c r="G14" s="98">
        <f>'ADX Orders'!I14</f>
        <v>0</v>
      </c>
      <c r="H14" s="98">
        <f>'ADX Orders'!J14</f>
        <v>0</v>
      </c>
      <c r="I14" s="98">
        <f>'ADX Orders'!K14</f>
        <v>0</v>
      </c>
      <c r="J14" s="98">
        <f>'ADX Orders'!L14</f>
        <v>0</v>
      </c>
      <c r="K14" s="98">
        <f>'ADX Orders'!M14</f>
        <v>0</v>
      </c>
      <c r="L14" s="98">
        <f>'ADX Orders'!N14</f>
        <v>0</v>
      </c>
      <c r="M14" s="98">
        <f t="shared" si="0"/>
        <v>0</v>
      </c>
      <c r="N14" s="98">
        <f t="shared" si="1"/>
        <v>0</v>
      </c>
      <c r="O14" s="98">
        <f t="shared" si="2"/>
        <v>0</v>
      </c>
      <c r="P14" s="98">
        <f t="shared" si="3"/>
        <v>0</v>
      </c>
      <c r="Q14" s="98">
        <f t="shared" si="4"/>
        <v>0</v>
      </c>
      <c r="R14" s="102">
        <f t="shared" si="5"/>
        <v>12</v>
      </c>
      <c r="S14" s="99"/>
      <c r="T14" s="103">
        <f>'ADX Orders'!T14</f>
        <v>0</v>
      </c>
      <c r="X14" s="106">
        <v>20</v>
      </c>
      <c r="Y14" s="106" t="s">
        <v>188</v>
      </c>
      <c r="Z14" s="106">
        <v>6</v>
      </c>
      <c r="AA14" s="106" t="s">
        <v>197</v>
      </c>
      <c r="AB14" s="106">
        <v>4.5</v>
      </c>
      <c r="AC14" s="106" t="s">
        <v>183</v>
      </c>
      <c r="AD14" s="105">
        <v>11</v>
      </c>
      <c r="AE14" s="104">
        <f t="shared" si="6"/>
        <v>21.5</v>
      </c>
    </row>
    <row r="15" spans="1:31" s="6" customFormat="1" ht="30" customHeight="1" thickTop="1" thickBot="1" x14ac:dyDescent="0.3">
      <c r="A15" s="98">
        <v>7</v>
      </c>
      <c r="B15" s="99">
        <f>'ADX Orders'!B15</f>
        <v>0</v>
      </c>
      <c r="C15" s="99">
        <f>'ADX Orders'!C15</f>
        <v>0</v>
      </c>
      <c r="D15" s="98">
        <f>'ADX Orders'!F15</f>
        <v>0</v>
      </c>
      <c r="E15" s="98">
        <f>'ADX Orders'!G15</f>
        <v>0</v>
      </c>
      <c r="F15" s="98">
        <f>'ADX Orders'!H15</f>
        <v>0</v>
      </c>
      <c r="G15" s="98">
        <f>'ADX Orders'!I15</f>
        <v>0</v>
      </c>
      <c r="H15" s="98">
        <f>'ADX Orders'!J15</f>
        <v>0</v>
      </c>
      <c r="I15" s="98">
        <f>'ADX Orders'!K15</f>
        <v>0</v>
      </c>
      <c r="J15" s="98">
        <f>'ADX Orders'!L15</f>
        <v>0</v>
      </c>
      <c r="K15" s="98">
        <f>'ADX Orders'!M15</f>
        <v>0</v>
      </c>
      <c r="L15" s="98">
        <f>'ADX Orders'!N15</f>
        <v>0</v>
      </c>
      <c r="M15" s="98">
        <f t="shared" si="0"/>
        <v>0</v>
      </c>
      <c r="N15" s="98">
        <f t="shared" si="1"/>
        <v>0</v>
      </c>
      <c r="O15" s="98">
        <f t="shared" si="2"/>
        <v>0</v>
      </c>
      <c r="P15" s="98">
        <f t="shared" si="3"/>
        <v>0</v>
      </c>
      <c r="Q15" s="98">
        <f t="shared" si="4"/>
        <v>0</v>
      </c>
      <c r="R15" s="102">
        <f t="shared" si="5"/>
        <v>12</v>
      </c>
      <c r="S15" s="99"/>
      <c r="T15" s="103">
        <f>'ADX Orders'!T15</f>
        <v>0</v>
      </c>
      <c r="X15" s="107">
        <v>17</v>
      </c>
      <c r="Y15" s="107" t="s">
        <v>202</v>
      </c>
      <c r="Z15" s="107">
        <v>6.5</v>
      </c>
      <c r="AA15" s="107" t="s">
        <v>203</v>
      </c>
      <c r="AB15" s="107">
        <v>4.5</v>
      </c>
      <c r="AC15" s="107" t="s">
        <v>183</v>
      </c>
      <c r="AD15" s="105">
        <v>11</v>
      </c>
      <c r="AE15" s="104">
        <f t="shared" si="6"/>
        <v>22</v>
      </c>
    </row>
    <row r="16" spans="1:31" s="6" customFormat="1" ht="30" customHeight="1" thickTop="1" thickBot="1" x14ac:dyDescent="0.3">
      <c r="A16" s="98">
        <v>8</v>
      </c>
      <c r="B16" s="99">
        <f>'ADX Orders'!B16</f>
        <v>0</v>
      </c>
      <c r="C16" s="99">
        <f>'ADX Orders'!C16</f>
        <v>0</v>
      </c>
      <c r="D16" s="98">
        <f>'ADX Orders'!F16</f>
        <v>0</v>
      </c>
      <c r="E16" s="98">
        <f>'ADX Orders'!G16</f>
        <v>0</v>
      </c>
      <c r="F16" s="98">
        <f>'ADX Orders'!H16</f>
        <v>0</v>
      </c>
      <c r="G16" s="98">
        <f>'ADX Orders'!I16</f>
        <v>0</v>
      </c>
      <c r="H16" s="98">
        <f>'ADX Orders'!J16</f>
        <v>0</v>
      </c>
      <c r="I16" s="98">
        <f>'ADX Orders'!K16</f>
        <v>0</v>
      </c>
      <c r="J16" s="98">
        <f>'ADX Orders'!L16</f>
        <v>0</v>
      </c>
      <c r="K16" s="98">
        <f>'ADX Orders'!M16</f>
        <v>0</v>
      </c>
      <c r="L16" s="98">
        <f>'ADX Orders'!N16</f>
        <v>0</v>
      </c>
      <c r="M16" s="98">
        <f t="shared" si="0"/>
        <v>0</v>
      </c>
      <c r="N16" s="98">
        <f t="shared" si="1"/>
        <v>0</v>
      </c>
      <c r="O16" s="98">
        <f t="shared" si="2"/>
        <v>0</v>
      </c>
      <c r="P16" s="98">
        <f t="shared" si="3"/>
        <v>0</v>
      </c>
      <c r="Q16" s="98">
        <f t="shared" si="4"/>
        <v>0</v>
      </c>
      <c r="R16" s="102">
        <f t="shared" si="5"/>
        <v>12</v>
      </c>
      <c r="S16" s="99"/>
      <c r="T16" s="103">
        <f>'ADX Orders'!T16</f>
        <v>0</v>
      </c>
      <c r="X16" s="107">
        <v>15</v>
      </c>
      <c r="Y16" s="107" t="s">
        <v>202</v>
      </c>
      <c r="Z16" s="107">
        <v>6.5</v>
      </c>
      <c r="AA16" s="107" t="s">
        <v>203</v>
      </c>
      <c r="AB16" s="107">
        <v>4.5</v>
      </c>
      <c r="AC16" s="107" t="s">
        <v>183</v>
      </c>
      <c r="AD16" s="105">
        <v>11</v>
      </c>
      <c r="AE16" s="104">
        <f t="shared" si="6"/>
        <v>22</v>
      </c>
    </row>
    <row r="17" spans="1:31" s="6" customFormat="1" ht="30" customHeight="1" thickTop="1" thickBot="1" x14ac:dyDescent="0.3">
      <c r="A17" s="98">
        <v>9</v>
      </c>
      <c r="B17" s="99">
        <f>'ADX Orders'!B17</f>
        <v>0</v>
      </c>
      <c r="C17" s="99">
        <f>'ADX Orders'!C17</f>
        <v>0</v>
      </c>
      <c r="D17" s="98">
        <f>'ADX Orders'!F17</f>
        <v>0</v>
      </c>
      <c r="E17" s="98">
        <f>'ADX Orders'!G17</f>
        <v>0</v>
      </c>
      <c r="F17" s="98">
        <f>'ADX Orders'!H17</f>
        <v>0</v>
      </c>
      <c r="G17" s="98">
        <f>'ADX Orders'!I17</f>
        <v>0</v>
      </c>
      <c r="H17" s="98">
        <f>'ADX Orders'!J17</f>
        <v>0</v>
      </c>
      <c r="I17" s="98">
        <f>'ADX Orders'!K17</f>
        <v>0</v>
      </c>
      <c r="J17" s="98">
        <f>'ADX Orders'!L17</f>
        <v>0</v>
      </c>
      <c r="K17" s="98">
        <f>'ADX Orders'!M17</f>
        <v>0</v>
      </c>
      <c r="L17" s="98">
        <f>'ADX Orders'!N17</f>
        <v>0</v>
      </c>
      <c r="M17" s="98">
        <f t="shared" si="0"/>
        <v>0</v>
      </c>
      <c r="N17" s="98">
        <f t="shared" si="1"/>
        <v>0</v>
      </c>
      <c r="O17" s="98">
        <f t="shared" si="2"/>
        <v>0</v>
      </c>
      <c r="P17" s="98">
        <f t="shared" si="3"/>
        <v>0</v>
      </c>
      <c r="Q17" s="98">
        <f t="shared" si="4"/>
        <v>0</v>
      </c>
      <c r="R17" s="102">
        <f t="shared" si="5"/>
        <v>12</v>
      </c>
      <c r="S17" s="99"/>
      <c r="T17" s="103">
        <f>'ADX Orders'!T17</f>
        <v>0</v>
      </c>
      <c r="X17" s="107">
        <v>10</v>
      </c>
      <c r="Y17" s="107" t="s">
        <v>211</v>
      </c>
      <c r="Z17" s="107">
        <v>5.5</v>
      </c>
      <c r="AA17" s="107" t="s">
        <v>212</v>
      </c>
      <c r="AB17" s="107">
        <v>4</v>
      </c>
      <c r="AC17" s="107" t="s">
        <v>183</v>
      </c>
      <c r="AD17" s="105">
        <v>11</v>
      </c>
      <c r="AE17" s="104">
        <f t="shared" si="6"/>
        <v>20.5</v>
      </c>
    </row>
    <row r="18" spans="1:31" s="6" customFormat="1" ht="30" customHeight="1" thickTop="1" x14ac:dyDescent="0.25">
      <c r="A18" s="98">
        <v>10</v>
      </c>
      <c r="B18" s="99">
        <f>'ADX Orders'!B18</f>
        <v>0</v>
      </c>
      <c r="C18" s="99">
        <f>'ADX Orders'!C18</f>
        <v>0</v>
      </c>
      <c r="D18" s="98">
        <f>'ADX Orders'!F18</f>
        <v>0</v>
      </c>
      <c r="E18" s="98">
        <f>'ADX Orders'!G18</f>
        <v>0</v>
      </c>
      <c r="F18" s="98">
        <f>'ADX Orders'!H18</f>
        <v>0</v>
      </c>
      <c r="G18" s="98">
        <f>'ADX Orders'!I18</f>
        <v>0</v>
      </c>
      <c r="H18" s="98">
        <f>'ADX Orders'!J18</f>
        <v>0</v>
      </c>
      <c r="I18" s="98">
        <f>'ADX Orders'!K18</f>
        <v>0</v>
      </c>
      <c r="J18" s="98">
        <f>'ADX Orders'!L18</f>
        <v>0</v>
      </c>
      <c r="K18" s="98">
        <f>'ADX Orders'!M18</f>
        <v>0</v>
      </c>
      <c r="L18" s="98">
        <f>'ADX Orders'!N18</f>
        <v>0</v>
      </c>
      <c r="M18" s="98">
        <f t="shared" si="0"/>
        <v>0</v>
      </c>
      <c r="N18" s="98">
        <f t="shared" si="1"/>
        <v>0</v>
      </c>
      <c r="O18" s="98">
        <f t="shared" si="2"/>
        <v>0</v>
      </c>
      <c r="P18" s="98">
        <f t="shared" si="3"/>
        <v>0</v>
      </c>
      <c r="Q18" s="98">
        <f t="shared" si="4"/>
        <v>0</v>
      </c>
      <c r="R18" s="102">
        <f t="shared" si="5"/>
        <v>12</v>
      </c>
      <c r="S18" s="99"/>
      <c r="T18" s="103">
        <f>'ADX Orders'!T18</f>
        <v>0</v>
      </c>
      <c r="AE18" s="7"/>
    </row>
    <row r="19" spans="1:31" s="6" customFormat="1" ht="30" customHeight="1" x14ac:dyDescent="0.25">
      <c r="A19" s="98">
        <v>11</v>
      </c>
      <c r="B19" s="99">
        <f>'ADX Orders'!B19</f>
        <v>0</v>
      </c>
      <c r="C19" s="99">
        <f>'ADX Orders'!C19</f>
        <v>0</v>
      </c>
      <c r="D19" s="98">
        <f>'ADX Orders'!F19</f>
        <v>0</v>
      </c>
      <c r="E19" s="98">
        <f>'ADX Orders'!G19</f>
        <v>0</v>
      </c>
      <c r="F19" s="98">
        <f>'ADX Orders'!H19</f>
        <v>0</v>
      </c>
      <c r="G19" s="98">
        <f>'ADX Orders'!I19</f>
        <v>0</v>
      </c>
      <c r="H19" s="98">
        <f>'ADX Orders'!J19</f>
        <v>0</v>
      </c>
      <c r="I19" s="98">
        <f>'ADX Orders'!K19</f>
        <v>0</v>
      </c>
      <c r="J19" s="98">
        <f>'ADX Orders'!L19</f>
        <v>0</v>
      </c>
      <c r="K19" s="98">
        <f>'ADX Orders'!M19</f>
        <v>0</v>
      </c>
      <c r="L19" s="98">
        <f>'ADX Orders'!N19</f>
        <v>0</v>
      </c>
      <c r="M19" s="98">
        <f t="shared" si="0"/>
        <v>0</v>
      </c>
      <c r="N19" s="98">
        <f t="shared" si="1"/>
        <v>0</v>
      </c>
      <c r="O19" s="98">
        <f t="shared" si="2"/>
        <v>0</v>
      </c>
      <c r="P19" s="98">
        <f t="shared" si="3"/>
        <v>0</v>
      </c>
      <c r="Q19" s="98">
        <f t="shared" si="4"/>
        <v>0</v>
      </c>
      <c r="R19" s="102">
        <f t="shared" si="5"/>
        <v>12</v>
      </c>
      <c r="S19" s="99"/>
      <c r="T19" s="103">
        <f>'ADX Orders'!T19</f>
        <v>0</v>
      </c>
      <c r="AE19" s="7"/>
    </row>
    <row r="20" spans="1:31" s="6" customFormat="1" ht="30" customHeight="1" x14ac:dyDescent="0.25">
      <c r="A20" s="98">
        <v>12</v>
      </c>
      <c r="B20" s="99">
        <f>'ADX Orders'!B20</f>
        <v>0</v>
      </c>
      <c r="C20" s="99">
        <f>'ADX Orders'!C20</f>
        <v>0</v>
      </c>
      <c r="D20" s="98">
        <f>'ADX Orders'!F20</f>
        <v>0</v>
      </c>
      <c r="E20" s="98">
        <f>'ADX Orders'!G20</f>
        <v>0</v>
      </c>
      <c r="F20" s="98">
        <f>'ADX Orders'!H20</f>
        <v>0</v>
      </c>
      <c r="G20" s="98">
        <f>'ADX Orders'!I20</f>
        <v>0</v>
      </c>
      <c r="H20" s="98">
        <f>'ADX Orders'!J20</f>
        <v>0</v>
      </c>
      <c r="I20" s="98">
        <f>'ADX Orders'!K20</f>
        <v>0</v>
      </c>
      <c r="J20" s="98">
        <f>'ADX Orders'!L20</f>
        <v>0</v>
      </c>
      <c r="K20" s="98">
        <f>'ADX Orders'!M20</f>
        <v>0</v>
      </c>
      <c r="L20" s="98">
        <f>'ADX Orders'!N20</f>
        <v>0</v>
      </c>
      <c r="M20" s="98">
        <f t="shared" si="0"/>
        <v>0</v>
      </c>
      <c r="N20" s="98">
        <f t="shared" si="1"/>
        <v>0</v>
      </c>
      <c r="O20" s="98">
        <f t="shared" si="2"/>
        <v>0</v>
      </c>
      <c r="P20" s="98">
        <f t="shared" si="3"/>
        <v>0</v>
      </c>
      <c r="Q20" s="98">
        <f t="shared" si="4"/>
        <v>0</v>
      </c>
      <c r="R20" s="102">
        <f t="shared" si="5"/>
        <v>12</v>
      </c>
      <c r="S20" s="99"/>
      <c r="T20" s="103">
        <f>'ADX Orders'!T20</f>
        <v>0</v>
      </c>
      <c r="AE20" s="7"/>
    </row>
    <row r="21" spans="1:31" s="6" customFormat="1" ht="30" customHeight="1" x14ac:dyDescent="0.25">
      <c r="A21" s="98">
        <v>13</v>
      </c>
      <c r="B21" s="99">
        <f>'ADX Orders'!B21</f>
        <v>0</v>
      </c>
      <c r="C21" s="99">
        <f>'ADX Orders'!C21</f>
        <v>0</v>
      </c>
      <c r="D21" s="98">
        <f>'ADX Orders'!F21</f>
        <v>0</v>
      </c>
      <c r="E21" s="98">
        <f>'ADX Orders'!G21</f>
        <v>0</v>
      </c>
      <c r="F21" s="98">
        <f>'ADX Orders'!H21</f>
        <v>0</v>
      </c>
      <c r="G21" s="98">
        <f>'ADX Orders'!I21</f>
        <v>0</v>
      </c>
      <c r="H21" s="98">
        <f>'ADX Orders'!J21</f>
        <v>0</v>
      </c>
      <c r="I21" s="98">
        <f>'ADX Orders'!K21</f>
        <v>0</v>
      </c>
      <c r="J21" s="98">
        <f>'ADX Orders'!L21</f>
        <v>0</v>
      </c>
      <c r="K21" s="98">
        <f>'ADX Orders'!M21</f>
        <v>0</v>
      </c>
      <c r="L21" s="98">
        <f>'ADX Orders'!N21</f>
        <v>0</v>
      </c>
      <c r="M21" s="98">
        <f t="shared" si="0"/>
        <v>0</v>
      </c>
      <c r="N21" s="98">
        <f t="shared" si="1"/>
        <v>0</v>
      </c>
      <c r="O21" s="98">
        <f t="shared" si="2"/>
        <v>0</v>
      </c>
      <c r="P21" s="98">
        <f t="shared" si="3"/>
        <v>0</v>
      </c>
      <c r="Q21" s="98">
        <f t="shared" si="4"/>
        <v>0</v>
      </c>
      <c r="R21" s="102">
        <f t="shared" si="5"/>
        <v>12</v>
      </c>
      <c r="S21" s="99"/>
      <c r="T21" s="103">
        <f>'ADX Orders'!T21</f>
        <v>0</v>
      </c>
      <c r="AE21" s="7"/>
    </row>
    <row r="22" spans="1:31" s="6" customFormat="1" ht="30" customHeight="1" x14ac:dyDescent="0.25">
      <c r="A22" s="98">
        <v>14</v>
      </c>
      <c r="B22" s="99">
        <f>'ADX Orders'!B22</f>
        <v>0</v>
      </c>
      <c r="C22" s="99">
        <f>'ADX Orders'!C22</f>
        <v>0</v>
      </c>
      <c r="D22" s="98">
        <f>'ADX Orders'!F22</f>
        <v>0</v>
      </c>
      <c r="E22" s="98">
        <f>'ADX Orders'!G22</f>
        <v>0</v>
      </c>
      <c r="F22" s="98">
        <f>'ADX Orders'!H22</f>
        <v>0</v>
      </c>
      <c r="G22" s="98">
        <f>'ADX Orders'!I22</f>
        <v>0</v>
      </c>
      <c r="H22" s="98">
        <f>'ADX Orders'!J22</f>
        <v>0</v>
      </c>
      <c r="I22" s="98">
        <f>'ADX Orders'!K22</f>
        <v>0</v>
      </c>
      <c r="J22" s="98">
        <f>'ADX Orders'!L22</f>
        <v>0</v>
      </c>
      <c r="K22" s="98">
        <f>'ADX Orders'!M22</f>
        <v>0</v>
      </c>
      <c r="L22" s="98">
        <f>'ADX Orders'!N22</f>
        <v>0</v>
      </c>
      <c r="M22" s="98">
        <f t="shared" si="0"/>
        <v>0</v>
      </c>
      <c r="N22" s="98">
        <f t="shared" si="1"/>
        <v>0</v>
      </c>
      <c r="O22" s="98">
        <f t="shared" si="2"/>
        <v>0</v>
      </c>
      <c r="P22" s="98">
        <f t="shared" si="3"/>
        <v>0</v>
      </c>
      <c r="Q22" s="98">
        <f t="shared" si="4"/>
        <v>0</v>
      </c>
      <c r="R22" s="102">
        <f t="shared" si="5"/>
        <v>12</v>
      </c>
      <c r="S22" s="99"/>
      <c r="T22" s="103">
        <f>'ADX Orders'!T22</f>
        <v>0</v>
      </c>
      <c r="AE22" s="7"/>
    </row>
    <row r="23" spans="1:31" s="6" customFormat="1" ht="30" customHeight="1" x14ac:dyDescent="0.25">
      <c r="A23" s="98">
        <v>15</v>
      </c>
      <c r="B23" s="99">
        <f>'ADX Orders'!B23</f>
        <v>0</v>
      </c>
      <c r="C23" s="99">
        <f>'ADX Orders'!C23</f>
        <v>0</v>
      </c>
      <c r="D23" s="98">
        <f>'ADX Orders'!F23</f>
        <v>0</v>
      </c>
      <c r="E23" s="98">
        <f>'ADX Orders'!G23</f>
        <v>0</v>
      </c>
      <c r="F23" s="98">
        <f>'ADX Orders'!H23</f>
        <v>0</v>
      </c>
      <c r="G23" s="98">
        <f>'ADX Orders'!I23</f>
        <v>0</v>
      </c>
      <c r="H23" s="98">
        <f>'ADX Orders'!J23</f>
        <v>0</v>
      </c>
      <c r="I23" s="98">
        <f>'ADX Orders'!K23</f>
        <v>0</v>
      </c>
      <c r="J23" s="98">
        <f>'ADX Orders'!L23</f>
        <v>0</v>
      </c>
      <c r="K23" s="98">
        <f>'ADX Orders'!M23</f>
        <v>0</v>
      </c>
      <c r="L23" s="98">
        <f>'ADX Orders'!N23</f>
        <v>0</v>
      </c>
      <c r="M23" s="98">
        <f t="shared" si="0"/>
        <v>0</v>
      </c>
      <c r="N23" s="98">
        <f t="shared" si="1"/>
        <v>0</v>
      </c>
      <c r="O23" s="98">
        <f t="shared" si="2"/>
        <v>0</v>
      </c>
      <c r="P23" s="98">
        <f t="shared" si="3"/>
        <v>0</v>
      </c>
      <c r="Q23" s="98">
        <f t="shared" si="4"/>
        <v>0</v>
      </c>
      <c r="R23" s="102">
        <f t="shared" si="5"/>
        <v>12</v>
      </c>
      <c r="S23" s="99"/>
      <c r="T23" s="103">
        <f>'ADX Orders'!T23</f>
        <v>0</v>
      </c>
      <c r="AE23" s="7"/>
    </row>
    <row r="24" spans="1:31" s="6" customFormat="1" ht="30" customHeight="1" x14ac:dyDescent="0.25">
      <c r="A24" s="98">
        <v>16</v>
      </c>
      <c r="B24" s="99">
        <f>'ADX Orders'!B24</f>
        <v>0</v>
      </c>
      <c r="C24" s="99">
        <f>'ADX Orders'!C24</f>
        <v>0</v>
      </c>
      <c r="D24" s="98">
        <f>'ADX Orders'!F24</f>
        <v>0</v>
      </c>
      <c r="E24" s="98">
        <f>'ADX Orders'!G24</f>
        <v>0</v>
      </c>
      <c r="F24" s="98">
        <f>'ADX Orders'!H24</f>
        <v>0</v>
      </c>
      <c r="G24" s="98">
        <f>'ADX Orders'!I24</f>
        <v>0</v>
      </c>
      <c r="H24" s="98">
        <f>'ADX Orders'!J24</f>
        <v>0</v>
      </c>
      <c r="I24" s="98">
        <f>'ADX Orders'!K24</f>
        <v>0</v>
      </c>
      <c r="J24" s="98">
        <f>'ADX Orders'!L24</f>
        <v>0</v>
      </c>
      <c r="K24" s="98">
        <f>'ADX Orders'!M24</f>
        <v>0</v>
      </c>
      <c r="L24" s="98">
        <f>'ADX Orders'!N24</f>
        <v>0</v>
      </c>
      <c r="M24" s="98">
        <f t="shared" si="0"/>
        <v>0</v>
      </c>
      <c r="N24" s="98">
        <f t="shared" si="1"/>
        <v>0</v>
      </c>
      <c r="O24" s="98">
        <f t="shared" si="2"/>
        <v>0</v>
      </c>
      <c r="P24" s="98">
        <f t="shared" si="3"/>
        <v>0</v>
      </c>
      <c r="Q24" s="98">
        <f t="shared" si="4"/>
        <v>0</v>
      </c>
      <c r="R24" s="102">
        <f t="shared" si="5"/>
        <v>12</v>
      </c>
      <c r="S24" s="99"/>
      <c r="T24" s="103">
        <f>'ADX Orders'!T24</f>
        <v>0</v>
      </c>
      <c r="AE24" s="7"/>
    </row>
    <row r="25" spans="1:31" s="6" customFormat="1" ht="30" customHeight="1" x14ac:dyDescent="0.25">
      <c r="A25" s="98">
        <v>17</v>
      </c>
      <c r="B25" s="99">
        <f>'ADX Orders'!B25</f>
        <v>0</v>
      </c>
      <c r="C25" s="99">
        <f>'ADX Orders'!C25</f>
        <v>0</v>
      </c>
      <c r="D25" s="98">
        <f>'ADX Orders'!F25</f>
        <v>0</v>
      </c>
      <c r="E25" s="98">
        <f>'ADX Orders'!G25</f>
        <v>0</v>
      </c>
      <c r="F25" s="98">
        <f>'ADX Orders'!H25</f>
        <v>0</v>
      </c>
      <c r="G25" s="98">
        <f>'ADX Orders'!I25</f>
        <v>0</v>
      </c>
      <c r="H25" s="98">
        <f>'ADX Orders'!J25</f>
        <v>0</v>
      </c>
      <c r="I25" s="98">
        <f>'ADX Orders'!K25</f>
        <v>0</v>
      </c>
      <c r="J25" s="98">
        <f>'ADX Orders'!L25</f>
        <v>0</v>
      </c>
      <c r="K25" s="98">
        <f>'ADX Orders'!M25</f>
        <v>0</v>
      </c>
      <c r="L25" s="98">
        <f>'ADX Orders'!N25</f>
        <v>0</v>
      </c>
      <c r="M25" s="98">
        <f t="shared" si="0"/>
        <v>0</v>
      </c>
      <c r="N25" s="98">
        <f t="shared" si="1"/>
        <v>0</v>
      </c>
      <c r="O25" s="98">
        <f t="shared" si="2"/>
        <v>0</v>
      </c>
      <c r="P25" s="98">
        <f t="shared" si="3"/>
        <v>0</v>
      </c>
      <c r="Q25" s="98">
        <f t="shared" si="4"/>
        <v>0</v>
      </c>
      <c r="R25" s="102">
        <f t="shared" si="5"/>
        <v>12</v>
      </c>
      <c r="S25" s="99"/>
      <c r="T25" s="103">
        <f>'ADX Orders'!T25</f>
        <v>0</v>
      </c>
      <c r="AE25" s="7"/>
    </row>
    <row r="26" spans="1:31" s="6" customFormat="1" ht="30" customHeight="1" x14ac:dyDescent="0.25">
      <c r="A26" s="98">
        <v>18</v>
      </c>
      <c r="B26" s="99">
        <f>'ADX Orders'!B26</f>
        <v>0</v>
      </c>
      <c r="C26" s="99">
        <f>'ADX Orders'!C26</f>
        <v>0</v>
      </c>
      <c r="D26" s="98">
        <f>'ADX Orders'!F26</f>
        <v>0</v>
      </c>
      <c r="E26" s="98">
        <f>'ADX Orders'!G26</f>
        <v>0</v>
      </c>
      <c r="F26" s="98">
        <f>'ADX Orders'!H26</f>
        <v>0</v>
      </c>
      <c r="G26" s="98">
        <f>'ADX Orders'!I26</f>
        <v>0</v>
      </c>
      <c r="H26" s="98">
        <f>'ADX Orders'!J26</f>
        <v>0</v>
      </c>
      <c r="I26" s="98">
        <f>'ADX Orders'!K26</f>
        <v>0</v>
      </c>
      <c r="J26" s="98">
        <f>'ADX Orders'!L26</f>
        <v>0</v>
      </c>
      <c r="K26" s="98">
        <f>'ADX Orders'!M26</f>
        <v>0</v>
      </c>
      <c r="L26" s="98">
        <f>'ADX Orders'!N26</f>
        <v>0</v>
      </c>
      <c r="M26" s="98">
        <f t="shared" si="0"/>
        <v>0</v>
      </c>
      <c r="N26" s="98">
        <f t="shared" si="1"/>
        <v>0</v>
      </c>
      <c r="O26" s="98">
        <f t="shared" si="2"/>
        <v>0</v>
      </c>
      <c r="P26" s="98">
        <f t="shared" si="3"/>
        <v>0</v>
      </c>
      <c r="Q26" s="98">
        <f t="shared" si="4"/>
        <v>0</v>
      </c>
      <c r="R26" s="102">
        <f t="shared" si="5"/>
        <v>12</v>
      </c>
      <c r="S26" s="99"/>
      <c r="T26" s="103">
        <f>'ADX Orders'!T26</f>
        <v>0</v>
      </c>
      <c r="AE26" s="7"/>
    </row>
    <row r="27" spans="1:31" s="6" customFormat="1" ht="30" customHeight="1" x14ac:dyDescent="0.25">
      <c r="A27" s="98">
        <v>19</v>
      </c>
      <c r="B27" s="99">
        <f>'ADX Orders'!B27</f>
        <v>0</v>
      </c>
      <c r="C27" s="99">
        <f>'ADX Orders'!C27</f>
        <v>0</v>
      </c>
      <c r="D27" s="98">
        <f>'ADX Orders'!F27</f>
        <v>0</v>
      </c>
      <c r="E27" s="98">
        <f>'ADX Orders'!G27</f>
        <v>0</v>
      </c>
      <c r="F27" s="98">
        <f>'ADX Orders'!H27</f>
        <v>0</v>
      </c>
      <c r="G27" s="98">
        <f>'ADX Orders'!I27</f>
        <v>0</v>
      </c>
      <c r="H27" s="98">
        <f>'ADX Orders'!J27</f>
        <v>0</v>
      </c>
      <c r="I27" s="98">
        <f>'ADX Orders'!K27</f>
        <v>0</v>
      </c>
      <c r="J27" s="98">
        <f>'ADX Orders'!L27</f>
        <v>0</v>
      </c>
      <c r="K27" s="98">
        <f>'ADX Orders'!M27</f>
        <v>0</v>
      </c>
      <c r="L27" s="98">
        <f>'ADX Orders'!N27</f>
        <v>0</v>
      </c>
      <c r="M27" s="98">
        <f t="shared" si="0"/>
        <v>0</v>
      </c>
      <c r="N27" s="98">
        <f t="shared" si="1"/>
        <v>0</v>
      </c>
      <c r="O27" s="98">
        <f t="shared" si="2"/>
        <v>0</v>
      </c>
      <c r="P27" s="98">
        <f t="shared" si="3"/>
        <v>0</v>
      </c>
      <c r="Q27" s="98">
        <f t="shared" si="4"/>
        <v>0</v>
      </c>
      <c r="R27" s="102">
        <f t="shared" si="5"/>
        <v>12</v>
      </c>
      <c r="S27" s="99"/>
      <c r="T27" s="103">
        <f>'ADX Orders'!T27</f>
        <v>0</v>
      </c>
      <c r="AE27" s="7"/>
    </row>
    <row r="28" spans="1:31" s="6" customFormat="1" ht="30" customHeight="1" x14ac:dyDescent="0.25">
      <c r="A28" s="98">
        <v>20</v>
      </c>
      <c r="B28" s="99">
        <f>'ADX Orders'!B28</f>
        <v>0</v>
      </c>
      <c r="C28" s="99">
        <f>'ADX Orders'!C28</f>
        <v>0</v>
      </c>
      <c r="D28" s="98">
        <f>'ADX Orders'!F28</f>
        <v>0</v>
      </c>
      <c r="E28" s="98">
        <f>'ADX Orders'!G28</f>
        <v>0</v>
      </c>
      <c r="F28" s="98">
        <f>'ADX Orders'!H28</f>
        <v>0</v>
      </c>
      <c r="G28" s="98">
        <f>'ADX Orders'!I28</f>
        <v>0</v>
      </c>
      <c r="H28" s="98">
        <f>'ADX Orders'!J28</f>
        <v>0</v>
      </c>
      <c r="I28" s="98">
        <f>'ADX Orders'!K28</f>
        <v>0</v>
      </c>
      <c r="J28" s="98">
        <f>'ADX Orders'!L28</f>
        <v>0</v>
      </c>
      <c r="K28" s="98">
        <f>'ADX Orders'!M28</f>
        <v>0</v>
      </c>
      <c r="L28" s="98">
        <f>'ADX Orders'!N28</f>
        <v>0</v>
      </c>
      <c r="M28" s="98">
        <f t="shared" si="0"/>
        <v>0</v>
      </c>
      <c r="N28" s="98">
        <f t="shared" si="1"/>
        <v>0</v>
      </c>
      <c r="O28" s="98">
        <f t="shared" si="2"/>
        <v>0</v>
      </c>
      <c r="P28" s="98">
        <f t="shared" si="3"/>
        <v>0</v>
      </c>
      <c r="Q28" s="98">
        <f t="shared" si="4"/>
        <v>0</v>
      </c>
      <c r="R28" s="102">
        <f t="shared" si="5"/>
        <v>12</v>
      </c>
      <c r="S28" s="99"/>
      <c r="T28" s="103">
        <f>'ADX Orders'!T28</f>
        <v>0</v>
      </c>
      <c r="AE28" s="7"/>
    </row>
    <row r="29" spans="1:31" s="6" customFormat="1" ht="30" customHeight="1" x14ac:dyDescent="0.25">
      <c r="A29" s="98">
        <v>21</v>
      </c>
      <c r="B29" s="99">
        <f>'ADX Orders'!B29</f>
        <v>0</v>
      </c>
      <c r="C29" s="99">
        <f>'ADX Orders'!C29</f>
        <v>0</v>
      </c>
      <c r="D29" s="98">
        <f>'ADX Orders'!F29</f>
        <v>0</v>
      </c>
      <c r="E29" s="98">
        <f>'ADX Orders'!G29</f>
        <v>0</v>
      </c>
      <c r="F29" s="98">
        <f>'ADX Orders'!H29</f>
        <v>0</v>
      </c>
      <c r="G29" s="98">
        <f>'ADX Orders'!I29</f>
        <v>0</v>
      </c>
      <c r="H29" s="98">
        <f>'ADX Orders'!J29</f>
        <v>0</v>
      </c>
      <c r="I29" s="98">
        <f>'ADX Orders'!K29</f>
        <v>0</v>
      </c>
      <c r="J29" s="98">
        <f>'ADX Orders'!L29</f>
        <v>0</v>
      </c>
      <c r="K29" s="98">
        <f>'ADX Orders'!M29</f>
        <v>0</v>
      </c>
      <c r="L29" s="98">
        <f>'ADX Orders'!N29</f>
        <v>0</v>
      </c>
      <c r="M29" s="98">
        <f t="shared" si="0"/>
        <v>0</v>
      </c>
      <c r="N29" s="98">
        <f t="shared" si="1"/>
        <v>0</v>
      </c>
      <c r="O29" s="98">
        <f t="shared" si="2"/>
        <v>0</v>
      </c>
      <c r="P29" s="98">
        <f t="shared" si="3"/>
        <v>0</v>
      </c>
      <c r="Q29" s="98">
        <f t="shared" si="4"/>
        <v>0</v>
      </c>
      <c r="R29" s="102">
        <f t="shared" si="5"/>
        <v>12</v>
      </c>
      <c r="S29" s="99"/>
      <c r="T29" s="103">
        <f>'ADX Orders'!T29</f>
        <v>0</v>
      </c>
      <c r="AE29" s="7"/>
    </row>
    <row r="30" spans="1:31" s="6" customFormat="1" ht="30" customHeight="1" x14ac:dyDescent="0.25">
      <c r="A30" s="98">
        <v>22</v>
      </c>
      <c r="B30" s="99">
        <f>'ADX Orders'!B30</f>
        <v>0</v>
      </c>
      <c r="C30" s="99">
        <f>'ADX Orders'!C30</f>
        <v>0</v>
      </c>
      <c r="D30" s="98">
        <f>'ADX Orders'!F30</f>
        <v>0</v>
      </c>
      <c r="E30" s="98">
        <f>'ADX Orders'!G30</f>
        <v>0</v>
      </c>
      <c r="F30" s="98">
        <f>'ADX Orders'!H30</f>
        <v>0</v>
      </c>
      <c r="G30" s="98">
        <f>'ADX Orders'!I30</f>
        <v>0</v>
      </c>
      <c r="H30" s="98">
        <f>'ADX Orders'!J30</f>
        <v>0</v>
      </c>
      <c r="I30" s="98">
        <f>'ADX Orders'!K30</f>
        <v>0</v>
      </c>
      <c r="J30" s="98">
        <f>'ADX Orders'!L30</f>
        <v>0</v>
      </c>
      <c r="K30" s="98">
        <f>'ADX Orders'!M30</f>
        <v>0</v>
      </c>
      <c r="L30" s="98">
        <f>'ADX Orders'!N30</f>
        <v>0</v>
      </c>
      <c r="M30" s="98">
        <f t="shared" si="0"/>
        <v>0</v>
      </c>
      <c r="N30" s="98">
        <f t="shared" si="1"/>
        <v>0</v>
      </c>
      <c r="O30" s="98">
        <f t="shared" si="2"/>
        <v>0</v>
      </c>
      <c r="P30" s="98">
        <f t="shared" si="3"/>
        <v>0</v>
      </c>
      <c r="Q30" s="98">
        <f t="shared" si="4"/>
        <v>0</v>
      </c>
      <c r="R30" s="102">
        <f t="shared" si="5"/>
        <v>12</v>
      </c>
      <c r="S30" s="99"/>
      <c r="T30" s="103">
        <f>'ADX Orders'!T30</f>
        <v>0</v>
      </c>
      <c r="AE30" s="7"/>
    </row>
    <row r="31" spans="1:31" s="6" customFormat="1" ht="30" customHeight="1" x14ac:dyDescent="0.25">
      <c r="A31" s="98">
        <v>23</v>
      </c>
      <c r="B31" s="99">
        <f>'ADX Orders'!B31</f>
        <v>0</v>
      </c>
      <c r="C31" s="99">
        <f>'ADX Orders'!C31</f>
        <v>0</v>
      </c>
      <c r="D31" s="98">
        <f>'ADX Orders'!F31</f>
        <v>0</v>
      </c>
      <c r="E31" s="98">
        <f>'ADX Orders'!G31</f>
        <v>0</v>
      </c>
      <c r="F31" s="98">
        <f>'ADX Orders'!H31</f>
        <v>0</v>
      </c>
      <c r="G31" s="98">
        <f>'ADX Orders'!I31</f>
        <v>0</v>
      </c>
      <c r="H31" s="98">
        <f>'ADX Orders'!J31</f>
        <v>0</v>
      </c>
      <c r="I31" s="98">
        <f>'ADX Orders'!K31</f>
        <v>0</v>
      </c>
      <c r="J31" s="98">
        <f>'ADX Orders'!L31</f>
        <v>0</v>
      </c>
      <c r="K31" s="98">
        <f>'ADX Orders'!M31</f>
        <v>0</v>
      </c>
      <c r="L31" s="98">
        <f>'ADX Orders'!N31</f>
        <v>0</v>
      </c>
      <c r="M31" s="98">
        <f t="shared" si="0"/>
        <v>0</v>
      </c>
      <c r="N31" s="98">
        <f t="shared" si="1"/>
        <v>0</v>
      </c>
      <c r="O31" s="98">
        <f t="shared" si="2"/>
        <v>0</v>
      </c>
      <c r="P31" s="98">
        <f t="shared" si="3"/>
        <v>0</v>
      </c>
      <c r="Q31" s="98">
        <f t="shared" si="4"/>
        <v>0</v>
      </c>
      <c r="R31" s="102">
        <f t="shared" si="5"/>
        <v>12</v>
      </c>
      <c r="S31" s="99"/>
      <c r="T31" s="103">
        <f>'ADX Orders'!T31</f>
        <v>0</v>
      </c>
      <c r="AE31" s="7"/>
    </row>
    <row r="32" spans="1:31" s="6" customFormat="1" ht="30" customHeight="1" x14ac:dyDescent="0.25">
      <c r="A32" s="98">
        <v>24</v>
      </c>
      <c r="B32" s="99">
        <f>'ADX Orders'!B32</f>
        <v>0</v>
      </c>
      <c r="C32" s="99">
        <f>'ADX Orders'!C32</f>
        <v>0</v>
      </c>
      <c r="D32" s="98">
        <f>'ADX Orders'!F32</f>
        <v>0</v>
      </c>
      <c r="E32" s="98">
        <f>'ADX Orders'!G32</f>
        <v>0</v>
      </c>
      <c r="F32" s="98">
        <f>'ADX Orders'!H32</f>
        <v>0</v>
      </c>
      <c r="G32" s="98">
        <f>'ADX Orders'!I32</f>
        <v>0</v>
      </c>
      <c r="H32" s="98">
        <f>'ADX Orders'!J32</f>
        <v>0</v>
      </c>
      <c r="I32" s="98">
        <f>'ADX Orders'!K32</f>
        <v>0</v>
      </c>
      <c r="J32" s="98">
        <f>'ADX Orders'!L32</f>
        <v>0</v>
      </c>
      <c r="K32" s="98">
        <f>'ADX Orders'!M32</f>
        <v>0</v>
      </c>
      <c r="L32" s="98">
        <f>'ADX Orders'!N32</f>
        <v>0</v>
      </c>
      <c r="M32" s="98">
        <f t="shared" si="0"/>
        <v>0</v>
      </c>
      <c r="N32" s="98">
        <f t="shared" si="1"/>
        <v>0</v>
      </c>
      <c r="O32" s="98">
        <f t="shared" si="2"/>
        <v>0</v>
      </c>
      <c r="P32" s="98">
        <f t="shared" si="3"/>
        <v>0</v>
      </c>
      <c r="Q32" s="98">
        <f t="shared" si="4"/>
        <v>0</v>
      </c>
      <c r="R32" s="102">
        <f t="shared" si="5"/>
        <v>12</v>
      </c>
      <c r="S32" s="99"/>
      <c r="T32" s="103">
        <f>'ADX Orders'!T32</f>
        <v>0</v>
      </c>
      <c r="AE32" s="7"/>
    </row>
    <row r="33" spans="1:31" s="6" customFormat="1" ht="30" customHeight="1" x14ac:dyDescent="0.25">
      <c r="A33" s="98">
        <v>25</v>
      </c>
      <c r="B33" s="99">
        <f>'ADX Orders'!B33</f>
        <v>0</v>
      </c>
      <c r="C33" s="99">
        <f>'ADX Orders'!C33</f>
        <v>0</v>
      </c>
      <c r="D33" s="98">
        <f>'ADX Orders'!F33</f>
        <v>0</v>
      </c>
      <c r="E33" s="98">
        <f>'ADX Orders'!G33</f>
        <v>0</v>
      </c>
      <c r="F33" s="98">
        <f>'ADX Orders'!H33</f>
        <v>0</v>
      </c>
      <c r="G33" s="98">
        <f>'ADX Orders'!I33</f>
        <v>0</v>
      </c>
      <c r="H33" s="98">
        <f>'ADX Orders'!J33</f>
        <v>0</v>
      </c>
      <c r="I33" s="98">
        <f>'ADX Orders'!K33</f>
        <v>0</v>
      </c>
      <c r="J33" s="98">
        <f>'ADX Orders'!L33</f>
        <v>0</v>
      </c>
      <c r="K33" s="98">
        <f>'ADX Orders'!M33</f>
        <v>0</v>
      </c>
      <c r="L33" s="98">
        <f>'ADX Orders'!N33</f>
        <v>0</v>
      </c>
      <c r="M33" s="98">
        <f t="shared" si="0"/>
        <v>0</v>
      </c>
      <c r="N33" s="98">
        <f t="shared" si="1"/>
        <v>0</v>
      </c>
      <c r="O33" s="98">
        <f t="shared" si="2"/>
        <v>0</v>
      </c>
      <c r="P33" s="98">
        <f t="shared" si="3"/>
        <v>0</v>
      </c>
      <c r="Q33" s="98">
        <f t="shared" si="4"/>
        <v>0</v>
      </c>
      <c r="R33" s="102">
        <f t="shared" si="5"/>
        <v>12</v>
      </c>
      <c r="S33" s="99"/>
      <c r="T33" s="103">
        <f>'ADX Orders'!T33</f>
        <v>0</v>
      </c>
      <c r="AE33" s="7"/>
    </row>
    <row r="34" spans="1:31" s="6" customFormat="1" ht="30" customHeight="1" x14ac:dyDescent="0.25">
      <c r="A34" s="98">
        <v>26</v>
      </c>
      <c r="B34" s="99">
        <f>'ADX Orders'!B34</f>
        <v>0</v>
      </c>
      <c r="C34" s="99">
        <f>'ADX Orders'!C34</f>
        <v>0</v>
      </c>
      <c r="D34" s="98">
        <f>'ADX Orders'!F34</f>
        <v>0</v>
      </c>
      <c r="E34" s="98">
        <f>'ADX Orders'!G34</f>
        <v>0</v>
      </c>
      <c r="F34" s="98">
        <f>'ADX Orders'!H34</f>
        <v>0</v>
      </c>
      <c r="G34" s="98">
        <f>'ADX Orders'!I34</f>
        <v>0</v>
      </c>
      <c r="H34" s="98">
        <f>'ADX Orders'!J34</f>
        <v>0</v>
      </c>
      <c r="I34" s="98">
        <f>'ADX Orders'!K34</f>
        <v>0</v>
      </c>
      <c r="J34" s="98">
        <f>'ADX Orders'!L34</f>
        <v>0</v>
      </c>
      <c r="K34" s="98">
        <f>'ADX Orders'!M34</f>
        <v>0</v>
      </c>
      <c r="L34" s="98">
        <f>'ADX Orders'!N34</f>
        <v>0</v>
      </c>
      <c r="M34" s="98">
        <f t="shared" si="0"/>
        <v>0</v>
      </c>
      <c r="N34" s="98">
        <f t="shared" si="1"/>
        <v>0</v>
      </c>
      <c r="O34" s="98">
        <f t="shared" si="2"/>
        <v>0</v>
      </c>
      <c r="P34" s="98">
        <f t="shared" si="3"/>
        <v>0</v>
      </c>
      <c r="Q34" s="98">
        <f t="shared" si="4"/>
        <v>0</v>
      </c>
      <c r="R34" s="102">
        <f t="shared" si="5"/>
        <v>12</v>
      </c>
      <c r="S34" s="99"/>
      <c r="T34" s="103">
        <f>'ADX Orders'!T34</f>
        <v>0</v>
      </c>
      <c r="AE34" s="7"/>
    </row>
    <row r="35" spans="1:31" s="6" customFormat="1" ht="30" customHeight="1" x14ac:dyDescent="0.25">
      <c r="A35" s="98">
        <v>27</v>
      </c>
      <c r="B35" s="99">
        <f>'ADX Orders'!B35</f>
        <v>0</v>
      </c>
      <c r="C35" s="99">
        <f>'ADX Orders'!C35</f>
        <v>0</v>
      </c>
      <c r="D35" s="98">
        <f>'ADX Orders'!F35</f>
        <v>0</v>
      </c>
      <c r="E35" s="98">
        <f>'ADX Orders'!G35</f>
        <v>0</v>
      </c>
      <c r="F35" s="98">
        <f>'ADX Orders'!H35</f>
        <v>0</v>
      </c>
      <c r="G35" s="98">
        <f>'ADX Orders'!I35</f>
        <v>0</v>
      </c>
      <c r="H35" s="98">
        <f>'ADX Orders'!J35</f>
        <v>0</v>
      </c>
      <c r="I35" s="98">
        <f>'ADX Orders'!K35</f>
        <v>0</v>
      </c>
      <c r="J35" s="98">
        <f>'ADX Orders'!L35</f>
        <v>0</v>
      </c>
      <c r="K35" s="98">
        <f>'ADX Orders'!M35</f>
        <v>0</v>
      </c>
      <c r="L35" s="98">
        <f>'ADX Orders'!N35</f>
        <v>0</v>
      </c>
      <c r="M35" s="98">
        <f t="shared" si="0"/>
        <v>0</v>
      </c>
      <c r="N35" s="98">
        <f t="shared" si="1"/>
        <v>0</v>
      </c>
      <c r="O35" s="98">
        <f t="shared" si="2"/>
        <v>0</v>
      </c>
      <c r="P35" s="98">
        <f t="shared" si="3"/>
        <v>0</v>
      </c>
      <c r="Q35" s="98">
        <f t="shared" si="4"/>
        <v>0</v>
      </c>
      <c r="R35" s="102">
        <f t="shared" si="5"/>
        <v>12</v>
      </c>
      <c r="S35" s="99"/>
      <c r="T35" s="103">
        <f>'ADX Orders'!T35</f>
        <v>0</v>
      </c>
      <c r="AE35" s="7"/>
    </row>
    <row r="36" spans="1:31" s="6" customFormat="1" ht="30" customHeight="1" x14ac:dyDescent="0.25">
      <c r="A36" s="98">
        <v>28</v>
      </c>
      <c r="B36" s="99">
        <f>'ADX Orders'!B36</f>
        <v>0</v>
      </c>
      <c r="C36" s="99">
        <f>'ADX Orders'!C36</f>
        <v>0</v>
      </c>
      <c r="D36" s="98">
        <f>'ADX Orders'!F36</f>
        <v>0</v>
      </c>
      <c r="E36" s="98">
        <f>'ADX Orders'!G36</f>
        <v>0</v>
      </c>
      <c r="F36" s="98">
        <f>'ADX Orders'!H36</f>
        <v>0</v>
      </c>
      <c r="G36" s="98">
        <f>'ADX Orders'!I36</f>
        <v>0</v>
      </c>
      <c r="H36" s="98">
        <f>'ADX Orders'!J36</f>
        <v>0</v>
      </c>
      <c r="I36" s="98">
        <f>'ADX Orders'!K36</f>
        <v>0</v>
      </c>
      <c r="J36" s="98">
        <f>'ADX Orders'!L36</f>
        <v>0</v>
      </c>
      <c r="K36" s="98">
        <f>'ADX Orders'!M36</f>
        <v>0</v>
      </c>
      <c r="L36" s="98">
        <f>'ADX Orders'!N36</f>
        <v>0</v>
      </c>
      <c r="M36" s="98">
        <f t="shared" si="0"/>
        <v>0</v>
      </c>
      <c r="N36" s="98">
        <f t="shared" si="1"/>
        <v>0</v>
      </c>
      <c r="O36" s="98">
        <f t="shared" si="2"/>
        <v>0</v>
      </c>
      <c r="P36" s="98">
        <f t="shared" si="3"/>
        <v>0</v>
      </c>
      <c r="Q36" s="98">
        <f t="shared" si="4"/>
        <v>0</v>
      </c>
      <c r="R36" s="102">
        <f t="shared" si="5"/>
        <v>12</v>
      </c>
      <c r="S36" s="99"/>
      <c r="T36" s="103">
        <f>'ADX Orders'!T36</f>
        <v>0</v>
      </c>
      <c r="AE36" s="7"/>
    </row>
    <row r="37" spans="1:31" s="6" customFormat="1" ht="30" customHeight="1" x14ac:dyDescent="0.25">
      <c r="A37" s="98">
        <v>29</v>
      </c>
      <c r="B37" s="99">
        <f>'ADX Orders'!B37</f>
        <v>0</v>
      </c>
      <c r="C37" s="99">
        <f>'ADX Orders'!C37</f>
        <v>0</v>
      </c>
      <c r="D37" s="98">
        <f>'ADX Orders'!F37</f>
        <v>0</v>
      </c>
      <c r="E37" s="98">
        <f>'ADX Orders'!G37</f>
        <v>0</v>
      </c>
      <c r="F37" s="98">
        <f>'ADX Orders'!H37</f>
        <v>0</v>
      </c>
      <c r="G37" s="98">
        <f>'ADX Orders'!I37</f>
        <v>0</v>
      </c>
      <c r="H37" s="98">
        <f>'ADX Orders'!J37</f>
        <v>0</v>
      </c>
      <c r="I37" s="98">
        <f>'ADX Orders'!K37</f>
        <v>0</v>
      </c>
      <c r="J37" s="98">
        <f>'ADX Orders'!L37</f>
        <v>0</v>
      </c>
      <c r="K37" s="98">
        <f>'ADX Orders'!M37</f>
        <v>0</v>
      </c>
      <c r="L37" s="98">
        <f>'ADX Orders'!N37</f>
        <v>0</v>
      </c>
      <c r="M37" s="98">
        <f t="shared" si="0"/>
        <v>0</v>
      </c>
      <c r="N37" s="98">
        <f t="shared" si="1"/>
        <v>0</v>
      </c>
      <c r="O37" s="98">
        <f t="shared" si="2"/>
        <v>0</v>
      </c>
      <c r="P37" s="98">
        <f t="shared" si="3"/>
        <v>0</v>
      </c>
      <c r="Q37" s="98">
        <f t="shared" si="4"/>
        <v>0</v>
      </c>
      <c r="R37" s="102">
        <f t="shared" si="5"/>
        <v>12</v>
      </c>
      <c r="S37" s="99"/>
      <c r="T37" s="103">
        <f>'ADX Orders'!T37</f>
        <v>0</v>
      </c>
      <c r="AE37" s="7"/>
    </row>
    <row r="38" spans="1:31" s="6" customFormat="1" ht="30" customHeight="1" x14ac:dyDescent="0.25">
      <c r="A38" s="98">
        <v>30</v>
      </c>
      <c r="B38" s="99">
        <f>'ADX Orders'!B38</f>
        <v>0</v>
      </c>
      <c r="C38" s="99">
        <f>'ADX Orders'!C38</f>
        <v>0</v>
      </c>
      <c r="D38" s="98">
        <f>'ADX Orders'!F38</f>
        <v>0</v>
      </c>
      <c r="E38" s="98">
        <f>'ADX Orders'!G38</f>
        <v>0</v>
      </c>
      <c r="F38" s="98">
        <f>'ADX Orders'!H38</f>
        <v>0</v>
      </c>
      <c r="G38" s="98">
        <f>'ADX Orders'!I38</f>
        <v>0</v>
      </c>
      <c r="H38" s="98">
        <f>'ADX Orders'!J38</f>
        <v>0</v>
      </c>
      <c r="I38" s="98">
        <f>'ADX Orders'!K38</f>
        <v>0</v>
      </c>
      <c r="J38" s="98">
        <f>'ADX Orders'!L38</f>
        <v>0</v>
      </c>
      <c r="K38" s="98">
        <f>'ADX Orders'!M38</f>
        <v>0</v>
      </c>
      <c r="L38" s="98">
        <f>'ADX Orders'!N38</f>
        <v>0</v>
      </c>
      <c r="M38" s="98">
        <f t="shared" si="0"/>
        <v>0</v>
      </c>
      <c r="N38" s="98">
        <f t="shared" si="1"/>
        <v>0</v>
      </c>
      <c r="O38" s="98">
        <f t="shared" si="2"/>
        <v>0</v>
      </c>
      <c r="P38" s="98">
        <f t="shared" si="3"/>
        <v>0</v>
      </c>
      <c r="Q38" s="98">
        <f t="shared" si="4"/>
        <v>0</v>
      </c>
      <c r="R38" s="102">
        <f t="shared" si="5"/>
        <v>12</v>
      </c>
      <c r="S38" s="99"/>
      <c r="T38" s="103">
        <f>'ADX Orders'!T38</f>
        <v>0</v>
      </c>
      <c r="AE38" s="7"/>
    </row>
    <row r="39" spans="1:31" s="6" customFormat="1" ht="30" customHeight="1" x14ac:dyDescent="0.25">
      <c r="A39" s="98"/>
      <c r="B39" s="99"/>
      <c r="C39" s="98"/>
      <c r="D39" s="98"/>
      <c r="E39" s="98"/>
      <c r="F39" s="98"/>
      <c r="G39" s="98"/>
      <c r="H39" s="98"/>
      <c r="I39" s="98"/>
      <c r="J39" s="98"/>
      <c r="K39" s="98"/>
      <c r="L39" s="98"/>
      <c r="M39" s="98"/>
      <c r="N39" s="98"/>
      <c r="O39" s="98"/>
      <c r="P39" s="98"/>
      <c r="Q39" s="98"/>
      <c r="R39" s="102"/>
      <c r="S39" s="99"/>
      <c r="T39" s="103"/>
      <c r="AE39" s="7"/>
    </row>
    <row r="40" spans="1:31" s="6" customFormat="1" ht="30" customHeight="1" x14ac:dyDescent="0.25">
      <c r="A40" s="98" t="s">
        <v>166</v>
      </c>
      <c r="B40" s="99"/>
      <c r="C40" s="98"/>
      <c r="D40" s="98"/>
      <c r="E40" s="98">
        <f>SUM(E9:E38)</f>
        <v>1</v>
      </c>
      <c r="F40" s="98">
        <f>SUM(F9:F38)</f>
        <v>0</v>
      </c>
      <c r="G40" s="98">
        <f>SUM(G9:G38)</f>
        <v>1</v>
      </c>
      <c r="H40" s="98">
        <f>SUM(H9:H38)</f>
        <v>0</v>
      </c>
      <c r="I40" s="98">
        <f>SUM(I9:I38)</f>
        <v>1</v>
      </c>
      <c r="J40" s="98">
        <f>SUM(J9:J38)</f>
        <v>0</v>
      </c>
      <c r="K40" s="98">
        <f>SUM(K9:K38)</f>
        <v>1</v>
      </c>
      <c r="L40" s="98">
        <f>SUM(L9:L38)</f>
        <v>1</v>
      </c>
      <c r="M40" s="98"/>
      <c r="N40" s="98">
        <f>SUM(N9:N39)</f>
        <v>4</v>
      </c>
      <c r="O40" s="98">
        <f>SUM(O9:O39)</f>
        <v>4</v>
      </c>
      <c r="P40" s="98">
        <f>SUM(P9:P39)</f>
        <v>4</v>
      </c>
      <c r="Q40" s="98">
        <f>SUM(Q9:Q39)</f>
        <v>12</v>
      </c>
      <c r="R40" s="102">
        <f>SUM(R9:R39)</f>
        <v>449.5</v>
      </c>
      <c r="S40" s="99"/>
      <c r="T40" s="98"/>
      <c r="AE40" s="7"/>
    </row>
    <row r="41" spans="1:31" s="6" customFormat="1" ht="30" customHeight="1" x14ac:dyDescent="0.25">
      <c r="A41" s="108"/>
      <c r="B41" s="109"/>
      <c r="C41" s="108"/>
      <c r="D41" s="108"/>
      <c r="E41" s="108"/>
      <c r="F41" s="108"/>
      <c r="G41" s="108"/>
      <c r="H41" s="108"/>
      <c r="I41" s="108"/>
      <c r="J41" s="108"/>
      <c r="K41" s="108"/>
      <c r="L41" s="108"/>
      <c r="M41" s="108"/>
      <c r="N41" s="108"/>
      <c r="O41" s="108"/>
      <c r="P41" s="108"/>
      <c r="Q41" s="108"/>
      <c r="R41" s="110">
        <f>R40/12</f>
        <v>37.458333333333336</v>
      </c>
      <c r="S41" s="109"/>
      <c r="T41" s="108"/>
      <c r="AE41" s="7"/>
    </row>
  </sheetData>
  <mergeCells count="4">
    <mergeCell ref="A1:T2"/>
    <mergeCell ref="N6:Q6"/>
    <mergeCell ref="A8:B8"/>
    <mergeCell ref="F6:M6"/>
  </mergeCells>
  <pageMargins left="0.7" right="0.7" top="0.75" bottom="0.75" header="0.3" footer="0.3"/>
  <pageSetup scale="6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0C413-9058-4BCD-A9FE-82993D5D61B7}">
  <sheetPr>
    <pageSetUpPr fitToPage="1"/>
  </sheetPr>
  <dimension ref="A1:H60"/>
  <sheetViews>
    <sheetView topLeftCell="A16" workbookViewId="0">
      <selection activeCell="J48" sqref="J48"/>
    </sheetView>
  </sheetViews>
  <sheetFormatPr defaultRowHeight="15" x14ac:dyDescent="0.25"/>
  <cols>
    <col min="1" max="1" width="25.140625" style="6" bestFit="1" customWidth="1"/>
    <col min="2" max="2" width="32.28515625" bestFit="1" customWidth="1"/>
    <col min="3" max="3" width="44.85546875" bestFit="1" customWidth="1"/>
  </cols>
  <sheetData>
    <row r="1" spans="1:8" x14ac:dyDescent="0.25">
      <c r="A1" s="152" t="s">
        <v>296</v>
      </c>
      <c r="B1" s="148" t="s">
        <v>0</v>
      </c>
      <c r="C1" s="150" t="s">
        <v>1</v>
      </c>
      <c r="D1" s="148" t="s">
        <v>300</v>
      </c>
    </row>
    <row r="2" spans="1:8" x14ac:dyDescent="0.25">
      <c r="A2" s="152"/>
      <c r="B2" s="149"/>
      <c r="C2" s="151"/>
      <c r="D2" s="149"/>
      <c r="H2" t="s">
        <v>371</v>
      </c>
    </row>
    <row r="3" spans="1:8" x14ac:dyDescent="0.25">
      <c r="B3" s="6"/>
      <c r="C3" s="6"/>
      <c r="D3" s="7"/>
    </row>
    <row r="4" spans="1:8" x14ac:dyDescent="0.25">
      <c r="A4" s="131" t="s">
        <v>302</v>
      </c>
      <c r="B4" s="11" t="s">
        <v>13</v>
      </c>
      <c r="C4" s="11" t="s">
        <v>14</v>
      </c>
      <c r="D4" s="10">
        <v>3</v>
      </c>
    </row>
    <row r="5" spans="1:8" x14ac:dyDescent="0.25">
      <c r="A5" s="131"/>
      <c r="B5" s="11" t="s">
        <v>19</v>
      </c>
      <c r="C5" s="11" t="s">
        <v>20</v>
      </c>
      <c r="D5" s="10">
        <v>2</v>
      </c>
    </row>
    <row r="6" spans="1:8" x14ac:dyDescent="0.25">
      <c r="A6" s="131"/>
      <c r="B6" s="11" t="s">
        <v>313</v>
      </c>
      <c r="C6" s="11" t="s">
        <v>23</v>
      </c>
      <c r="D6" s="10">
        <v>1</v>
      </c>
    </row>
    <row r="7" spans="1:8" x14ac:dyDescent="0.25">
      <c r="A7" s="131"/>
      <c r="B7" s="11" t="s">
        <v>314</v>
      </c>
      <c r="C7" s="11" t="s">
        <v>27</v>
      </c>
      <c r="D7" s="10">
        <v>13</v>
      </c>
    </row>
    <row r="8" spans="1:8" x14ac:dyDescent="0.25">
      <c r="A8" s="131"/>
      <c r="B8" s="31" t="s">
        <v>315</v>
      </c>
      <c r="C8" s="31" t="s">
        <v>30</v>
      </c>
      <c r="D8" s="4">
        <v>4</v>
      </c>
    </row>
    <row r="9" spans="1:8" x14ac:dyDescent="0.25">
      <c r="A9" s="131"/>
      <c r="B9" s="11" t="s">
        <v>316</v>
      </c>
      <c r="C9" s="11" t="s">
        <v>32</v>
      </c>
      <c r="D9" s="10">
        <v>1</v>
      </c>
    </row>
    <row r="10" spans="1:8" x14ac:dyDescent="0.25">
      <c r="A10" s="131"/>
      <c r="B10" s="11" t="s">
        <v>328</v>
      </c>
      <c r="C10" s="11" t="s">
        <v>324</v>
      </c>
      <c r="D10" s="10">
        <v>4</v>
      </c>
    </row>
    <row r="11" spans="1:8" x14ac:dyDescent="0.25">
      <c r="B11" s="6"/>
      <c r="C11" s="6"/>
      <c r="D11" s="7"/>
    </row>
    <row r="12" spans="1:8" x14ac:dyDescent="0.25">
      <c r="A12" s="131" t="s">
        <v>297</v>
      </c>
      <c r="B12" s="11" t="s">
        <v>39</v>
      </c>
      <c r="C12" s="11" t="s">
        <v>325</v>
      </c>
      <c r="D12" s="10">
        <v>1</v>
      </c>
    </row>
    <row r="13" spans="1:8" x14ac:dyDescent="0.25">
      <c r="A13" s="131"/>
      <c r="B13" s="11" t="s">
        <v>43</v>
      </c>
      <c r="C13" s="11" t="s">
        <v>326</v>
      </c>
      <c r="D13" s="10">
        <v>4</v>
      </c>
    </row>
    <row r="14" spans="1:8" x14ac:dyDescent="0.25">
      <c r="A14" s="131"/>
      <c r="B14" s="11" t="s">
        <v>68</v>
      </c>
      <c r="C14" s="11" t="s">
        <v>69</v>
      </c>
      <c r="D14" s="10">
        <v>1</v>
      </c>
    </row>
    <row r="15" spans="1:8" x14ac:dyDescent="0.25">
      <c r="A15" s="131"/>
      <c r="B15" s="11" t="s">
        <v>71</v>
      </c>
      <c r="C15" s="11" t="s">
        <v>72</v>
      </c>
      <c r="D15" s="10">
        <v>1</v>
      </c>
    </row>
    <row r="16" spans="1:8" x14ac:dyDescent="0.25">
      <c r="A16" s="131"/>
      <c r="B16" s="11" t="s">
        <v>46</v>
      </c>
      <c r="C16" s="11" t="s">
        <v>47</v>
      </c>
      <c r="D16" s="10">
        <v>3</v>
      </c>
    </row>
    <row r="17" spans="1:4" x14ac:dyDescent="0.25">
      <c r="A17" s="131"/>
      <c r="B17" s="11" t="s">
        <v>50</v>
      </c>
      <c r="C17" s="11" t="s">
        <v>51</v>
      </c>
      <c r="D17" s="10">
        <v>1</v>
      </c>
    </row>
    <row r="18" spans="1:4" x14ac:dyDescent="0.25">
      <c r="A18" s="131"/>
      <c r="B18" s="11" t="s">
        <v>54</v>
      </c>
      <c r="C18" s="11" t="s">
        <v>55</v>
      </c>
      <c r="D18" s="10">
        <v>1</v>
      </c>
    </row>
    <row r="19" spans="1:4" x14ac:dyDescent="0.25">
      <c r="B19" s="6"/>
      <c r="C19" s="6"/>
      <c r="D19" s="7"/>
    </row>
    <row r="20" spans="1:4" x14ac:dyDescent="0.25">
      <c r="A20" s="131" t="s">
        <v>301</v>
      </c>
      <c r="B20" s="11" t="s">
        <v>57</v>
      </c>
      <c r="C20" s="11" t="s">
        <v>58</v>
      </c>
      <c r="D20" s="10">
        <v>1</v>
      </c>
    </row>
    <row r="21" spans="1:4" x14ac:dyDescent="0.25">
      <c r="A21" s="131"/>
      <c r="B21" s="11" t="s">
        <v>61</v>
      </c>
      <c r="C21" s="11" t="s">
        <v>62</v>
      </c>
      <c r="D21" s="10">
        <v>1</v>
      </c>
    </row>
    <row r="22" spans="1:4" x14ac:dyDescent="0.25">
      <c r="A22" s="131"/>
      <c r="B22" s="11" t="s">
        <v>35</v>
      </c>
      <c r="C22" s="11" t="s">
        <v>36</v>
      </c>
      <c r="D22" s="19">
        <v>2</v>
      </c>
    </row>
    <row r="23" spans="1:4" x14ac:dyDescent="0.25">
      <c r="A23" s="131"/>
      <c r="B23" s="11" t="s">
        <v>66</v>
      </c>
      <c r="C23" s="11" t="s">
        <v>67</v>
      </c>
      <c r="D23" s="10">
        <v>1</v>
      </c>
    </row>
    <row r="24" spans="1:4" x14ac:dyDescent="0.25">
      <c r="A24" s="131"/>
      <c r="B24" s="11" t="s">
        <v>93</v>
      </c>
      <c r="C24" s="11" t="s">
        <v>94</v>
      </c>
      <c r="D24" s="126">
        <v>3</v>
      </c>
    </row>
    <row r="25" spans="1:4" x14ac:dyDescent="0.25">
      <c r="A25" s="131"/>
      <c r="B25" s="11" t="s">
        <v>97</v>
      </c>
      <c r="C25" s="11" t="s">
        <v>98</v>
      </c>
      <c r="D25" s="127"/>
    </row>
    <row r="26" spans="1:4" x14ac:dyDescent="0.25">
      <c r="A26" s="131"/>
      <c r="B26" s="11" t="s">
        <v>99</v>
      </c>
      <c r="C26" s="11" t="s">
        <v>100</v>
      </c>
      <c r="D26" s="128"/>
    </row>
    <row r="27" spans="1:4" x14ac:dyDescent="0.25">
      <c r="A27" s="131"/>
      <c r="B27" s="11" t="s">
        <v>105</v>
      </c>
      <c r="C27" s="11" t="s">
        <v>106</v>
      </c>
      <c r="D27" s="10">
        <v>1</v>
      </c>
    </row>
    <row r="28" spans="1:4" x14ac:dyDescent="0.25">
      <c r="A28" s="131"/>
      <c r="B28" s="11" t="s">
        <v>116</v>
      </c>
      <c r="C28" s="11" t="s">
        <v>117</v>
      </c>
      <c r="D28" s="10">
        <v>1</v>
      </c>
    </row>
    <row r="30" spans="1:4" x14ac:dyDescent="0.25">
      <c r="A30" s="131" t="s">
        <v>298</v>
      </c>
      <c r="B30" s="33" t="s">
        <v>75</v>
      </c>
      <c r="C30" s="11" t="s">
        <v>76</v>
      </c>
      <c r="D30" s="10">
        <v>4</v>
      </c>
    </row>
    <row r="31" spans="1:4" x14ac:dyDescent="0.25">
      <c r="A31" s="131"/>
      <c r="B31" s="33" t="s">
        <v>101</v>
      </c>
      <c r="C31" s="11" t="s">
        <v>102</v>
      </c>
      <c r="D31" s="10">
        <v>1</v>
      </c>
    </row>
    <row r="32" spans="1:4" x14ac:dyDescent="0.25">
      <c r="A32" s="131"/>
      <c r="B32" s="33" t="s">
        <v>112</v>
      </c>
      <c r="C32" s="11" t="s">
        <v>113</v>
      </c>
      <c r="D32" s="10">
        <v>1</v>
      </c>
    </row>
    <row r="33" spans="1:4" x14ac:dyDescent="0.25">
      <c r="A33" s="131"/>
      <c r="B33" s="33" t="s">
        <v>108</v>
      </c>
      <c r="C33" s="11" t="s">
        <v>109</v>
      </c>
      <c r="D33" s="10">
        <v>1</v>
      </c>
    </row>
    <row r="34" spans="1:4" x14ac:dyDescent="0.25">
      <c r="A34" s="131"/>
      <c r="B34" s="33" t="s">
        <v>118</v>
      </c>
      <c r="C34" s="11" t="s">
        <v>332</v>
      </c>
      <c r="D34" s="10">
        <v>1</v>
      </c>
    </row>
    <row r="35" spans="1:4" x14ac:dyDescent="0.25">
      <c r="B35" s="6"/>
      <c r="C35" s="6"/>
      <c r="D35" s="7"/>
    </row>
    <row r="36" spans="1:4" x14ac:dyDescent="0.25">
      <c r="A36" s="131" t="s">
        <v>299</v>
      </c>
      <c r="B36" s="11" t="s">
        <v>79</v>
      </c>
      <c r="C36" s="11" t="s">
        <v>80</v>
      </c>
      <c r="D36" s="10">
        <v>1</v>
      </c>
    </row>
    <row r="37" spans="1:4" x14ac:dyDescent="0.25">
      <c r="A37" s="131"/>
      <c r="B37" s="11" t="s">
        <v>327</v>
      </c>
      <c r="C37" s="11" t="s">
        <v>84</v>
      </c>
      <c r="D37" s="10">
        <v>1</v>
      </c>
    </row>
    <row r="38" spans="1:4" x14ac:dyDescent="0.25">
      <c r="A38" s="131"/>
      <c r="B38" s="18">
        <v>100</v>
      </c>
      <c r="C38" s="11" t="s">
        <v>85</v>
      </c>
      <c r="D38" s="10">
        <v>1</v>
      </c>
    </row>
    <row r="39" spans="1:4" x14ac:dyDescent="0.25">
      <c r="A39" s="131"/>
      <c r="B39" s="11" t="s">
        <v>86</v>
      </c>
      <c r="C39" s="11" t="s">
        <v>87</v>
      </c>
      <c r="D39" s="10">
        <v>1</v>
      </c>
    </row>
    <row r="40" spans="1:4" x14ac:dyDescent="0.25">
      <c r="A40" s="131"/>
      <c r="B40" s="11" t="s">
        <v>88</v>
      </c>
      <c r="C40" s="11" t="s">
        <v>89</v>
      </c>
      <c r="D40" s="10">
        <v>7</v>
      </c>
    </row>
    <row r="41" spans="1:4" x14ac:dyDescent="0.25">
      <c r="A41" s="131"/>
      <c r="B41" s="11" t="s">
        <v>91</v>
      </c>
      <c r="C41" s="11" t="s">
        <v>92</v>
      </c>
      <c r="D41" s="10">
        <v>6</v>
      </c>
    </row>
    <row r="43" spans="1:4" ht="30" customHeight="1" x14ac:dyDescent="0.25">
      <c r="A43" s="131" t="s">
        <v>304</v>
      </c>
      <c r="B43" s="11" t="s">
        <v>331</v>
      </c>
      <c r="C43" s="111" t="s">
        <v>330</v>
      </c>
      <c r="D43" s="19">
        <v>1</v>
      </c>
    </row>
    <row r="44" spans="1:4" x14ac:dyDescent="0.25">
      <c r="A44" s="131"/>
      <c r="B44" s="11" t="s">
        <v>309</v>
      </c>
      <c r="C44" s="11" t="s">
        <v>310</v>
      </c>
      <c r="D44" s="10" t="s">
        <v>300</v>
      </c>
    </row>
    <row r="45" spans="1:4" x14ac:dyDescent="0.25">
      <c r="A45" s="131"/>
      <c r="B45" s="11" t="s">
        <v>136</v>
      </c>
      <c r="C45" s="11" t="s">
        <v>137</v>
      </c>
      <c r="D45" s="10">
        <v>4</v>
      </c>
    </row>
    <row r="46" spans="1:4" x14ac:dyDescent="0.25">
      <c r="A46" s="131"/>
      <c r="B46" s="11" t="s">
        <v>136</v>
      </c>
      <c r="C46" s="11" t="s">
        <v>303</v>
      </c>
      <c r="D46" s="10">
        <v>4</v>
      </c>
    </row>
    <row r="47" spans="1:4" x14ac:dyDescent="0.25">
      <c r="A47" s="131"/>
      <c r="B47" s="11" t="s">
        <v>141</v>
      </c>
      <c r="C47" s="11"/>
      <c r="D47" s="10">
        <v>4</v>
      </c>
    </row>
    <row r="48" spans="1:4" x14ac:dyDescent="0.25">
      <c r="A48" s="131"/>
      <c r="B48" s="11" t="s">
        <v>143</v>
      </c>
      <c r="C48" s="11"/>
      <c r="D48" s="10">
        <v>4</v>
      </c>
    </row>
    <row r="49" spans="1:5" x14ac:dyDescent="0.25">
      <c r="A49" s="131"/>
      <c r="B49" s="11" t="s">
        <v>359</v>
      </c>
      <c r="C49" s="11"/>
      <c r="D49" s="10">
        <v>4</v>
      </c>
    </row>
    <row r="50" spans="1:5" x14ac:dyDescent="0.25">
      <c r="A50" s="7"/>
      <c r="B50" s="6"/>
      <c r="C50" s="6"/>
      <c r="D50" s="7"/>
    </row>
    <row r="51" spans="1:5" x14ac:dyDescent="0.25">
      <c r="A51" s="131" t="s">
        <v>167</v>
      </c>
      <c r="B51" s="11" t="s">
        <v>144</v>
      </c>
      <c r="C51" s="11"/>
      <c r="D51" s="10">
        <v>1</v>
      </c>
    </row>
    <row r="52" spans="1:5" x14ac:dyDescent="0.25">
      <c r="A52" s="131"/>
      <c r="B52" s="11" t="s">
        <v>147</v>
      </c>
      <c r="C52" s="11"/>
      <c r="D52" s="10">
        <v>1</v>
      </c>
    </row>
    <row r="53" spans="1:5" x14ac:dyDescent="0.25">
      <c r="A53" s="131"/>
      <c r="B53" s="11" t="s">
        <v>148</v>
      </c>
      <c r="C53" s="11"/>
      <c r="D53" s="10">
        <v>1</v>
      </c>
    </row>
    <row r="54" spans="1:5" x14ac:dyDescent="0.25">
      <c r="E54" s="6"/>
    </row>
    <row r="55" spans="1:5" x14ac:dyDescent="0.25">
      <c r="A55" s="125" t="s">
        <v>305</v>
      </c>
      <c r="B55" s="11" t="s">
        <v>149</v>
      </c>
      <c r="C55" s="11" t="s">
        <v>311</v>
      </c>
      <c r="D55" s="10" t="s">
        <v>300</v>
      </c>
    </row>
    <row r="56" spans="1:5" x14ac:dyDescent="0.25">
      <c r="A56" s="131"/>
      <c r="B56" s="11" t="s">
        <v>150</v>
      </c>
      <c r="C56" s="11" t="s">
        <v>323</v>
      </c>
      <c r="D56" s="10" t="s">
        <v>300</v>
      </c>
    </row>
    <row r="57" spans="1:5" ht="15" customHeight="1" x14ac:dyDescent="0.25">
      <c r="A57" s="131"/>
      <c r="B57" s="11" t="s">
        <v>152</v>
      </c>
      <c r="C57" s="16" t="s">
        <v>307</v>
      </c>
      <c r="D57" s="131" t="s">
        <v>300</v>
      </c>
    </row>
    <row r="58" spans="1:5" x14ac:dyDescent="0.25">
      <c r="A58" s="131"/>
      <c r="B58" s="11" t="s">
        <v>154</v>
      </c>
      <c r="C58" s="11" t="s">
        <v>308</v>
      </c>
      <c r="D58" s="131"/>
    </row>
    <row r="59" spans="1:5" x14ac:dyDescent="0.25">
      <c r="A59" s="131"/>
      <c r="B59" s="11" t="s">
        <v>155</v>
      </c>
      <c r="C59" s="11" t="s">
        <v>312</v>
      </c>
      <c r="D59" s="131"/>
    </row>
    <row r="60" spans="1:5" x14ac:dyDescent="0.25">
      <c r="A60" s="131"/>
      <c r="B60" s="11" t="s">
        <v>306</v>
      </c>
      <c r="C60" s="11" t="s">
        <v>329</v>
      </c>
      <c r="D60" s="10" t="s">
        <v>300</v>
      </c>
    </row>
  </sheetData>
  <mergeCells count="14">
    <mergeCell ref="D57:D59"/>
    <mergeCell ref="A20:A28"/>
    <mergeCell ref="A4:A10"/>
    <mergeCell ref="A43:A49"/>
    <mergeCell ref="A51:A53"/>
    <mergeCell ref="A55:A60"/>
    <mergeCell ref="A12:A18"/>
    <mergeCell ref="A30:A34"/>
    <mergeCell ref="A36:A41"/>
    <mergeCell ref="B1:B2"/>
    <mergeCell ref="C1:C2"/>
    <mergeCell ref="D24:D26"/>
    <mergeCell ref="D1:D2"/>
    <mergeCell ref="A1:A2"/>
  </mergeCells>
  <pageMargins left="0.7" right="0.7"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ADX Orders</vt:lpstr>
      <vt:lpstr>ADX QUAD BOM</vt:lpstr>
      <vt:lpstr>LPF Details</vt:lpstr>
      <vt:lpstr>LPF Build and Kitting List</vt:lpstr>
      <vt:lpstr>KIT BOM &amp; Checklist</vt:lpstr>
      <vt:lpstr>'ADX Orders'!Print_Area</vt:lpstr>
      <vt:lpstr>'ADX QUAD BOM'!Print_Area</vt:lpstr>
      <vt:lpstr>'LPF Build and Kitting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liro group</dc:creator>
  <cp:keywords/>
  <dc:description/>
  <cp:lastModifiedBy>Richard Hinsley</cp:lastModifiedBy>
  <cp:revision/>
  <cp:lastPrinted>2023-05-18T22:45:53Z</cp:lastPrinted>
  <dcterms:created xsi:type="dcterms:W3CDTF">2022-04-11T14:20:54Z</dcterms:created>
  <dcterms:modified xsi:type="dcterms:W3CDTF">2023-08-04T02:56:30Z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31848e-2430-41de-8263-33af6becbc41_Enabled">
    <vt:lpwstr>true</vt:lpwstr>
  </property>
  <property fmtid="{D5CDD505-2E9C-101B-9397-08002B2CF9AE}" pid="3" name="MSIP_Label_c331848e-2430-41de-8263-33af6becbc41_SetDate">
    <vt:lpwstr>2023-04-11T17:45:38Z</vt:lpwstr>
  </property>
  <property fmtid="{D5CDD505-2E9C-101B-9397-08002B2CF9AE}" pid="4" name="MSIP_Label_c331848e-2430-41de-8263-33af6becbc41_Method">
    <vt:lpwstr>Privileged</vt:lpwstr>
  </property>
  <property fmtid="{D5CDD505-2E9C-101B-9397-08002B2CF9AE}" pid="5" name="MSIP_Label_c331848e-2430-41de-8263-33af6becbc41_Name">
    <vt:lpwstr>WG001-Public</vt:lpwstr>
  </property>
  <property fmtid="{D5CDD505-2E9C-101B-9397-08002B2CF9AE}" pid="6" name="MSIP_Label_c331848e-2430-41de-8263-33af6becbc41_SiteId">
    <vt:lpwstr>b771cb47-279a-4b84-aaeb-14a9b7a71446</vt:lpwstr>
  </property>
  <property fmtid="{D5CDD505-2E9C-101B-9397-08002B2CF9AE}" pid="7" name="MSIP_Label_c331848e-2430-41de-8263-33af6becbc41_ActionId">
    <vt:lpwstr>5e391509-ac2c-417a-a194-b2ca381304f0</vt:lpwstr>
  </property>
  <property fmtid="{D5CDD505-2E9C-101B-9397-08002B2CF9AE}" pid="8" name="MSIP_Label_c331848e-2430-41de-8263-33af6becbc41_ContentBits">
    <vt:lpwstr>2</vt:lpwstr>
  </property>
</Properties>
</file>