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vivia\Downloads\Samples for Classes\10. Excel Solver Project\"/>
    </mc:Choice>
  </mc:AlternateContent>
  <xr:revisionPtr revIDLastSave="0" documentId="13_ncr:1_{B0BD0DDB-0D5C-45C8-899D-DBA5DEE9D7EB}" xr6:coauthVersionLast="47" xr6:coauthVersionMax="47" xr10:uidLastSave="{00000000-0000-0000-0000-000000000000}"/>
  <bookViews>
    <workbookView xWindow="-120" yWindow="-120" windowWidth="29040" windowHeight="15720" xr2:uid="{00000000-000D-0000-FFFF-FFFF00000000}"/>
  </bookViews>
  <sheets>
    <sheet name="Model" sheetId="1" r:id="rId1"/>
    <sheet name="Explanation" sheetId="2" r:id="rId2"/>
  </sheets>
  <definedNames>
    <definedName name="solver_adj" localSheetId="0" hidden="1">Model!$B$23:$B$24,Model!$C$21:$C$25,Model!$D$20:$D$24,Model!$E$22:$F$25,Model!$G$20:$G$24,Model!$H$20,Model!$H$23:$H$24,Model!$K$38:$K$39,Model!$L$36:$L$40,Model!$M$35:$M$39,Model!$N$37:$O$40,Model!$P$35:$P$39,Model!$Q$35,Model!$Q$38:$Q$39</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Model!$P$51:$P$55</definedName>
    <definedName name="solver_lhs10" localSheetId="0" hidden="1">Model!$Q$38:$Q$39</definedName>
    <definedName name="solver_lhs11" localSheetId="0" hidden="1">Model!$L$36:$L$40</definedName>
    <definedName name="solver_lhs12" localSheetId="0" hidden="1">Model!$N$53:$O$56</definedName>
    <definedName name="solver_lhs13" localSheetId="0" hidden="1">Model!$P$35:$P$39</definedName>
    <definedName name="solver_lhs14" localSheetId="0" hidden="1">Model!$Q$38:$Q$39</definedName>
    <definedName name="solver_lhs15" localSheetId="0" hidden="1">Model!$C$21:$C$25</definedName>
    <definedName name="solver_lhs16" localSheetId="0" hidden="1">Model!$B$23:$B$24</definedName>
    <definedName name="solver_lhs17" localSheetId="0" hidden="1">Model!$L$52:$L$56</definedName>
    <definedName name="solver_lhs18" localSheetId="0" hidden="1">Model!$M$35:$M$39</definedName>
    <definedName name="solver_lhs19" localSheetId="0" hidden="1">Model!$M$51:$M$55</definedName>
    <definedName name="solver_lhs2" localSheetId="0" hidden="1">Model!$Q$35</definedName>
    <definedName name="solver_lhs20" localSheetId="0" hidden="1">Model!$N$37:$O$40</definedName>
    <definedName name="solver_lhs21" localSheetId="0" hidden="1">Model!$N$37:$O$40</definedName>
    <definedName name="solver_lhs22" localSheetId="0" hidden="1">Model!$M$35:$M$39</definedName>
    <definedName name="solver_lhs23" localSheetId="0" hidden="1">Model!$K$54:$K$55</definedName>
    <definedName name="solver_lhs24" localSheetId="0" hidden="1">Model!$K$42</definedName>
    <definedName name="solver_lhs25" localSheetId="0" hidden="1">Model!$K$38:$K$39</definedName>
    <definedName name="solver_lhs26" localSheetId="0" hidden="1">Model!$K$38:$K$39</definedName>
    <definedName name="solver_lhs27" localSheetId="0" hidden="1">Model!$H$20</definedName>
    <definedName name="solver_lhs28" localSheetId="0" hidden="1">Model!$G$20:$G$24</definedName>
    <definedName name="solver_lhs29" localSheetId="0" hidden="1">Model!$H$23:$H$24</definedName>
    <definedName name="solver_lhs3" localSheetId="0" hidden="1">Model!$Q$51</definedName>
    <definedName name="solver_lhs4" localSheetId="0" hidden="1">Model!$Q$54:$Q$55</definedName>
    <definedName name="solver_lhs5" localSheetId="0" hidden="1">Model!$E$22:$F$25</definedName>
    <definedName name="solver_lhs6" localSheetId="0" hidden="1">Model!$D$20:$D$24</definedName>
    <definedName name="solver_lhs7" localSheetId="0" hidden="1">Model!$L$36:$L$40</definedName>
    <definedName name="solver_lhs8" localSheetId="0" hidden="1">Model!$P$35:$P$39</definedName>
    <definedName name="solver_lhs9" localSheetId="0" hidden="1">Model!$Q$35</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29</definedName>
    <definedName name="solver_nwt" localSheetId="0" hidden="1">1</definedName>
    <definedName name="solver_opt" localSheetId="0" hidden="1">Model!$T$20</definedName>
    <definedName name="solver_pre" localSheetId="0" hidden="1">0.000001</definedName>
    <definedName name="solver_rbv" localSheetId="0" hidden="1">1</definedName>
    <definedName name="solver_rel1" localSheetId="0" hidden="1">1</definedName>
    <definedName name="solver_rel10" localSheetId="0" hidden="1">1</definedName>
    <definedName name="solver_rel11" localSheetId="0" hidden="1">1</definedName>
    <definedName name="solver_rel12" localSheetId="0" hidden="1">1</definedName>
    <definedName name="solver_rel13" localSheetId="0" hidden="1">1</definedName>
    <definedName name="solver_rel14" localSheetId="0" hidden="1">5</definedName>
    <definedName name="solver_rel15" localSheetId="0" hidden="1">5</definedName>
    <definedName name="solver_rel16" localSheetId="0" hidden="1">5</definedName>
    <definedName name="solver_rel17" localSheetId="0" hidden="1">1</definedName>
    <definedName name="solver_rel18" localSheetId="0" hidden="1">1</definedName>
    <definedName name="solver_rel19" localSheetId="0" hidden="1">1</definedName>
    <definedName name="solver_rel2" localSheetId="0" hidden="1">5</definedName>
    <definedName name="solver_rel20" localSheetId="0" hidden="1">1</definedName>
    <definedName name="solver_rel21" localSheetId="0" hidden="1">5</definedName>
    <definedName name="solver_rel22" localSheetId="0" hidden="1">5</definedName>
    <definedName name="solver_rel23" localSheetId="0" hidden="1">1</definedName>
    <definedName name="solver_rel24" localSheetId="0" hidden="1">1</definedName>
    <definedName name="solver_rel25" localSheetId="0" hidden="1">5</definedName>
    <definedName name="solver_rel26" localSheetId="0" hidden="1">1</definedName>
    <definedName name="solver_rel27" localSheetId="0" hidden="1">5</definedName>
    <definedName name="solver_rel28" localSheetId="0" hidden="1">5</definedName>
    <definedName name="solver_rel29" localSheetId="0" hidden="1">5</definedName>
    <definedName name="solver_rel3" localSheetId="0" hidden="1">1</definedName>
    <definedName name="solver_rel4" localSheetId="0" hidden="1">1</definedName>
    <definedName name="solver_rel5" localSheetId="0" hidden="1">5</definedName>
    <definedName name="solver_rel6" localSheetId="0" hidden="1">5</definedName>
    <definedName name="solver_rel7" localSheetId="0" hidden="1">5</definedName>
    <definedName name="solver_rel8" localSheetId="0" hidden="1">5</definedName>
    <definedName name="solver_rel9" localSheetId="0" hidden="1">1</definedName>
    <definedName name="solver_rhs1" localSheetId="0" hidden="1">Model!$L$58</definedName>
    <definedName name="solver_rhs10" localSheetId="0" hidden="1">Model!$Z$38:$Z$39</definedName>
    <definedName name="solver_rhs11" localSheetId="0" hidden="1">Model!$U$36:$U$40</definedName>
    <definedName name="solver_rhs12" localSheetId="0" hidden="1">Model!$L$58</definedName>
    <definedName name="solver_rhs13" localSheetId="0" hidden="1">Model!$Y$35:$Y$39</definedName>
    <definedName name="solver_rhs14" localSheetId="0" hidden="1">"binary"</definedName>
    <definedName name="solver_rhs15" localSheetId="0" hidden="1">"binary"</definedName>
    <definedName name="solver_rhs16" localSheetId="0" hidden="1">"binary"</definedName>
    <definedName name="solver_rhs17" localSheetId="0" hidden="1">Model!$L$58</definedName>
    <definedName name="solver_rhs18" localSheetId="0" hidden="1">Model!$V$35:$V$39</definedName>
    <definedName name="solver_rhs19" localSheetId="0" hidden="1">Model!$L$58</definedName>
    <definedName name="solver_rhs2" localSheetId="0" hidden="1">"binary"</definedName>
    <definedName name="solver_rhs20" localSheetId="0" hidden="1">Model!$W$37:$X$40</definedName>
    <definedName name="solver_rhs21" localSheetId="0" hidden="1">"binary"</definedName>
    <definedName name="solver_rhs22" localSheetId="0" hidden="1">"binary"</definedName>
    <definedName name="solver_rhs23" localSheetId="0" hidden="1">Model!$L$58</definedName>
    <definedName name="solver_rhs24" localSheetId="0" hidden="1">Model!$M$42</definedName>
    <definedName name="solver_rhs25" localSheetId="0" hidden="1">"binary"</definedName>
    <definedName name="solver_rhs26" localSheetId="0" hidden="1">Model!$T$38:$T$39</definedName>
    <definedName name="solver_rhs27" localSheetId="0" hidden="1">"binary"</definedName>
    <definedName name="solver_rhs28" localSheetId="0" hidden="1">"binary"</definedName>
    <definedName name="solver_rhs29" localSheetId="0" hidden="1">"binary"</definedName>
    <definedName name="solver_rhs3" localSheetId="0" hidden="1">Model!$L$58</definedName>
    <definedName name="solver_rhs4" localSheetId="0" hidden="1">Model!$L$58</definedName>
    <definedName name="solver_rhs5" localSheetId="0" hidden="1">"binary"</definedName>
    <definedName name="solver_rhs6" localSheetId="0" hidden="1">"binary"</definedName>
    <definedName name="solver_rhs7" localSheetId="0" hidden="1">"binary"</definedName>
    <definedName name="solver_rhs8" localSheetId="0" hidden="1">"binary"</definedName>
    <definedName name="solver_rhs9" localSheetId="0" hidden="1">Model!$Z$35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Z39" i="1"/>
  <c r="Z38" i="1"/>
  <c r="Z35" i="1"/>
  <c r="Y39" i="1"/>
  <c r="Y38" i="1"/>
  <c r="Y37" i="1"/>
  <c r="Y36" i="1"/>
  <c r="Y35" i="1"/>
  <c r="X40" i="1"/>
  <c r="X39" i="1"/>
  <c r="X38" i="1"/>
  <c r="X37" i="1"/>
  <c r="W40" i="1"/>
  <c r="W39" i="1"/>
  <c r="W38" i="1"/>
  <c r="W37" i="1"/>
  <c r="V39" i="1"/>
  <c r="V38" i="1"/>
  <c r="V37" i="1"/>
  <c r="V36" i="1"/>
  <c r="V35" i="1"/>
  <c r="U40" i="1"/>
  <c r="U39" i="1"/>
  <c r="U38" i="1"/>
  <c r="U37" i="1"/>
  <c r="U36" i="1"/>
  <c r="T39" i="1"/>
  <c r="T38" i="1"/>
  <c r="P51" i="1"/>
  <c r="Q55" i="1"/>
  <c r="Q54" i="1"/>
  <c r="Q51" i="1"/>
  <c r="P55" i="1"/>
  <c r="P54" i="1"/>
  <c r="P53" i="1"/>
  <c r="P52" i="1"/>
  <c r="N56" i="1"/>
  <c r="O56" i="1"/>
  <c r="O55" i="1"/>
  <c r="O54" i="1"/>
  <c r="O53" i="1"/>
  <c r="N55" i="1"/>
  <c r="N54" i="1"/>
  <c r="N53" i="1"/>
  <c r="M55" i="1"/>
  <c r="M54" i="1"/>
  <c r="M53" i="1"/>
  <c r="M52" i="1"/>
  <c r="M51" i="1"/>
  <c r="L56" i="1"/>
  <c r="L55" i="1"/>
  <c r="L54" i="1"/>
  <c r="L53" i="1"/>
  <c r="L52" i="1"/>
  <c r="K55" i="1"/>
  <c r="K54" i="1"/>
  <c r="O48" i="1" l="1"/>
  <c r="N48" i="1"/>
  <c r="L48" i="1"/>
  <c r="Q47" i="1"/>
  <c r="P47" i="1"/>
  <c r="O47" i="1"/>
  <c r="N47" i="1"/>
  <c r="M47" i="1"/>
  <c r="L47" i="1"/>
  <c r="K47" i="1"/>
  <c r="Q46" i="1"/>
  <c r="P46" i="1"/>
  <c r="O46" i="1"/>
  <c r="N46" i="1"/>
  <c r="M46" i="1"/>
  <c r="L46" i="1"/>
  <c r="K46" i="1"/>
  <c r="P45" i="1"/>
  <c r="O45" i="1"/>
  <c r="N45" i="1"/>
  <c r="M45" i="1"/>
  <c r="L45" i="1"/>
  <c r="P44" i="1"/>
  <c r="M44" i="1"/>
  <c r="L44" i="1"/>
  <c r="Q43" i="1"/>
  <c r="P43" i="1"/>
  <c r="M43" i="1"/>
  <c r="F41" i="1"/>
  <c r="E41" i="1"/>
  <c r="C41" i="1"/>
  <c r="H40" i="1"/>
  <c r="G40" i="1"/>
  <c r="F40" i="1"/>
  <c r="E40" i="1"/>
  <c r="D40" i="1"/>
  <c r="C40" i="1"/>
  <c r="B40" i="1"/>
  <c r="H39" i="1"/>
  <c r="G39" i="1"/>
  <c r="F39" i="1"/>
  <c r="E39" i="1"/>
  <c r="D39" i="1"/>
  <c r="C39" i="1"/>
  <c r="G38" i="1"/>
  <c r="F38" i="1"/>
  <c r="E38" i="1"/>
  <c r="D38" i="1"/>
  <c r="C38" i="1"/>
  <c r="G37" i="1"/>
  <c r="D37" i="1"/>
  <c r="C37" i="1"/>
  <c r="H36" i="1"/>
  <c r="G36" i="1"/>
  <c r="D36" i="1"/>
  <c r="F33" i="1"/>
  <c r="E33" i="1"/>
  <c r="C33" i="1"/>
  <c r="H32" i="1"/>
  <c r="G32" i="1"/>
  <c r="F32" i="1"/>
  <c r="E32" i="1"/>
  <c r="N24" i="1" s="1"/>
  <c r="D32" i="1"/>
  <c r="C32" i="1"/>
  <c r="B32" i="1"/>
  <c r="H31" i="1"/>
  <c r="G31" i="1"/>
  <c r="F31" i="1"/>
  <c r="E31" i="1"/>
  <c r="D31" i="1"/>
  <c r="M23" i="1" s="1"/>
  <c r="C31" i="1"/>
  <c r="B31" i="1"/>
  <c r="G30" i="1"/>
  <c r="F30" i="1"/>
  <c r="E30" i="1"/>
  <c r="D30" i="1"/>
  <c r="C30" i="1"/>
  <c r="G29" i="1"/>
  <c r="P21" i="1" s="1"/>
  <c r="D29" i="1"/>
  <c r="M21" i="1" s="1"/>
  <c r="C29" i="1"/>
  <c r="H28" i="1"/>
  <c r="G28" i="1"/>
  <c r="D28" i="1"/>
  <c r="L22" i="1" l="1"/>
  <c r="O24" i="1"/>
  <c r="N23" i="1"/>
  <c r="M20" i="1"/>
  <c r="L21" i="1"/>
  <c r="K23" i="1"/>
  <c r="L24" i="1"/>
  <c r="N22" i="1"/>
  <c r="Q24" i="1"/>
  <c r="P23" i="1"/>
  <c r="O25" i="1"/>
  <c r="M22" i="1"/>
  <c r="O23" i="1"/>
  <c r="P20" i="1"/>
  <c r="O22" i="1"/>
  <c r="Q23" i="1"/>
  <c r="L25" i="1"/>
  <c r="P24" i="1"/>
  <c r="Q20" i="1"/>
  <c r="P22" i="1"/>
  <c r="K24" i="1"/>
  <c r="N25" i="1"/>
  <c r="L23" i="1"/>
  <c r="M24" i="1"/>
  <c r="K42" i="1"/>
  <c r="T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tc={12B9366B-EBD4-4150-AA53-EB7C023783BA}</author>
    <author>tc={284FB546-297A-4039-B530-F5DA9CD06655}</author>
    <author>tc={99A46584-070B-486B-954D-9BA6D226F103}</author>
    <author>tc={A754E0AA-2A58-4F08-BF4F-D45DCA2B482D}</author>
    <author>tc={ED405EC2-84F4-4D9D-84CA-2AD6B1489D41}</author>
    <author>tc={719D3B6D-1808-478B-BDAE-851F7362993C}</author>
    <author>tc={DECE1733-C38C-40AC-A13E-591749118013}</author>
    <author>tc={4128C981-D228-4701-AFAF-74C124D13593}</author>
  </authors>
  <commentList>
    <comment ref="T20" authorId="0" shapeId="0" xr:uid="{12B9366B-EBD4-4150-AA53-EB7C023783BA}">
      <text>
        <t>[Threaded comment]
Your version of Excel allows you to read this threaded comment; however, any edits to it will get removed if the file is opened in a newer version of Excel. Learn more: https://go.microsoft.com/fwlink/?linkid=870924
Comment:
    =SUM(K20:Q25)</t>
      </text>
    </comment>
    <comment ref="K23" authorId="1" shapeId="0" xr:uid="{284FB546-297A-4039-B530-F5DA9CD06655}">
      <text>
        <t>[Threaded comment]
Your version of Excel allows you to read this threaded comment; however, any edits to it will get removed if the file is opened in a newer version of Excel. Learn more: https://go.microsoft.com/fwlink/?linkid=870924
Comment:
    =B23*B31+K38*B39</t>
      </text>
    </comment>
    <comment ref="B31" authorId="2" shapeId="0" xr:uid="{99A46584-070B-486B-954D-9BA6D226F103}">
      <text>
        <t>[Threaded comment]
Your version of Excel allows you to read this threaded comment; however, any edits to it will get removed if the file is opened in a newer version of Excel. Learn more: https://go.microsoft.com/fwlink/?linkid=870924
Comment:
    =$A$27*B15</t>
      </text>
    </comment>
    <comment ref="T38" authorId="3" shapeId="0" xr:uid="{A754E0AA-2A58-4F08-BF4F-D45DCA2B482D}">
      <text>
        <t>[Threaded comment]
Your version of Excel allows you to read this threaded comment; however, any edits to it will get removed if the file is opened in a newer version of Excel. Learn more: https://go.microsoft.com/fwlink/?linkid=870924
Comment:
    =SUM(A22:C24)</t>
      </text>
    </comment>
    <comment ref="B39" authorId="4" shapeId="0" xr:uid="{ED405EC2-84F4-4D9D-84CA-2AD6B1489D41}">
      <text>
        <t>[Threaded comment]
Your version of Excel allows you to read this threaded comment; however, any edits to it will get removed if the file is opened in a newer version of Excel. Learn more: https://go.microsoft.com/fwlink/?linkid=870924
Comment:
    =$A$35*B15</t>
      </text>
    </comment>
    <comment ref="K42" authorId="5" shapeId="0" xr:uid="{719D3B6D-1808-478B-BDAE-851F7362993C}">
      <text>
        <t>[Threaded comment]
Your version of Excel allows you to read this threaded comment; however, any edits to it will get removed if the file is opened in a newer version of Excel. Learn more: https://go.microsoft.com/fwlink/?linkid=870924
Comment:
    =SUM(K43:Q48)</t>
      </text>
    </comment>
    <comment ref="K46" authorId="6" shapeId="0" xr:uid="{DECE1733-C38C-40AC-A13E-591749118013}">
      <text>
        <t>[Threaded comment]
Your version of Excel allows you to read this threaded comment; however, any edits to it will get removed if the file is opened in a newer version of Excel. Learn more: https://go.microsoft.com/fwlink/?linkid=870924
Comment:
    =B23*K15</t>
      </text>
    </comment>
    <comment ref="K54" authorId="7" shapeId="0" xr:uid="{4128C981-D228-4701-AFAF-74C124D13593}">
      <text>
        <t>[Threaded comment]
Your version of Excel allows you to read this threaded comment; however, any edits to it will get removed if the file is opened in a newer version of Excel. Learn more: https://go.microsoft.com/fwlink/?linkid=870924
Comment:
    =B23+K38</t>
      </text>
    </comment>
  </commentList>
</comments>
</file>

<file path=xl/sharedStrings.xml><?xml version="1.0" encoding="utf-8"?>
<sst xmlns="http://schemas.openxmlformats.org/spreadsheetml/2006/main" count="20" uniqueCount="11">
  <si>
    <t>Population</t>
  </si>
  <si>
    <t>Cost of establishing a test site</t>
  </si>
  <si>
    <t>&lt;=</t>
  </si>
  <si>
    <t>Total Cost</t>
  </si>
  <si>
    <t>Total Population Tested</t>
  </si>
  <si>
    <t>Test Site Nearby(&gt;0) or No(0)</t>
  </si>
  <si>
    <t>Test Site Established Yes(1) or No(0)</t>
  </si>
  <si>
    <t>Adjacent to a Test Site Yes(1) or No(0)</t>
  </si>
  <si>
    <t>Neighborhoods Getting Tested</t>
  </si>
  <si>
    <t>Population Tested</t>
  </si>
  <si>
    <t>Each 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</si>
</sst>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horizontal="center"/>
    </xf>
    <xf numFmtId="0" fontId="0" fillId="2" borderId="0" xfId="0" applyFill="1" applyAlignment="1">
      <alignment horizontal="center"/>
    </xf>
    <xf numFmtId="164" fontId="0" fillId="2" borderId="0" xfId="1" applyNumberFormat="1" applyFont="1" applyFill="1" applyAlignment="1">
      <alignment horizontal="center"/>
    </xf>
    <xf numFmtId="0" fontId="0" fillId="0" borderId="0" xfId="0" applyAlignment="1">
      <alignment horizontal="left"/>
    </xf>
    <xf numFmtId="164" fontId="0" fillId="0" borderId="0" xfId="1" applyNumberFormat="1" applyFont="1" applyAlignment="1">
      <alignment horizontal="center"/>
    </xf>
    <xf numFmtId="0" fontId="2" fillId="0" borderId="0" xfId="0" applyFont="1"/>
    <xf numFmtId="0" fontId="0" fillId="3"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9" fontId="2" fillId="0" borderId="0" xfId="0" applyNumberFormat="1" applyFont="1"/>
    <xf numFmtId="0" fontId="0" fillId="3" borderId="0" xfId="0" applyFill="1"/>
    <xf numFmtId="164" fontId="0" fillId="0" borderId="0" xfId="1" applyNumberFormat="1" applyFont="1"/>
    <xf numFmtId="164" fontId="0" fillId="0" borderId="1" xfId="1" applyNumberFormat="1" applyFont="1" applyFill="1" applyBorder="1" applyAlignment="1">
      <alignment horizontal="center"/>
    </xf>
    <xf numFmtId="164" fontId="0" fillId="0" borderId="2" xfId="1" applyNumberFormat="1" applyFont="1" applyFill="1" applyBorder="1" applyAlignment="1">
      <alignment horizontal="center"/>
    </xf>
    <xf numFmtId="164" fontId="0" fillId="0" borderId="3" xfId="1" applyNumberFormat="1" applyFont="1" applyFill="1" applyBorder="1" applyAlignment="1">
      <alignment horizontal="center"/>
    </xf>
    <xf numFmtId="0" fontId="2" fillId="0" borderId="0" xfId="0" applyFont="1" applyAlignment="1">
      <alignment horizontal="left"/>
    </xf>
    <xf numFmtId="0" fontId="0" fillId="0" borderId="1" xfId="0" applyFill="1" applyBorder="1"/>
    <xf numFmtId="165" fontId="0" fillId="4" borderId="0" xfId="2" applyNumberFormat="1" applyFont="1" applyFill="1" applyAlignment="1">
      <alignment horizontal="center"/>
    </xf>
    <xf numFmtId="0" fontId="2" fillId="0" borderId="0" xfId="0" applyFont="1" applyAlignment="1">
      <alignment horizontal="right"/>
    </xf>
    <xf numFmtId="0" fontId="0" fillId="0" borderId="0" xfId="0" applyAlignment="1">
      <alignment horizontal="left" inden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534900" cy="1676400"/>
    <xdr:sp macro="" textlink="">
      <xdr:nvSpPr>
        <xdr:cNvPr id="3" name="TextBox 2">
          <a:extLst>
            <a:ext uri="{FF2B5EF4-FFF2-40B4-BE49-F238E27FC236}">
              <a16:creationId xmlns:a16="http://schemas.microsoft.com/office/drawing/2014/main" id="{F6A9013E-69AC-436E-A610-8D796A6269E6}"/>
            </a:ext>
          </a:extLst>
        </xdr:cNvPr>
        <xdr:cNvSpPr txBox="1"/>
      </xdr:nvSpPr>
      <xdr:spPr>
        <a:xfrm>
          <a:off x="0" y="0"/>
          <a:ext cx="12534900" cy="16764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Below are two maps: to the left, a map of a city with 28 neighborhoods and their respective populations; to the right, a map of the cost of establishing a test site in a particular neighborhood. Below are the assumptions for this problem:</a:t>
          </a:r>
        </a:p>
        <a:p>
          <a:r>
            <a:rPr lang="en-US" sz="1100">
              <a:solidFill>
                <a:schemeClr val="tx1"/>
              </a:solidFill>
              <a:effectLst/>
              <a:latin typeface="+mn-lt"/>
              <a:ea typeface="+mn-ea"/>
              <a:cs typeface="+mn-cs"/>
            </a:rPr>
            <a:t>1) 90% of the population of a neighborhood will be tested if a test site is established in that neighborhood</a:t>
          </a:r>
        </a:p>
        <a:p>
          <a:r>
            <a:rPr lang="en-US" sz="1100">
              <a:solidFill>
                <a:schemeClr val="tx1"/>
              </a:solidFill>
              <a:effectLst/>
              <a:latin typeface="+mn-lt"/>
              <a:ea typeface="+mn-ea"/>
              <a:cs typeface="+mn-cs"/>
            </a:rPr>
            <a:t>2) 60% of the population of a neighborhood will be tested if that neighborhood is adjacent (i.e., north, south, east, west, northeast, southeast, northwest or southwest) to another neighborhood that has an established test site</a:t>
          </a:r>
        </a:p>
        <a:p>
          <a:r>
            <a:rPr lang="en-US" sz="1100">
              <a:solidFill>
                <a:schemeClr val="tx1"/>
              </a:solidFill>
              <a:effectLst/>
              <a:latin typeface="+mn-lt"/>
              <a:ea typeface="+mn-ea"/>
              <a:cs typeface="+mn-cs"/>
            </a:rPr>
            <a:t>3) the city has a budget of $11,000 to establish test sites</a:t>
          </a:r>
        </a:p>
        <a:p>
          <a:r>
            <a:rPr lang="en-US" sz="1100">
              <a:solidFill>
                <a:schemeClr val="tx1"/>
              </a:solidFill>
              <a:effectLst/>
              <a:latin typeface="+mn-lt"/>
              <a:ea typeface="+mn-ea"/>
              <a:cs typeface="+mn-cs"/>
            </a:rPr>
            <a:t>The goal of this project is to create a linear model to determine in which neighborhoods the city should establish test sites such that the maximum number of people are tested. Please note that blue-colored cells are data given by the city, yellow-colored cells are decision variables ("DVs") for Solver to adjust, and the orange-colored cell is the objective being maximized in the model (i.e., the total population tested). </a:t>
          </a:r>
        </a:p>
        <a:p>
          <a:endParaRPr lang="en-US" sz="1100" baseline="0">
            <a:solidFill>
              <a:schemeClr val="tx1"/>
            </a:solidFill>
            <a:effectLst/>
            <a:latin typeface="+mn-lt"/>
            <a:ea typeface="+mn-ea"/>
            <a:cs typeface="+mn-cs"/>
          </a:endParaRPr>
        </a:p>
        <a:p>
          <a:endParaRPr lang="en-US"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725149" cy="2331279"/>
    <xdr:sp macro="" textlink="">
      <xdr:nvSpPr>
        <xdr:cNvPr id="2" name="TextBox 1">
          <a:extLst>
            <a:ext uri="{FF2B5EF4-FFF2-40B4-BE49-F238E27FC236}">
              <a16:creationId xmlns:a16="http://schemas.microsoft.com/office/drawing/2014/main" id="{4C6F4491-02C9-427A-99A6-805105BD832D}"/>
            </a:ext>
          </a:extLst>
        </xdr:cNvPr>
        <xdr:cNvSpPr txBox="1"/>
      </xdr:nvSpPr>
      <xdr:spPr>
        <a:xfrm>
          <a:off x="0" y="0"/>
          <a:ext cx="10725149" cy="23312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The model lets Solver assign a neighborhood as a neighborhood with a test site, a neighborhood adjacent to a test site, or neither. The population tested for each neighborhood is calculated for both scenarios (90% and 60%, respectively). Solver assigns test site neighborhoods such that the total cost of test sites cannot be greater than the budget. Solver also assigns which neighborhoods are adjacent neighborhoods to at least one test site. We have two binary DVs for each neighborhood to decide: 1) whether a neighborhood has a test site, and 2) whether a neighborhood is adjacent to one. We are trying to maximize the number of people tested (while calculating that only 90% of the population in neighborhoods with test sites are tested and 60% in adjacent neighborhoods), so the objective function is maximizing the combined population being tested in all neighborhoods.</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The model's constraints are: </a:t>
          </a:r>
        </a:p>
        <a:p>
          <a:r>
            <a:rPr lang="en-US" sz="1100">
              <a:solidFill>
                <a:schemeClr val="tx1"/>
              </a:solidFill>
              <a:effectLst/>
              <a:latin typeface="+mn-lt"/>
              <a:ea typeface="+mn-ea"/>
              <a:cs typeface="+mn-cs"/>
            </a:rPr>
            <a:t>1) Decision variables are binary (and non-negative)</a:t>
          </a:r>
        </a:p>
        <a:p>
          <a:r>
            <a:rPr lang="en-US" sz="1100">
              <a:solidFill>
                <a:schemeClr val="tx1"/>
              </a:solidFill>
              <a:effectLst/>
              <a:latin typeface="+mn-lt"/>
              <a:ea typeface="+mn-ea"/>
              <a:cs typeface="+mn-cs"/>
            </a:rPr>
            <a:t>2) Total cost (the sum of the cost of established test sites) is less than or equal to $11,000</a:t>
          </a:r>
        </a:p>
        <a:p>
          <a:r>
            <a:rPr lang="en-US" sz="1100">
              <a:solidFill>
                <a:schemeClr val="tx1"/>
              </a:solidFill>
              <a:effectLst/>
              <a:latin typeface="+mn-lt"/>
              <a:ea typeface="+mn-ea"/>
              <a:cs typeface="+mn-cs"/>
            </a:rPr>
            <a:t>3) Each neighborhood is assigned as a test site or as an adjacent neighborhood (or neither) but cannot be assigned as both (the sum of the test site and adjacent DVs for each neighborhood is less than or equal to 1)</a:t>
          </a:r>
        </a:p>
        <a:p>
          <a:r>
            <a:rPr lang="en-US" sz="1100">
              <a:solidFill>
                <a:schemeClr val="tx1"/>
              </a:solidFill>
              <a:effectLst/>
              <a:latin typeface="+mn-lt"/>
              <a:ea typeface="+mn-ea"/>
              <a:cs typeface="+mn-cs"/>
            </a:rPr>
            <a:t>4)  Each neighborhood assigned as an adjacent neighborhood must be adjacent to a test site (the adjacent DV for a neighborhood must be less than or equal to the sum of established test sites nearby)</a:t>
          </a:r>
        </a:p>
      </xdr:txBody>
    </xdr:sp>
    <xdr:clientData/>
  </xdr:oneCellAnchor>
</xdr:wsDr>
</file>

<file path=xl/persons/person.xml><?xml version="1.0" encoding="utf-8"?>
<personList xmlns="http://schemas.microsoft.com/office/spreadsheetml/2018/threadedcomments" xmlns:x="http://schemas.openxmlformats.org/spreadsheetml/2006/main">
  <person displayName="viviankwong84@gmail.com" id="{8432449E-7F94-4E0F-A343-C93C5F3595AE}" userId="b0e1cc36be31717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dT="2022-04-26T05:36:26.85" personId="{8432449E-7F94-4E0F-A343-C93C5F3595AE}" id="{12B9366B-EBD4-4150-AA53-EB7C023783BA}">
    <text>=SUM(K20:Q25)</text>
  </threadedComment>
  <threadedComment ref="K23" dT="2022-04-26T05:35:08.97" personId="{8432449E-7F94-4E0F-A343-C93C5F3595AE}" id="{284FB546-297A-4039-B530-F5DA9CD06655}">
    <text>=B23*B31+K38*B39</text>
  </threadedComment>
  <threadedComment ref="B31" dT="2022-04-26T05:36:09.32" personId="{8432449E-7F94-4E0F-A343-C93C5F3595AE}" id="{99A46584-070B-486B-954D-9BA6D226F103}">
    <text>=$A$27*B15</text>
  </threadedComment>
  <threadedComment ref="T38" dT="2022-04-26T05:37:09.46" personId="{8432449E-7F94-4E0F-A343-C93C5F3595AE}" id="{A754E0AA-2A58-4F08-BF4F-D45DCA2B482D}">
    <text>=SUM(A22:C24)</text>
  </threadedComment>
  <threadedComment ref="B39" dT="2022-04-26T05:36:18.14" personId="{8432449E-7F94-4E0F-A343-C93C5F3595AE}" id="{ED405EC2-84F4-4D9D-84CA-2AD6B1489D41}">
    <text>=$A$35*B15</text>
  </threadedComment>
  <threadedComment ref="K42" dT="2022-04-26T05:38:10.99" personId="{8432449E-7F94-4E0F-A343-C93C5F3595AE}" id="{719D3B6D-1808-478B-BDAE-851F7362993C}">
    <text>=SUM(K43:Q48)</text>
  </threadedComment>
  <threadedComment ref="K46" dT="2022-04-26T05:36:48.90" personId="{8432449E-7F94-4E0F-A343-C93C5F3595AE}" id="{DECE1733-C38C-40AC-A13E-591749118013}">
    <text>=B23*K15</text>
  </threadedComment>
  <threadedComment ref="K54" dT="2022-04-26T05:37:00.90" personId="{8432449E-7F94-4E0F-A343-C93C5F3595AE}" id="{4128C981-D228-4701-AFAF-74C124D13593}">
    <text>=B23+K38</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Z58"/>
  <sheetViews>
    <sheetView tabSelected="1" workbookViewId="0"/>
  </sheetViews>
  <sheetFormatPr defaultColWidth="9.140625" defaultRowHeight="15" x14ac:dyDescent="0.25"/>
  <cols>
    <col min="1" max="9" width="9.140625" style="1"/>
    <col min="10" max="10" width="12.42578125" style="1" bestFit="1" customWidth="1"/>
    <col min="11" max="11" width="11.140625" style="1" customWidth="1"/>
    <col min="12" max="12" width="10.42578125" style="1" customWidth="1"/>
    <col min="13" max="13" width="11" style="1" customWidth="1"/>
    <col min="14" max="14" width="10.85546875" style="1" customWidth="1"/>
    <col min="15" max="15" width="10.140625" style="1" customWidth="1"/>
    <col min="16" max="16" width="11.28515625" style="1" customWidth="1"/>
    <col min="17" max="17" width="11.42578125" style="1" customWidth="1"/>
    <col min="18" max="19" width="9.140625" style="1"/>
    <col min="20" max="20" width="22.28515625" style="1" bestFit="1" customWidth="1"/>
    <col min="21" max="21" width="9.140625" style="1"/>
    <col min="22" max="22" width="20.7109375" style="1" bestFit="1" customWidth="1"/>
    <col min="23" max="23" width="9.140625" style="1"/>
    <col min="24" max="24" width="11.5703125" style="1" bestFit="1" customWidth="1"/>
    <col min="25" max="16384" width="9.140625" style="1"/>
  </cols>
  <sheetData>
    <row r="12" spans="1:17" x14ac:dyDescent="0.25">
      <c r="A12" s="20" t="s">
        <v>0</v>
      </c>
      <c r="D12" s="2">
        <v>1800</v>
      </c>
      <c r="G12" s="2">
        <v>850</v>
      </c>
      <c r="H12" s="2">
        <v>1060</v>
      </c>
      <c r="J12" s="4" t="s">
        <v>1</v>
      </c>
      <c r="K12" s="5"/>
      <c r="L12" s="5"/>
      <c r="M12" s="3">
        <v>3600</v>
      </c>
      <c r="N12" s="5"/>
      <c r="O12" s="5"/>
      <c r="P12" s="3">
        <v>2400</v>
      </c>
      <c r="Q12" s="3">
        <v>2700</v>
      </c>
    </row>
    <row r="13" spans="1:17" x14ac:dyDescent="0.25">
      <c r="C13" s="2">
        <v>900</v>
      </c>
      <c r="D13" s="2">
        <v>1760</v>
      </c>
      <c r="G13" s="2">
        <v>1460</v>
      </c>
      <c r="K13" s="5"/>
      <c r="L13" s="3">
        <v>2700</v>
      </c>
      <c r="M13" s="3">
        <v>4200</v>
      </c>
      <c r="N13" s="5"/>
      <c r="O13" s="5"/>
      <c r="P13" s="3">
        <v>3600</v>
      </c>
      <c r="Q13" s="5"/>
    </row>
    <row r="14" spans="1:17" x14ac:dyDescent="0.25">
      <c r="C14" s="2">
        <v>970</v>
      </c>
      <c r="D14" s="2">
        <v>660</v>
      </c>
      <c r="E14" s="2">
        <v>1230</v>
      </c>
      <c r="F14" s="2">
        <v>1180</v>
      </c>
      <c r="G14" s="2">
        <v>1340</v>
      </c>
      <c r="K14" s="5"/>
      <c r="L14" s="3">
        <v>3600</v>
      </c>
      <c r="M14" s="3">
        <v>2100</v>
      </c>
      <c r="N14" s="3">
        <v>3900</v>
      </c>
      <c r="O14" s="3">
        <v>3600</v>
      </c>
      <c r="P14" s="3">
        <v>3300</v>
      </c>
      <c r="Q14" s="5"/>
    </row>
    <row r="15" spans="1:17" x14ac:dyDescent="0.25">
      <c r="B15" s="2">
        <v>1250</v>
      </c>
      <c r="C15" s="2">
        <v>1200</v>
      </c>
      <c r="D15" s="2">
        <v>1110</v>
      </c>
      <c r="E15" s="2">
        <v>1340</v>
      </c>
      <c r="F15" s="2">
        <v>520</v>
      </c>
      <c r="G15" s="2">
        <v>1930</v>
      </c>
      <c r="H15" s="2">
        <v>1610</v>
      </c>
      <c r="K15" s="3">
        <v>3600</v>
      </c>
      <c r="L15" s="3">
        <v>3000</v>
      </c>
      <c r="M15" s="3">
        <v>3600</v>
      </c>
      <c r="N15" s="3">
        <v>3000</v>
      </c>
      <c r="O15" s="3">
        <v>1800</v>
      </c>
      <c r="P15" s="3">
        <v>4500</v>
      </c>
      <c r="Q15" s="3">
        <v>4200</v>
      </c>
    </row>
    <row r="16" spans="1:17" x14ac:dyDescent="0.25">
      <c r="B16" s="2">
        <v>1990</v>
      </c>
      <c r="C16" s="2">
        <v>610</v>
      </c>
      <c r="D16" s="2">
        <v>1250</v>
      </c>
      <c r="E16" s="2">
        <v>1000</v>
      </c>
      <c r="F16" s="2">
        <v>510</v>
      </c>
      <c r="G16" s="2">
        <v>950</v>
      </c>
      <c r="H16" s="2">
        <v>580</v>
      </c>
      <c r="K16" s="3">
        <v>4500</v>
      </c>
      <c r="L16" s="3">
        <v>1800</v>
      </c>
      <c r="M16" s="3">
        <v>3000</v>
      </c>
      <c r="N16" s="3">
        <v>3000</v>
      </c>
      <c r="O16" s="3">
        <v>2300</v>
      </c>
      <c r="P16" s="3">
        <v>2700</v>
      </c>
      <c r="Q16" s="3">
        <v>2100</v>
      </c>
    </row>
    <row r="17" spans="1:21" x14ac:dyDescent="0.25">
      <c r="C17" s="2">
        <v>960</v>
      </c>
      <c r="E17" s="2">
        <v>1700</v>
      </c>
      <c r="F17" s="2">
        <v>1240</v>
      </c>
      <c r="K17" s="5"/>
      <c r="L17" s="3">
        <v>3300</v>
      </c>
      <c r="M17" s="5"/>
      <c r="N17" s="3">
        <v>3900</v>
      </c>
      <c r="O17" s="3">
        <v>3900</v>
      </c>
      <c r="P17" s="5"/>
      <c r="Q17" s="5"/>
    </row>
    <row r="19" spans="1:21" x14ac:dyDescent="0.25">
      <c r="A19" s="6" t="s">
        <v>6</v>
      </c>
      <c r="B19"/>
      <c r="C19"/>
      <c r="D19"/>
      <c r="E19"/>
      <c r="F19"/>
      <c r="G19"/>
      <c r="H19"/>
      <c r="I19"/>
      <c r="J19" s="6" t="s">
        <v>9</v>
      </c>
      <c r="K19"/>
      <c r="L19"/>
      <c r="M19"/>
      <c r="N19"/>
      <c r="O19"/>
      <c r="P19"/>
      <c r="Q19"/>
    </row>
    <row r="20" spans="1:21" x14ac:dyDescent="0.25">
      <c r="A20"/>
      <c r="D20" s="7">
        <v>0</v>
      </c>
      <c r="G20" s="7">
        <v>1</v>
      </c>
      <c r="H20" s="7">
        <v>0</v>
      </c>
      <c r="I20"/>
      <c r="J20"/>
      <c r="M20" s="8">
        <f t="shared" ref="M20:M24" si="0">D20*D28+M35*D36</f>
        <v>1080</v>
      </c>
      <c r="P20" s="8">
        <f t="shared" ref="P20:P24" si="1">G20*G28+P35*G36</f>
        <v>765</v>
      </c>
      <c r="Q20" s="8">
        <f>H20*H28+Q35*H36</f>
        <v>636</v>
      </c>
      <c r="T20" s="18">
        <f>SUM(K20:Q25)</f>
        <v>19479</v>
      </c>
      <c r="U20" s="16" t="s">
        <v>4</v>
      </c>
    </row>
    <row r="21" spans="1:21" x14ac:dyDescent="0.25">
      <c r="A21"/>
      <c r="C21" s="7">
        <v>1</v>
      </c>
      <c r="D21" s="7">
        <v>0</v>
      </c>
      <c r="G21" s="7">
        <v>0</v>
      </c>
      <c r="I21"/>
      <c r="J21"/>
      <c r="L21" s="9">
        <f t="shared" ref="L21:L25" si="2">C21*C29+L36*C37</f>
        <v>810</v>
      </c>
      <c r="M21" s="8">
        <f t="shared" si="0"/>
        <v>1056</v>
      </c>
      <c r="P21" s="8">
        <f t="shared" si="1"/>
        <v>876</v>
      </c>
      <c r="T21"/>
    </row>
    <row r="22" spans="1:21" x14ac:dyDescent="0.25">
      <c r="A22"/>
      <c r="C22" s="7">
        <v>0</v>
      </c>
      <c r="D22" s="7">
        <v>0</v>
      </c>
      <c r="E22" s="7">
        <v>0</v>
      </c>
      <c r="F22" s="7">
        <v>0</v>
      </c>
      <c r="G22" s="7">
        <v>0</v>
      </c>
      <c r="I22"/>
      <c r="J22"/>
      <c r="L22" s="9">
        <f t="shared" si="2"/>
        <v>582</v>
      </c>
      <c r="M22" s="9">
        <f t="shared" si="0"/>
        <v>396</v>
      </c>
      <c r="N22" s="9">
        <f t="shared" ref="N22:N25" si="3">E22*E30+N37*E38</f>
        <v>738</v>
      </c>
      <c r="O22" s="9">
        <f t="shared" ref="O22:O25" si="4">F22*F30+O37*F38</f>
        <v>708</v>
      </c>
      <c r="P22" s="8">
        <f t="shared" si="1"/>
        <v>804</v>
      </c>
      <c r="T22"/>
    </row>
    <row r="23" spans="1:21" x14ac:dyDescent="0.25">
      <c r="A23"/>
      <c r="B23" s="7">
        <v>0</v>
      </c>
      <c r="C23" s="7">
        <v>0</v>
      </c>
      <c r="D23" s="7">
        <v>0</v>
      </c>
      <c r="E23" s="7">
        <v>0</v>
      </c>
      <c r="F23" s="7">
        <v>1</v>
      </c>
      <c r="G23" s="7">
        <v>0</v>
      </c>
      <c r="H23" s="7">
        <v>0</v>
      </c>
      <c r="I23"/>
      <c r="J23"/>
      <c r="K23" s="9">
        <f>B23*B31+K38*B39</f>
        <v>750</v>
      </c>
      <c r="L23" s="9">
        <f t="shared" si="2"/>
        <v>720</v>
      </c>
      <c r="M23" s="9">
        <f t="shared" si="0"/>
        <v>666</v>
      </c>
      <c r="N23" s="9">
        <f t="shared" si="3"/>
        <v>804</v>
      </c>
      <c r="O23" s="9">
        <f t="shared" si="4"/>
        <v>468</v>
      </c>
      <c r="P23" s="9">
        <f t="shared" si="1"/>
        <v>1158</v>
      </c>
      <c r="Q23" s="8">
        <f>H23*H31+Q38*H39</f>
        <v>0</v>
      </c>
      <c r="T23"/>
    </row>
    <row r="24" spans="1:21" x14ac:dyDescent="0.25">
      <c r="A24"/>
      <c r="B24" s="7">
        <v>0</v>
      </c>
      <c r="C24" s="7">
        <v>1</v>
      </c>
      <c r="D24" s="7">
        <v>0</v>
      </c>
      <c r="E24" s="7">
        <v>0</v>
      </c>
      <c r="F24" s="7">
        <v>1</v>
      </c>
      <c r="G24" s="7">
        <v>0</v>
      </c>
      <c r="H24" s="7">
        <v>0</v>
      </c>
      <c r="I24"/>
      <c r="J24"/>
      <c r="K24" s="9">
        <f>B24*B32+K39*B40</f>
        <v>1194</v>
      </c>
      <c r="L24" s="9">
        <f t="shared" si="2"/>
        <v>549</v>
      </c>
      <c r="M24" s="9">
        <f t="shared" si="0"/>
        <v>750</v>
      </c>
      <c r="N24" s="9">
        <f t="shared" si="3"/>
        <v>600</v>
      </c>
      <c r="O24" s="9">
        <f t="shared" si="4"/>
        <v>459</v>
      </c>
      <c r="P24" s="9">
        <f t="shared" si="1"/>
        <v>570</v>
      </c>
      <c r="Q24" s="8">
        <f>H24*H32+Q39*H40</f>
        <v>0</v>
      </c>
    </row>
    <row r="25" spans="1:21" x14ac:dyDescent="0.25">
      <c r="A25"/>
      <c r="C25" s="7">
        <v>0</v>
      </c>
      <c r="E25" s="7">
        <v>0</v>
      </c>
      <c r="F25" s="7">
        <v>0</v>
      </c>
      <c r="I25"/>
      <c r="J25"/>
      <c r="L25" s="8">
        <f t="shared" si="2"/>
        <v>576</v>
      </c>
      <c r="N25" s="9">
        <f t="shared" si="3"/>
        <v>1020</v>
      </c>
      <c r="O25" s="8">
        <f t="shared" si="4"/>
        <v>744</v>
      </c>
    </row>
    <row r="26" spans="1:21" x14ac:dyDescent="0.25">
      <c r="A26"/>
      <c r="B26"/>
      <c r="C26"/>
      <c r="D26"/>
      <c r="E26"/>
      <c r="F26"/>
      <c r="G26"/>
      <c r="H26"/>
      <c r="I26"/>
      <c r="J26"/>
      <c r="K26"/>
      <c r="L26"/>
      <c r="M26"/>
      <c r="N26"/>
      <c r="O26"/>
      <c r="P26"/>
      <c r="Q26"/>
    </row>
    <row r="27" spans="1:21" x14ac:dyDescent="0.25">
      <c r="A27" s="10">
        <v>0.9</v>
      </c>
      <c r="B27" s="6" t="s">
        <v>0</v>
      </c>
      <c r="C27"/>
      <c r="D27"/>
      <c r="E27"/>
      <c r="F27"/>
      <c r="G27"/>
      <c r="H27"/>
      <c r="I27"/>
      <c r="J27"/>
      <c r="K27"/>
      <c r="L27"/>
      <c r="M27"/>
      <c r="N27"/>
      <c r="O27"/>
      <c r="P27"/>
      <c r="Q27"/>
    </row>
    <row r="28" spans="1:21" x14ac:dyDescent="0.25">
      <c r="A28"/>
      <c r="D28" s="2">
        <f t="shared" ref="D28:H33" si="5">$A$27*D12</f>
        <v>1620</v>
      </c>
      <c r="G28" s="2">
        <f t="shared" ref="G28:G30" si="6">$A$27*G12</f>
        <v>765</v>
      </c>
      <c r="H28" s="2">
        <f t="shared" si="5"/>
        <v>954</v>
      </c>
      <c r="I28"/>
      <c r="J28"/>
      <c r="K28"/>
      <c r="L28"/>
      <c r="M28"/>
      <c r="N28"/>
      <c r="O28"/>
      <c r="P28"/>
      <c r="Q28"/>
    </row>
    <row r="29" spans="1:21" x14ac:dyDescent="0.25">
      <c r="A29"/>
      <c r="C29" s="2">
        <f t="shared" ref="C29:C33" si="7">$A$27*C13</f>
        <v>810</v>
      </c>
      <c r="D29" s="2">
        <f t="shared" si="5"/>
        <v>1584</v>
      </c>
      <c r="G29" s="2">
        <f t="shared" si="6"/>
        <v>1314</v>
      </c>
      <c r="I29"/>
      <c r="J29"/>
      <c r="K29"/>
      <c r="L29"/>
      <c r="M29"/>
      <c r="N29"/>
      <c r="O29"/>
      <c r="P29"/>
      <c r="Q29"/>
    </row>
    <row r="30" spans="1:21" x14ac:dyDescent="0.25">
      <c r="A30"/>
      <c r="C30" s="2">
        <f t="shared" si="7"/>
        <v>873</v>
      </c>
      <c r="D30" s="2">
        <f t="shared" si="5"/>
        <v>594</v>
      </c>
      <c r="E30" s="2">
        <f t="shared" si="5"/>
        <v>1107</v>
      </c>
      <c r="F30" s="2">
        <f t="shared" si="5"/>
        <v>1062</v>
      </c>
      <c r="G30" s="2">
        <f t="shared" si="6"/>
        <v>1206</v>
      </c>
      <c r="I30"/>
      <c r="J30"/>
      <c r="K30"/>
      <c r="L30"/>
      <c r="M30"/>
      <c r="N30"/>
      <c r="O30"/>
      <c r="P30"/>
      <c r="Q30"/>
    </row>
    <row r="31" spans="1:21" x14ac:dyDescent="0.25">
      <c r="A31"/>
      <c r="B31" s="2">
        <f>$A$27*B15</f>
        <v>1125</v>
      </c>
      <c r="C31" s="2">
        <f t="shared" si="7"/>
        <v>1080</v>
      </c>
      <c r="D31" s="2">
        <f t="shared" si="5"/>
        <v>999</v>
      </c>
      <c r="E31" s="2">
        <f t="shared" si="5"/>
        <v>1206</v>
      </c>
      <c r="F31" s="2">
        <f t="shared" si="5"/>
        <v>468</v>
      </c>
      <c r="G31" s="2">
        <f t="shared" si="5"/>
        <v>1737</v>
      </c>
      <c r="H31" s="2">
        <f t="shared" si="5"/>
        <v>1449</v>
      </c>
      <c r="I31"/>
      <c r="J31"/>
      <c r="K31"/>
      <c r="L31"/>
      <c r="M31"/>
      <c r="N31"/>
      <c r="O31"/>
      <c r="P31"/>
      <c r="Q31"/>
    </row>
    <row r="32" spans="1:21" x14ac:dyDescent="0.25">
      <c r="A32"/>
      <c r="B32" s="2">
        <f>$A$27*B16</f>
        <v>1791</v>
      </c>
      <c r="C32" s="2">
        <f t="shared" si="7"/>
        <v>549</v>
      </c>
      <c r="D32" s="2">
        <f t="shared" si="5"/>
        <v>1125</v>
      </c>
      <c r="E32" s="2">
        <f t="shared" si="5"/>
        <v>900</v>
      </c>
      <c r="F32" s="2">
        <f t="shared" si="5"/>
        <v>459</v>
      </c>
      <c r="G32" s="2">
        <f t="shared" si="5"/>
        <v>855</v>
      </c>
      <c r="H32" s="2">
        <f t="shared" si="5"/>
        <v>522</v>
      </c>
      <c r="I32"/>
      <c r="J32"/>
      <c r="K32"/>
      <c r="L32"/>
      <c r="M32"/>
      <c r="N32"/>
      <c r="O32"/>
      <c r="P32"/>
      <c r="Q32"/>
    </row>
    <row r="33" spans="1:26" x14ac:dyDescent="0.25">
      <c r="A33"/>
      <c r="C33" s="2">
        <f t="shared" si="7"/>
        <v>864</v>
      </c>
      <c r="E33" s="2">
        <f t="shared" si="5"/>
        <v>1530</v>
      </c>
      <c r="F33" s="2">
        <f t="shared" si="5"/>
        <v>1116</v>
      </c>
      <c r="I33"/>
      <c r="J33"/>
      <c r="K33"/>
      <c r="L33"/>
      <c r="M33"/>
      <c r="N33"/>
      <c r="O33"/>
      <c r="P33"/>
      <c r="Q33"/>
    </row>
    <row r="34" spans="1:26" x14ac:dyDescent="0.25">
      <c r="A34"/>
      <c r="B34"/>
      <c r="C34"/>
      <c r="D34"/>
      <c r="E34"/>
      <c r="F34"/>
      <c r="G34"/>
      <c r="H34"/>
      <c r="I34"/>
      <c r="J34" s="6" t="s">
        <v>7</v>
      </c>
      <c r="K34"/>
      <c r="L34"/>
      <c r="M34"/>
      <c r="N34"/>
      <c r="O34"/>
      <c r="P34"/>
      <c r="Q34"/>
      <c r="S34" s="6" t="s">
        <v>5</v>
      </c>
    </row>
    <row r="35" spans="1:26" x14ac:dyDescent="0.25">
      <c r="A35" s="10">
        <v>0.6</v>
      </c>
      <c r="B35" s="6" t="s">
        <v>0</v>
      </c>
      <c r="C35"/>
      <c r="D35"/>
      <c r="E35"/>
      <c r="F35"/>
      <c r="G35"/>
      <c r="H35"/>
      <c r="I35"/>
      <c r="J35"/>
      <c r="K35"/>
      <c r="L35"/>
      <c r="M35" s="11">
        <v>1</v>
      </c>
      <c r="N35"/>
      <c r="O35"/>
      <c r="P35" s="11">
        <v>0</v>
      </c>
      <c r="Q35" s="11">
        <v>1</v>
      </c>
      <c r="S35" s="1" t="s">
        <v>2</v>
      </c>
      <c r="T35"/>
      <c r="U35"/>
      <c r="V35" s="17">
        <f t="shared" ref="V35:Z40" si="8">SUM(C19:E21)</f>
        <v>1</v>
      </c>
      <c r="W35"/>
      <c r="X35"/>
      <c r="Y35" s="17">
        <f t="shared" si="8"/>
        <v>1</v>
      </c>
      <c r="Z35" s="17">
        <f t="shared" si="8"/>
        <v>1</v>
      </c>
    </row>
    <row r="36" spans="1:26" x14ac:dyDescent="0.25">
      <c r="A36"/>
      <c r="D36" s="2">
        <f>$A$35*D12</f>
        <v>1080</v>
      </c>
      <c r="G36" s="2">
        <f>$A$35*G12</f>
        <v>510</v>
      </c>
      <c r="H36" s="2">
        <f>$A$35*H12</f>
        <v>636</v>
      </c>
      <c r="I36"/>
      <c r="J36"/>
      <c r="K36"/>
      <c r="L36" s="11">
        <v>0</v>
      </c>
      <c r="M36" s="11">
        <v>1</v>
      </c>
      <c r="N36"/>
      <c r="O36"/>
      <c r="P36" s="11">
        <v>1</v>
      </c>
      <c r="Q36"/>
      <c r="S36" s="1" t="s">
        <v>2</v>
      </c>
      <c r="T36"/>
      <c r="U36" s="17">
        <f t="shared" ref="U36:U40" si="9">SUM(B20:D22)</f>
        <v>1</v>
      </c>
      <c r="V36" s="17">
        <f t="shared" si="8"/>
        <v>1</v>
      </c>
      <c r="W36"/>
      <c r="X36"/>
      <c r="Y36" s="17">
        <f t="shared" si="8"/>
        <v>1</v>
      </c>
      <c r="Z36"/>
    </row>
    <row r="37" spans="1:26" x14ac:dyDescent="0.25">
      <c r="A37"/>
      <c r="C37" s="2">
        <f>$A$35*C13</f>
        <v>540</v>
      </c>
      <c r="D37" s="2">
        <f>$A$35*D13</f>
        <v>1056</v>
      </c>
      <c r="G37" s="2">
        <f>$A$35*G13</f>
        <v>876</v>
      </c>
      <c r="I37"/>
      <c r="J37"/>
      <c r="K37"/>
      <c r="L37" s="11">
        <v>1</v>
      </c>
      <c r="M37" s="11">
        <v>1</v>
      </c>
      <c r="N37" s="11">
        <v>1</v>
      </c>
      <c r="O37" s="11">
        <v>1</v>
      </c>
      <c r="P37" s="11">
        <v>1</v>
      </c>
      <c r="Q37"/>
      <c r="S37" s="1" t="s">
        <v>2</v>
      </c>
      <c r="T37"/>
      <c r="U37" s="17">
        <f t="shared" si="9"/>
        <v>1</v>
      </c>
      <c r="V37" s="17">
        <f t="shared" si="8"/>
        <v>1</v>
      </c>
      <c r="W37" s="17">
        <f t="shared" si="8"/>
        <v>1</v>
      </c>
      <c r="X37" s="17">
        <f t="shared" si="8"/>
        <v>1</v>
      </c>
      <c r="Y37" s="17">
        <f t="shared" si="8"/>
        <v>1</v>
      </c>
      <c r="Z37"/>
    </row>
    <row r="38" spans="1:26" x14ac:dyDescent="0.25">
      <c r="A38"/>
      <c r="C38" s="2">
        <f>$A$35*C14</f>
        <v>582</v>
      </c>
      <c r="D38" s="2">
        <f>$A$35*D14</f>
        <v>396</v>
      </c>
      <c r="E38" s="2">
        <f t="shared" ref="E38:F41" si="10">$A$35*E14</f>
        <v>738</v>
      </c>
      <c r="F38" s="2">
        <f t="shared" si="10"/>
        <v>708</v>
      </c>
      <c r="G38" s="2">
        <f>$A$35*G14</f>
        <v>804</v>
      </c>
      <c r="I38"/>
      <c r="J38"/>
      <c r="K38" s="11">
        <v>1</v>
      </c>
      <c r="L38" s="11">
        <v>1</v>
      </c>
      <c r="M38" s="11">
        <v>1</v>
      </c>
      <c r="N38" s="11">
        <v>1</v>
      </c>
      <c r="O38" s="11">
        <v>0</v>
      </c>
      <c r="P38" s="11">
        <v>1</v>
      </c>
      <c r="Q38" s="11">
        <v>0</v>
      </c>
      <c r="S38" s="1" t="s">
        <v>2</v>
      </c>
      <c r="T38" s="17">
        <f>SUM(A22:C24)</f>
        <v>1</v>
      </c>
      <c r="U38" s="17">
        <f t="shared" si="9"/>
        <v>1</v>
      </c>
      <c r="V38" s="17">
        <f t="shared" si="8"/>
        <v>1</v>
      </c>
      <c r="W38" s="17">
        <f t="shared" si="8"/>
        <v>2</v>
      </c>
      <c r="X38" s="17">
        <f t="shared" si="8"/>
        <v>2</v>
      </c>
      <c r="Y38" s="17">
        <f t="shared" si="8"/>
        <v>2</v>
      </c>
      <c r="Z38" s="17">
        <f t="shared" si="8"/>
        <v>0</v>
      </c>
    </row>
    <row r="39" spans="1:26" x14ac:dyDescent="0.25">
      <c r="A39"/>
      <c r="B39" s="2">
        <f>$A$35*B15</f>
        <v>750</v>
      </c>
      <c r="C39" s="2">
        <f>$A$35*C15</f>
        <v>720</v>
      </c>
      <c r="D39" s="2">
        <f>$A$35*D15</f>
        <v>666</v>
      </c>
      <c r="E39" s="2">
        <f t="shared" si="10"/>
        <v>804</v>
      </c>
      <c r="F39" s="2">
        <f t="shared" si="10"/>
        <v>312</v>
      </c>
      <c r="G39" s="2">
        <f>$A$35*G15</f>
        <v>1158</v>
      </c>
      <c r="H39" s="2">
        <f>$A$35*H15</f>
        <v>966</v>
      </c>
      <c r="I39"/>
      <c r="J39"/>
      <c r="K39" s="11">
        <v>1</v>
      </c>
      <c r="L39" s="11">
        <v>0</v>
      </c>
      <c r="M39" s="11">
        <v>1</v>
      </c>
      <c r="N39" s="11">
        <v>1</v>
      </c>
      <c r="O39" s="11">
        <v>0</v>
      </c>
      <c r="P39" s="11">
        <v>1</v>
      </c>
      <c r="Q39" s="11">
        <v>0</v>
      </c>
      <c r="S39" s="1" t="s">
        <v>2</v>
      </c>
      <c r="T39" s="17">
        <f>SUM(A23:C25)</f>
        <v>1</v>
      </c>
      <c r="U39" s="17">
        <f t="shared" si="9"/>
        <v>1</v>
      </c>
      <c r="V39" s="17">
        <f t="shared" si="8"/>
        <v>1</v>
      </c>
      <c r="W39" s="17">
        <f t="shared" si="8"/>
        <v>2</v>
      </c>
      <c r="X39" s="17">
        <f t="shared" si="8"/>
        <v>2</v>
      </c>
      <c r="Y39" s="17">
        <f t="shared" si="8"/>
        <v>2</v>
      </c>
      <c r="Z39" s="17">
        <f t="shared" si="8"/>
        <v>0</v>
      </c>
    </row>
    <row r="40" spans="1:26" x14ac:dyDescent="0.25">
      <c r="A40"/>
      <c r="B40" s="2">
        <f>$A$35*B16</f>
        <v>1194</v>
      </c>
      <c r="C40" s="2">
        <f>$A$35*C16</f>
        <v>366</v>
      </c>
      <c r="D40" s="2">
        <f>$A$35*D16</f>
        <v>750</v>
      </c>
      <c r="E40" s="2">
        <f t="shared" si="10"/>
        <v>600</v>
      </c>
      <c r="F40" s="2">
        <f t="shared" si="10"/>
        <v>306</v>
      </c>
      <c r="G40" s="2">
        <f>$A$35*G16</f>
        <v>570</v>
      </c>
      <c r="H40" s="2">
        <f>$A$35*H16</f>
        <v>348</v>
      </c>
      <c r="I40"/>
      <c r="J40"/>
      <c r="K40"/>
      <c r="L40" s="11">
        <v>1</v>
      </c>
      <c r="M40"/>
      <c r="N40" s="11">
        <v>1</v>
      </c>
      <c r="O40" s="11">
        <v>1</v>
      </c>
      <c r="P40"/>
      <c r="Q40"/>
      <c r="S40" s="1" t="s">
        <v>2</v>
      </c>
      <c r="T40"/>
      <c r="U40" s="17">
        <f t="shared" si="9"/>
        <v>1</v>
      </c>
      <c r="V40"/>
      <c r="W40" s="17">
        <f t="shared" si="8"/>
        <v>1</v>
      </c>
      <c r="X40" s="17">
        <f t="shared" si="8"/>
        <v>1</v>
      </c>
      <c r="Y40"/>
      <c r="Z40"/>
    </row>
    <row r="41" spans="1:26" x14ac:dyDescent="0.25">
      <c r="A41"/>
      <c r="C41" s="2">
        <f>$A$35*C17</f>
        <v>576</v>
      </c>
      <c r="E41" s="2">
        <f t="shared" si="10"/>
        <v>1020</v>
      </c>
      <c r="F41" s="2">
        <f t="shared" si="10"/>
        <v>744</v>
      </c>
      <c r="I41"/>
      <c r="J41"/>
      <c r="K41"/>
      <c r="L41"/>
      <c r="M41"/>
      <c r="N41"/>
      <c r="O41"/>
      <c r="P41"/>
      <c r="Q41"/>
    </row>
    <row r="42" spans="1:26" x14ac:dyDescent="0.25">
      <c r="A42"/>
      <c r="B42"/>
      <c r="C42"/>
      <c r="D42"/>
      <c r="E42"/>
      <c r="F42"/>
      <c r="G42"/>
      <c r="H42"/>
      <c r="I42"/>
      <c r="J42" s="6" t="s">
        <v>3</v>
      </c>
      <c r="K42" s="12">
        <f>SUM(K43:Q48)</f>
        <v>11000</v>
      </c>
      <c r="L42" s="1" t="s">
        <v>2</v>
      </c>
      <c r="M42" s="3">
        <v>11000</v>
      </c>
      <c r="N42"/>
      <c r="O42"/>
      <c r="P42"/>
      <c r="Q42"/>
    </row>
    <row r="43" spans="1:26" x14ac:dyDescent="0.25">
      <c r="A43"/>
      <c r="B43"/>
      <c r="C43"/>
      <c r="D43"/>
      <c r="E43"/>
      <c r="F43"/>
      <c r="G43"/>
      <c r="H43"/>
      <c r="I43"/>
      <c r="J43"/>
      <c r="K43" s="5"/>
      <c r="L43" s="5"/>
      <c r="M43" s="13">
        <f t="shared" ref="M43:O48" si="11">D20*M12</f>
        <v>0</v>
      </c>
      <c r="N43" s="5"/>
      <c r="O43" s="5"/>
      <c r="P43" s="14">
        <f t="shared" ref="P43:Q47" si="12">G20*P12</f>
        <v>2400</v>
      </c>
      <c r="Q43" s="13">
        <f>H20*Q12</f>
        <v>0</v>
      </c>
    </row>
    <row r="44" spans="1:26" x14ac:dyDescent="0.25">
      <c r="A44"/>
      <c r="B44"/>
      <c r="C44"/>
      <c r="D44"/>
      <c r="E44"/>
      <c r="F44"/>
      <c r="G44"/>
      <c r="H44"/>
      <c r="I44"/>
      <c r="J44"/>
      <c r="K44" s="5"/>
      <c r="L44" s="14">
        <f t="shared" ref="L44:L48" si="13">C21*L13</f>
        <v>2700</v>
      </c>
      <c r="M44" s="13">
        <f t="shared" si="11"/>
        <v>0</v>
      </c>
      <c r="N44" s="5"/>
      <c r="O44" s="5"/>
      <c r="P44" s="13">
        <f t="shared" si="12"/>
        <v>0</v>
      </c>
      <c r="Q44" s="5"/>
    </row>
    <row r="45" spans="1:26" x14ac:dyDescent="0.25">
      <c r="A45"/>
      <c r="B45"/>
      <c r="C45"/>
      <c r="D45"/>
      <c r="E45"/>
      <c r="F45"/>
      <c r="G45"/>
      <c r="H45"/>
      <c r="I45"/>
      <c r="J45"/>
      <c r="K45" s="5"/>
      <c r="L45" s="14">
        <f t="shared" si="13"/>
        <v>0</v>
      </c>
      <c r="M45" s="13">
        <f t="shared" si="11"/>
        <v>0</v>
      </c>
      <c r="N45" s="15">
        <f t="shared" si="11"/>
        <v>0</v>
      </c>
      <c r="O45" s="14">
        <f t="shared" si="11"/>
        <v>0</v>
      </c>
      <c r="P45" s="13">
        <f t="shared" si="12"/>
        <v>0</v>
      </c>
      <c r="Q45" s="5"/>
    </row>
    <row r="46" spans="1:26" x14ac:dyDescent="0.25">
      <c r="A46"/>
      <c r="B46"/>
      <c r="C46"/>
      <c r="D46"/>
      <c r="E46"/>
      <c r="F46"/>
      <c r="G46"/>
      <c r="H46"/>
      <c r="I46"/>
      <c r="J46"/>
      <c r="K46" s="14">
        <f>B23*K15</f>
        <v>0</v>
      </c>
      <c r="L46" s="14">
        <f t="shared" si="13"/>
        <v>0</v>
      </c>
      <c r="M46" s="13">
        <f t="shared" si="11"/>
        <v>0</v>
      </c>
      <c r="N46" s="15">
        <f t="shared" si="11"/>
        <v>0</v>
      </c>
      <c r="O46" s="14">
        <f t="shared" si="11"/>
        <v>1800</v>
      </c>
      <c r="P46" s="14">
        <f t="shared" si="12"/>
        <v>0</v>
      </c>
      <c r="Q46" s="13">
        <f t="shared" si="12"/>
        <v>0</v>
      </c>
    </row>
    <row r="47" spans="1:26" x14ac:dyDescent="0.25">
      <c r="A47"/>
      <c r="B47"/>
      <c r="C47"/>
      <c r="D47"/>
      <c r="E47"/>
      <c r="F47"/>
      <c r="G47"/>
      <c r="H47"/>
      <c r="I47"/>
      <c r="J47"/>
      <c r="K47" s="14">
        <f>B24*K16</f>
        <v>0</v>
      </c>
      <c r="L47" s="14">
        <f t="shared" si="13"/>
        <v>1800</v>
      </c>
      <c r="M47" s="13">
        <f t="shared" si="11"/>
        <v>0</v>
      </c>
      <c r="N47" s="15">
        <f t="shared" si="11"/>
        <v>0</v>
      </c>
      <c r="O47" s="14">
        <f t="shared" si="11"/>
        <v>2300</v>
      </c>
      <c r="P47" s="14">
        <f t="shared" si="12"/>
        <v>0</v>
      </c>
      <c r="Q47" s="13">
        <f t="shared" si="12"/>
        <v>0</v>
      </c>
    </row>
    <row r="48" spans="1:26" x14ac:dyDescent="0.25">
      <c r="A48"/>
      <c r="B48"/>
      <c r="C48"/>
      <c r="D48"/>
      <c r="E48"/>
      <c r="F48"/>
      <c r="G48"/>
      <c r="H48"/>
      <c r="I48"/>
      <c r="J48"/>
      <c r="K48" s="5"/>
      <c r="L48" s="13">
        <f t="shared" si="13"/>
        <v>0</v>
      </c>
      <c r="M48" s="5"/>
      <c r="N48" s="14">
        <f t="shared" si="11"/>
        <v>0</v>
      </c>
      <c r="O48" s="13">
        <f t="shared" si="11"/>
        <v>0</v>
      </c>
      <c r="P48" s="5"/>
      <c r="Q48" s="5"/>
    </row>
    <row r="49" spans="1:17" x14ac:dyDescent="0.25">
      <c r="A49"/>
      <c r="B49"/>
      <c r="C49"/>
      <c r="D49"/>
      <c r="E49"/>
      <c r="F49"/>
      <c r="G49"/>
      <c r="H49"/>
      <c r="I49"/>
      <c r="J49"/>
      <c r="K49"/>
      <c r="L49"/>
      <c r="M49"/>
      <c r="N49"/>
      <c r="O49"/>
      <c r="P49"/>
      <c r="Q49"/>
    </row>
    <row r="50" spans="1:17" x14ac:dyDescent="0.25">
      <c r="A50"/>
      <c r="B50"/>
      <c r="C50"/>
      <c r="D50"/>
      <c r="E50"/>
      <c r="F50"/>
      <c r="G50"/>
      <c r="H50"/>
      <c r="I50"/>
      <c r="J50" s="6" t="s">
        <v>8</v>
      </c>
      <c r="K50"/>
      <c r="L50"/>
      <c r="M50"/>
      <c r="N50"/>
      <c r="O50"/>
      <c r="P50"/>
      <c r="Q50"/>
    </row>
    <row r="51" spans="1:17" x14ac:dyDescent="0.25">
      <c r="A51"/>
      <c r="B51"/>
      <c r="C51"/>
      <c r="D51"/>
      <c r="E51"/>
      <c r="F51"/>
      <c r="G51"/>
      <c r="H51"/>
      <c r="I51"/>
      <c r="J51"/>
      <c r="M51" s="8">
        <f t="shared" ref="M51:M55" si="14">D20+M35</f>
        <v>1</v>
      </c>
      <c r="P51" s="8">
        <f t="shared" ref="P51:P55" si="15">G20+P35</f>
        <v>1</v>
      </c>
      <c r="Q51" s="8">
        <f>H20+Q35</f>
        <v>1</v>
      </c>
    </row>
    <row r="52" spans="1:17" x14ac:dyDescent="0.25">
      <c r="A52"/>
      <c r="B52"/>
      <c r="C52"/>
      <c r="D52"/>
      <c r="E52"/>
      <c r="F52"/>
      <c r="G52"/>
      <c r="H52"/>
      <c r="I52"/>
      <c r="J52"/>
      <c r="L52" s="8">
        <f t="shared" ref="L52:L56" si="16">C21+L36</f>
        <v>1</v>
      </c>
      <c r="M52" s="8">
        <f t="shared" si="14"/>
        <v>1</v>
      </c>
      <c r="P52" s="8">
        <f t="shared" si="15"/>
        <v>1</v>
      </c>
    </row>
    <row r="53" spans="1:17" x14ac:dyDescent="0.25">
      <c r="A53"/>
      <c r="B53"/>
      <c r="C53"/>
      <c r="D53"/>
      <c r="E53"/>
      <c r="F53"/>
      <c r="G53"/>
      <c r="H53"/>
      <c r="I53"/>
      <c r="J53"/>
      <c r="L53" s="8">
        <f t="shared" si="16"/>
        <v>1</v>
      </c>
      <c r="M53" s="8">
        <f t="shared" si="14"/>
        <v>1</v>
      </c>
      <c r="N53" s="8">
        <f t="shared" ref="N53:N55" si="17">E22+N37</f>
        <v>1</v>
      </c>
      <c r="O53" s="8">
        <f t="shared" ref="O53:O56" si="18">F22+O37</f>
        <v>1</v>
      </c>
      <c r="P53" s="8">
        <f t="shared" si="15"/>
        <v>1</v>
      </c>
    </row>
    <row r="54" spans="1:17" x14ac:dyDescent="0.25">
      <c r="A54"/>
      <c r="B54"/>
      <c r="C54"/>
      <c r="D54"/>
      <c r="E54"/>
      <c r="F54"/>
      <c r="G54"/>
      <c r="H54"/>
      <c r="I54"/>
      <c r="J54"/>
      <c r="K54" s="8">
        <f>B23+K38</f>
        <v>1</v>
      </c>
      <c r="L54" s="8">
        <f t="shared" si="16"/>
        <v>1</v>
      </c>
      <c r="M54" s="8">
        <f t="shared" si="14"/>
        <v>1</v>
      </c>
      <c r="N54" s="8">
        <f t="shared" si="17"/>
        <v>1</v>
      </c>
      <c r="O54" s="8">
        <f t="shared" si="18"/>
        <v>1</v>
      </c>
      <c r="P54" s="8">
        <f t="shared" si="15"/>
        <v>1</v>
      </c>
      <c r="Q54" s="8">
        <f t="shared" ref="Q54:Q55" si="19">H23+Q38</f>
        <v>0</v>
      </c>
    </row>
    <row r="55" spans="1:17" x14ac:dyDescent="0.25">
      <c r="A55"/>
      <c r="B55"/>
      <c r="C55"/>
      <c r="D55"/>
      <c r="E55"/>
      <c r="F55"/>
      <c r="G55"/>
      <c r="H55"/>
      <c r="I55"/>
      <c r="J55"/>
      <c r="K55" s="8">
        <f>B24+K39</f>
        <v>1</v>
      </c>
      <c r="L55" s="8">
        <f t="shared" si="16"/>
        <v>1</v>
      </c>
      <c r="M55" s="8">
        <f t="shared" si="14"/>
        <v>1</v>
      </c>
      <c r="N55" s="8">
        <f t="shared" si="17"/>
        <v>1</v>
      </c>
      <c r="O55" s="8">
        <f t="shared" si="18"/>
        <v>1</v>
      </c>
      <c r="P55" s="8">
        <f t="shared" si="15"/>
        <v>1</v>
      </c>
      <c r="Q55" s="8">
        <f t="shared" si="19"/>
        <v>0</v>
      </c>
    </row>
    <row r="56" spans="1:17" x14ac:dyDescent="0.25">
      <c r="A56"/>
      <c r="B56"/>
      <c r="C56"/>
      <c r="D56"/>
      <c r="E56"/>
      <c r="F56"/>
      <c r="G56"/>
      <c r="H56"/>
      <c r="I56"/>
      <c r="J56"/>
      <c r="L56" s="8">
        <f t="shared" si="16"/>
        <v>1</v>
      </c>
      <c r="N56" s="8">
        <f>E25+N40</f>
        <v>1</v>
      </c>
      <c r="O56" s="8">
        <f t="shared" si="18"/>
        <v>1</v>
      </c>
    </row>
    <row r="58" spans="1:17" x14ac:dyDescent="0.25">
      <c r="J58" s="19" t="s">
        <v>10</v>
      </c>
      <c r="K58" s="1" t="s">
        <v>2</v>
      </c>
      <c r="L58" s="2">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1F47-FBF2-4698-98D2-CC2015BAD558}">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Asadpour Rahimabadi</dc:creator>
  <cp:lastModifiedBy>vivia</cp:lastModifiedBy>
  <dcterms:created xsi:type="dcterms:W3CDTF">2020-10-27T20:28:37Z</dcterms:created>
  <dcterms:modified xsi:type="dcterms:W3CDTF">2022-08-01T15:26:47Z</dcterms:modified>
</cp:coreProperties>
</file>