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Подработка\Энергетик\ДТ\Журнал\"/>
    </mc:Choice>
  </mc:AlternateContent>
  <xr:revisionPtr revIDLastSave="0" documentId="13_ncr:1_{8588B0D5-6FD7-4EAE-90BE-E9BB22EBB357}" xr6:coauthVersionLast="47" xr6:coauthVersionMax="47" xr10:uidLastSave="{00000000-0000-0000-0000-000000000000}"/>
  <bookViews>
    <workbookView xWindow="-108" yWindow="-108" windowWidth="23256" windowHeight="12576" tabRatio="720" firstSheet="1" activeTab="2" xr2:uid="{1DB25C86-F661-4735-89E0-BB96ABBCFFCC}"/>
  </bookViews>
  <sheets>
    <sheet name="ИНФА" sheetId="3" r:id="rId1"/>
    <sheet name="АОСР" sheetId="13" r:id="rId2"/>
    <sheet name="Тит.Лист" sheetId="2" r:id="rId3"/>
    <sheet name="Общ. дан. 1" sheetId="4" r:id="rId4"/>
    <sheet name="Общ. дан. 2" sheetId="5" r:id="rId5"/>
    <sheet name="Свед об изм." sheetId="6" r:id="rId6"/>
    <sheet name="РАЗДЕЛ 1" sheetId="7" r:id="rId7"/>
    <sheet name="РАЗДЕЛ 2" sheetId="8" r:id="rId8"/>
    <sheet name="РАЗДЕЛ 3" sheetId="9" r:id="rId9"/>
    <sheet name="РАЗДЕЛ 4" sheetId="10" r:id="rId10"/>
    <sheet name="РАЗДЕЛ 5" sheetId="12" r:id="rId11"/>
    <sheet name="РАЗДЕЛ 6" sheetId="11" r:id="rId12"/>
  </sheets>
  <definedNames>
    <definedName name="_xlnm._FilterDatabase" localSheetId="7" hidden="1">'РАЗДЕЛ 2'!$G$4:$H$208</definedName>
    <definedName name="_xlnm._FilterDatabase" localSheetId="8" hidden="1">'РАЗДЕЛ 3'!$G$4:$H$208</definedName>
    <definedName name="_xlnm._FilterDatabase" localSheetId="9" hidden="1">'РАЗДЕЛ 4'!$G$4:$H$208</definedName>
    <definedName name="_xlnm._FilterDatabase" localSheetId="10" hidden="1">'РАЗДЕЛ 5'!$A$4:$E$1070</definedName>
    <definedName name="_xlnm._FilterDatabase" localSheetId="11" hidden="1">'РАЗДЕЛ 6'!$G$4:$H$208</definedName>
    <definedName name="ГЕНПОДРЯДЧИК">ИНФА!$X$5</definedName>
    <definedName name="Д_ЗАК">ИНФА!$D$6</definedName>
    <definedName name="ЗАКАЗЧИК">ИНФА!$X$4</definedName>
    <definedName name="НУ_СУБ">ИНФА!$J$7</definedName>
    <definedName name="_xlnm.Print_Area" localSheetId="3">'Общ. дан. 1'!$A$1:$Z$24</definedName>
    <definedName name="_xlnm.Print_Area" localSheetId="4">'Общ. дан. 2'!$A$1:$Z$98</definedName>
    <definedName name="_xlnm.Print_Area" localSheetId="6">'РАЗДЕЛ 1'!$A$1:$Z$43</definedName>
    <definedName name="_xlnm.Print_Area" localSheetId="7">'РАЗДЕЛ 2'!$A$1:$E$43</definedName>
    <definedName name="_xlnm.Print_Area" localSheetId="8">'РАЗДЕЛ 3'!$A$1:$E$95</definedName>
    <definedName name="_xlnm.Print_Area" localSheetId="9">'РАЗДЕЛ 4'!$A$1:$G$38</definedName>
    <definedName name="_xlnm.Print_Area" localSheetId="10">'РАЗДЕЛ 5'!$A$1:$C$1115</definedName>
    <definedName name="_xlnm.Print_Area" localSheetId="11">'РАЗДЕЛ 6'!$A$1:$G$44</definedName>
    <definedName name="_xlnm.Print_Area" localSheetId="5">'Свед об изм.'!$A$1:$Z$47</definedName>
    <definedName name="_xlnm.Print_Area" localSheetId="2">Тит.Лист!$A$1:$AC$43</definedName>
    <definedName name="ПРОЕКТИРОВЩИК">ИНФА!$X$7</definedName>
    <definedName name="СУБ_ИМЯ">ИНФА!$B$8</definedName>
    <definedName name="СУБПОДРЯДЧИК">ИНФА!$X$6</definedName>
    <definedName name="ФИО_ЗАК">ИНФА!$E$6</definedName>
    <definedName name="ФИО_НУ_СУБ">ИНФА!$K$7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3" l="1"/>
  <c r="J4" i="13"/>
  <c r="M3" i="13"/>
  <c r="J3" i="13"/>
  <c r="A207" i="9" l="1"/>
  <c r="A208" i="9"/>
  <c r="V5" i="7" l="1"/>
  <c r="V6" i="7"/>
  <c r="V8" i="7" s="1"/>
  <c r="V9" i="7" s="1"/>
  <c r="V10" i="7" s="1"/>
  <c r="F15" i="3"/>
  <c r="R5" i="7"/>
  <c r="N5" i="7"/>
  <c r="H5" i="7"/>
  <c r="B5" i="7"/>
  <c r="A5" i="7" s="1"/>
  <c r="L4" i="5"/>
  <c r="O50" i="5"/>
  <c r="I50" i="5"/>
  <c r="B50" i="5"/>
  <c r="A50" i="5" s="1"/>
  <c r="U78" i="5"/>
  <c r="U76" i="5"/>
  <c r="O60" i="5"/>
  <c r="I60" i="5"/>
  <c r="B60" i="5"/>
  <c r="A60" i="5" s="1"/>
  <c r="L46" i="5"/>
  <c r="G46" i="5"/>
  <c r="B46" i="5"/>
  <c r="A46" i="5" s="1"/>
  <c r="L34" i="5"/>
  <c r="G34" i="5"/>
  <c r="B34" i="5"/>
  <c r="A34" i="5" s="1"/>
  <c r="G4" i="5" l="1"/>
  <c r="B4" i="5"/>
  <c r="A4" i="5" s="1"/>
  <c r="A82" i="5"/>
  <c r="R15" i="13"/>
  <c r="C2000" i="12"/>
  <c r="C1999" i="12"/>
  <c r="C1998" i="12"/>
  <c r="C1997" i="12"/>
  <c r="C1996" i="12"/>
  <c r="C1995" i="12"/>
  <c r="C1994" i="12"/>
  <c r="C1993" i="12"/>
  <c r="C1992" i="12"/>
  <c r="C1991" i="12"/>
  <c r="C1990" i="12"/>
  <c r="C1989" i="12"/>
  <c r="C1988" i="12"/>
  <c r="C1987" i="12"/>
  <c r="C1986" i="12"/>
  <c r="C1985" i="12"/>
  <c r="C1984" i="12"/>
  <c r="C1983" i="12"/>
  <c r="C1982" i="12"/>
  <c r="C1981" i="12"/>
  <c r="C1980" i="12"/>
  <c r="C1979" i="12"/>
  <c r="C1978" i="12"/>
  <c r="C1977" i="12"/>
  <c r="C1976" i="12"/>
  <c r="C1975" i="12"/>
  <c r="C1974" i="12"/>
  <c r="C1973" i="12"/>
  <c r="C1972" i="12"/>
  <c r="C1971" i="12"/>
  <c r="C1970" i="12"/>
  <c r="C1969" i="12"/>
  <c r="C1968" i="12"/>
  <c r="C1967" i="12"/>
  <c r="C1966" i="12"/>
  <c r="C1965" i="12"/>
  <c r="C1964" i="12"/>
  <c r="C1963" i="12"/>
  <c r="C1962" i="12"/>
  <c r="C1961" i="12"/>
  <c r="C1960" i="12"/>
  <c r="C1959" i="12"/>
  <c r="C1958" i="12"/>
  <c r="C1957" i="12"/>
  <c r="C1956" i="12"/>
  <c r="C1955" i="12"/>
  <c r="C1954" i="12"/>
  <c r="C1953" i="12"/>
  <c r="C1952" i="12"/>
  <c r="C1951" i="12"/>
  <c r="C1950" i="12"/>
  <c r="C1949" i="12"/>
  <c r="C1948" i="12"/>
  <c r="C1947" i="12"/>
  <c r="C1946" i="12"/>
  <c r="C1945" i="12"/>
  <c r="C1944" i="12"/>
  <c r="C1943" i="12"/>
  <c r="C1942" i="12"/>
  <c r="C1941" i="12"/>
  <c r="C1940" i="12"/>
  <c r="C1939" i="12"/>
  <c r="C1938" i="12"/>
  <c r="C1937" i="12"/>
  <c r="C1936" i="12"/>
  <c r="C1935" i="12"/>
  <c r="C1934" i="12"/>
  <c r="C1933" i="12"/>
  <c r="C1932" i="12"/>
  <c r="C1931" i="12"/>
  <c r="C1930" i="12"/>
  <c r="C1929" i="12"/>
  <c r="C1928" i="12"/>
  <c r="C1927" i="12"/>
  <c r="C1926" i="12"/>
  <c r="C1925" i="12"/>
  <c r="C1924" i="12"/>
  <c r="C1923" i="12"/>
  <c r="C1922" i="12"/>
  <c r="C1921" i="12"/>
  <c r="C1920" i="12"/>
  <c r="C1919" i="12"/>
  <c r="C1918" i="12"/>
  <c r="C1917" i="12"/>
  <c r="C1916" i="12"/>
  <c r="C1915" i="12"/>
  <c r="C1914" i="12"/>
  <c r="C1913" i="12"/>
  <c r="C1912" i="12"/>
  <c r="C1911" i="12"/>
  <c r="C1910" i="12"/>
  <c r="C1909" i="12"/>
  <c r="C1908" i="12"/>
  <c r="C1907" i="12"/>
  <c r="C1906" i="12"/>
  <c r="C1905" i="12"/>
  <c r="C1904" i="12"/>
  <c r="C1903" i="12"/>
  <c r="C1902" i="12"/>
  <c r="C1901" i="12"/>
  <c r="C1900" i="12"/>
  <c r="C1899" i="12"/>
  <c r="C1898" i="12"/>
  <c r="C1897" i="12"/>
  <c r="C1896" i="12"/>
  <c r="C1895" i="12"/>
  <c r="C1894" i="12"/>
  <c r="C1893" i="12"/>
  <c r="C1892" i="12"/>
  <c r="C1891" i="12"/>
  <c r="C1890" i="12"/>
  <c r="C1889" i="12"/>
  <c r="C1888" i="12"/>
  <c r="C1887" i="12"/>
  <c r="C1886" i="12"/>
  <c r="C1885" i="12"/>
  <c r="C1884" i="12"/>
  <c r="C1883" i="12"/>
  <c r="C1882" i="12"/>
  <c r="C1881" i="12"/>
  <c r="C1880" i="12"/>
  <c r="C1879" i="12"/>
  <c r="C1878" i="12"/>
  <c r="C1877" i="12"/>
  <c r="C1876" i="12"/>
  <c r="C1875" i="12"/>
  <c r="C1874" i="12"/>
  <c r="C1873" i="12"/>
  <c r="C1872" i="12"/>
  <c r="C1871" i="12"/>
  <c r="C1870" i="12"/>
  <c r="C1869" i="12"/>
  <c r="C1868" i="12"/>
  <c r="C1867" i="12"/>
  <c r="C1866" i="12"/>
  <c r="C1865" i="12"/>
  <c r="C1864" i="12"/>
  <c r="C1863" i="12"/>
  <c r="C1862" i="12"/>
  <c r="C1861" i="12"/>
  <c r="C1860" i="12"/>
  <c r="C1859" i="12"/>
  <c r="C1858" i="12"/>
  <c r="C1857" i="12"/>
  <c r="C1856" i="12"/>
  <c r="C1855" i="12"/>
  <c r="C1854" i="12"/>
  <c r="C1853" i="12"/>
  <c r="C1852" i="12"/>
  <c r="C1851" i="12"/>
  <c r="C1850" i="12"/>
  <c r="C1849" i="12"/>
  <c r="C1848" i="12"/>
  <c r="C1847" i="12"/>
  <c r="C1846" i="12"/>
  <c r="C1845" i="12"/>
  <c r="C1844" i="12"/>
  <c r="C1843" i="12"/>
  <c r="C1842" i="12"/>
  <c r="C1841" i="12"/>
  <c r="C1840" i="12"/>
  <c r="C1839" i="12"/>
  <c r="C1838" i="12"/>
  <c r="C1837" i="12"/>
  <c r="C1836" i="12"/>
  <c r="C1835" i="12"/>
  <c r="C1834" i="12"/>
  <c r="C1833" i="12"/>
  <c r="C1832" i="12"/>
  <c r="C1831" i="12"/>
  <c r="C1830" i="12"/>
  <c r="C1829" i="12"/>
  <c r="C1828" i="12"/>
  <c r="C1827" i="12"/>
  <c r="C1826" i="12"/>
  <c r="C1825" i="12"/>
  <c r="C1824" i="12"/>
  <c r="C1823" i="12"/>
  <c r="C1822" i="12"/>
  <c r="C1821" i="12"/>
  <c r="C1820" i="12"/>
  <c r="C1819" i="12"/>
  <c r="C1818" i="12"/>
  <c r="C1817" i="12"/>
  <c r="C1816" i="12"/>
  <c r="C1815" i="12"/>
  <c r="C1814" i="12"/>
  <c r="C1813" i="12"/>
  <c r="C1812" i="12"/>
  <c r="C1811" i="12"/>
  <c r="C1810" i="12"/>
  <c r="C1809" i="12"/>
  <c r="C1808" i="12"/>
  <c r="C1807" i="12"/>
  <c r="C1806" i="12"/>
  <c r="C1805" i="12"/>
  <c r="C1804" i="12"/>
  <c r="C1803" i="12"/>
  <c r="C1802" i="12"/>
  <c r="C1801" i="12"/>
  <c r="C1800" i="12"/>
  <c r="C1799" i="12"/>
  <c r="C1798" i="12"/>
  <c r="C1797" i="12"/>
  <c r="C1796" i="12"/>
  <c r="C1795" i="12"/>
  <c r="C1794" i="12"/>
  <c r="C1793" i="12"/>
  <c r="C1792" i="12"/>
  <c r="C1791" i="12"/>
  <c r="C1790" i="12"/>
  <c r="C1789" i="12"/>
  <c r="C1788" i="12"/>
  <c r="C1787" i="12"/>
  <c r="C1786" i="12"/>
  <c r="C1785" i="12"/>
  <c r="C1784" i="12"/>
  <c r="C1783" i="12"/>
  <c r="C1782" i="12"/>
  <c r="C1781" i="12"/>
  <c r="C1780" i="12"/>
  <c r="C1779" i="12"/>
  <c r="C1778" i="12"/>
  <c r="C1777" i="12"/>
  <c r="C1776" i="12"/>
  <c r="C1775" i="12"/>
  <c r="C1774" i="12"/>
  <c r="C1773" i="12"/>
  <c r="C1772" i="12"/>
  <c r="C1771" i="12"/>
  <c r="C1770" i="12"/>
  <c r="C1769" i="12"/>
  <c r="C1768" i="12"/>
  <c r="C1767" i="12"/>
  <c r="C1766" i="12"/>
  <c r="C1765" i="12"/>
  <c r="C1764" i="12"/>
  <c r="C1763" i="12"/>
  <c r="C1762" i="12"/>
  <c r="C1761" i="12"/>
  <c r="C1760" i="12"/>
  <c r="C1759" i="12"/>
  <c r="C1758" i="12"/>
  <c r="C1757" i="12"/>
  <c r="C1756" i="12"/>
  <c r="C1755" i="12"/>
  <c r="C1754" i="12"/>
  <c r="C1753" i="12"/>
  <c r="C1752" i="12"/>
  <c r="C1751" i="12"/>
  <c r="C1750" i="12"/>
  <c r="C1749" i="12"/>
  <c r="C1748" i="12"/>
  <c r="C1747" i="12"/>
  <c r="C1746" i="12"/>
  <c r="C1745" i="12"/>
  <c r="C1744" i="12"/>
  <c r="C1743" i="12"/>
  <c r="C1742" i="12"/>
  <c r="C1741" i="12"/>
  <c r="C1740" i="12"/>
  <c r="C1739" i="12"/>
  <c r="C1738" i="12"/>
  <c r="C1737" i="12"/>
  <c r="C1736" i="12"/>
  <c r="C1735" i="12"/>
  <c r="C1734" i="12"/>
  <c r="C1733" i="12"/>
  <c r="C1732" i="12"/>
  <c r="C1731" i="12"/>
  <c r="C1730" i="12"/>
  <c r="C1729" i="12"/>
  <c r="C1728" i="12"/>
  <c r="C1727" i="12"/>
  <c r="C1726" i="12"/>
  <c r="C1725" i="12"/>
  <c r="C1724" i="12"/>
  <c r="C1723" i="12"/>
  <c r="C1722" i="12"/>
  <c r="C1721" i="12"/>
  <c r="C1720" i="12"/>
  <c r="C1719" i="12"/>
  <c r="C1718" i="12"/>
  <c r="C1717" i="12"/>
  <c r="C1716" i="12"/>
  <c r="C1715" i="12"/>
  <c r="C1714" i="12"/>
  <c r="C1713" i="12"/>
  <c r="C1712" i="12"/>
  <c r="C1711" i="12"/>
  <c r="C1710" i="12"/>
  <c r="C1709" i="12"/>
  <c r="C1708" i="12"/>
  <c r="C1707" i="12"/>
  <c r="C1706" i="12"/>
  <c r="C1705" i="12"/>
  <c r="C1704" i="12"/>
  <c r="C1703" i="12"/>
  <c r="C1702" i="12"/>
  <c r="C1701" i="12"/>
  <c r="C1700" i="12"/>
  <c r="C1699" i="12"/>
  <c r="C1698" i="12"/>
  <c r="C1697" i="12"/>
  <c r="C1696" i="12"/>
  <c r="C1695" i="12"/>
  <c r="C1694" i="12"/>
  <c r="C1693" i="12"/>
  <c r="C1692" i="12"/>
  <c r="C1691" i="12"/>
  <c r="C1690" i="12"/>
  <c r="C1689" i="12"/>
  <c r="C1688" i="12"/>
  <c r="C1687" i="12"/>
  <c r="C1686" i="12"/>
  <c r="C1685" i="12"/>
  <c r="C1684" i="12"/>
  <c r="C1683" i="12"/>
  <c r="C1682" i="12"/>
  <c r="C1681" i="12"/>
  <c r="C1680" i="12"/>
  <c r="C1679" i="12"/>
  <c r="C1678" i="12"/>
  <c r="C1677" i="12"/>
  <c r="C1676" i="12"/>
  <c r="C1675" i="12"/>
  <c r="C1674" i="12"/>
  <c r="C1673" i="12"/>
  <c r="C1672" i="12"/>
  <c r="C1671" i="12"/>
  <c r="C1670" i="12"/>
  <c r="C1669" i="12"/>
  <c r="C1668" i="12"/>
  <c r="C1667" i="12"/>
  <c r="C1666" i="12"/>
  <c r="C1665" i="12"/>
  <c r="C1664" i="12"/>
  <c r="C1663" i="12"/>
  <c r="C1662" i="12"/>
  <c r="C1661" i="12"/>
  <c r="C1660" i="12"/>
  <c r="C1659" i="12"/>
  <c r="C1658" i="12"/>
  <c r="C1657" i="12"/>
  <c r="C1656" i="12"/>
  <c r="C1655" i="12"/>
  <c r="C1654" i="12"/>
  <c r="C1653" i="12"/>
  <c r="C1652" i="12"/>
  <c r="C1651" i="12"/>
  <c r="C1650" i="12"/>
  <c r="C1649" i="12"/>
  <c r="C1648" i="12"/>
  <c r="C1647" i="12"/>
  <c r="C1646" i="12"/>
  <c r="C1645" i="12"/>
  <c r="C1644" i="12"/>
  <c r="C1643" i="12"/>
  <c r="C1642" i="12"/>
  <c r="C1641" i="12"/>
  <c r="C1640" i="12"/>
  <c r="C1639" i="12"/>
  <c r="C1638" i="12"/>
  <c r="C1637" i="12"/>
  <c r="C1636" i="12"/>
  <c r="C1635" i="12"/>
  <c r="C1634" i="12"/>
  <c r="C1633" i="12"/>
  <c r="C1632" i="12"/>
  <c r="C1631" i="12"/>
  <c r="C1630" i="12"/>
  <c r="C1629" i="12"/>
  <c r="C1628" i="12"/>
  <c r="C1627" i="12"/>
  <c r="C1626" i="12"/>
  <c r="C1625" i="12"/>
  <c r="C1624" i="12"/>
  <c r="C1623" i="12"/>
  <c r="C1622" i="12"/>
  <c r="C1621" i="12"/>
  <c r="C1620" i="12"/>
  <c r="C1619" i="12"/>
  <c r="C1618" i="12"/>
  <c r="C1617" i="12"/>
  <c r="C1616" i="12"/>
  <c r="C1615" i="12"/>
  <c r="C1614" i="12"/>
  <c r="C1613" i="12"/>
  <c r="C1612" i="12"/>
  <c r="C1611" i="12"/>
  <c r="C1610" i="12"/>
  <c r="C1609" i="12"/>
  <c r="C1608" i="12"/>
  <c r="C1607" i="12"/>
  <c r="C1606" i="12"/>
  <c r="C1605" i="12"/>
  <c r="C1604" i="12"/>
  <c r="C1603" i="12"/>
  <c r="C1602" i="12"/>
  <c r="C1601" i="12"/>
  <c r="C1600" i="12"/>
  <c r="C1599" i="12"/>
  <c r="C1598" i="12"/>
  <c r="C1597" i="12"/>
  <c r="C1596" i="12"/>
  <c r="C1595" i="12"/>
  <c r="C1594" i="12"/>
  <c r="C1593" i="12"/>
  <c r="C1592" i="12"/>
  <c r="C1591" i="12"/>
  <c r="C1590" i="12"/>
  <c r="C1589" i="12"/>
  <c r="C1588" i="12"/>
  <c r="C1587" i="12"/>
  <c r="C1586" i="12"/>
  <c r="C1585" i="12"/>
  <c r="C1584" i="12"/>
  <c r="C1583" i="12"/>
  <c r="C1582" i="12"/>
  <c r="C1581" i="12"/>
  <c r="C1580" i="12"/>
  <c r="C1579" i="12"/>
  <c r="C1578" i="12"/>
  <c r="C1577" i="12"/>
  <c r="C1576" i="12"/>
  <c r="C1575" i="12"/>
  <c r="C1574" i="12"/>
  <c r="C1573" i="12"/>
  <c r="C1572" i="12"/>
  <c r="C1571" i="12"/>
  <c r="C1570" i="12"/>
  <c r="C1569" i="12"/>
  <c r="C1568" i="12"/>
  <c r="C1567" i="12"/>
  <c r="C1566" i="12"/>
  <c r="C1565" i="12"/>
  <c r="C1564" i="12"/>
  <c r="C1563" i="12"/>
  <c r="C1562" i="12"/>
  <c r="C1561" i="12"/>
  <c r="C1560" i="12"/>
  <c r="C1559" i="12"/>
  <c r="C1558" i="12"/>
  <c r="C1557" i="12"/>
  <c r="C1556" i="12"/>
  <c r="C1555" i="12"/>
  <c r="C1554" i="12"/>
  <c r="C1553" i="12"/>
  <c r="C1552" i="12"/>
  <c r="C1551" i="12"/>
  <c r="C1550" i="12"/>
  <c r="C1549" i="12"/>
  <c r="C1548" i="12"/>
  <c r="C1547" i="12"/>
  <c r="C1546" i="12"/>
  <c r="C1545" i="12"/>
  <c r="C1544" i="12"/>
  <c r="C1543" i="12"/>
  <c r="C1542" i="12"/>
  <c r="C1541" i="12"/>
  <c r="C1540" i="12"/>
  <c r="C1539" i="12"/>
  <c r="C1538" i="12"/>
  <c r="C1537" i="12"/>
  <c r="C1536" i="12"/>
  <c r="C1535" i="12"/>
  <c r="C1534" i="12"/>
  <c r="C1533" i="12"/>
  <c r="C1532" i="12"/>
  <c r="C1531" i="12"/>
  <c r="C1530" i="12"/>
  <c r="C1529" i="12"/>
  <c r="C1528" i="12"/>
  <c r="C1527" i="12"/>
  <c r="C1526" i="12"/>
  <c r="C1525" i="12"/>
  <c r="C1524" i="12"/>
  <c r="C1523" i="12"/>
  <c r="C1522" i="12"/>
  <c r="C1521" i="12"/>
  <c r="C1520" i="12"/>
  <c r="C1519" i="12"/>
  <c r="C1518" i="12"/>
  <c r="C1517" i="12"/>
  <c r="C1516" i="12"/>
  <c r="C1515" i="12"/>
  <c r="C1514" i="12"/>
  <c r="C1513" i="12"/>
  <c r="C1512" i="12"/>
  <c r="C1511" i="12"/>
  <c r="C1510" i="12"/>
  <c r="C1509" i="12"/>
  <c r="C1508" i="12"/>
  <c r="C1507" i="12"/>
  <c r="C1506" i="12"/>
  <c r="C1505" i="12"/>
  <c r="C1504" i="12"/>
  <c r="C1503" i="12"/>
  <c r="C1502" i="12"/>
  <c r="C1501" i="12"/>
  <c r="C1500" i="12"/>
  <c r="C1499" i="12"/>
  <c r="C1498" i="12"/>
  <c r="C1497" i="12"/>
  <c r="C1496" i="12"/>
  <c r="C1495" i="12"/>
  <c r="C1494" i="12"/>
  <c r="C1493" i="12"/>
  <c r="C1492" i="12"/>
  <c r="C1491" i="12"/>
  <c r="C1490" i="12"/>
  <c r="C1489" i="12"/>
  <c r="C1488" i="12"/>
  <c r="C1487" i="12"/>
  <c r="C1486" i="12"/>
  <c r="C1485" i="12"/>
  <c r="C1484" i="12"/>
  <c r="C1483" i="12"/>
  <c r="C1482" i="12"/>
  <c r="C1481" i="12"/>
  <c r="C1480" i="12"/>
  <c r="C1479" i="12"/>
  <c r="C1478" i="12"/>
  <c r="C1477" i="12"/>
  <c r="C1476" i="12"/>
  <c r="C1475" i="12"/>
  <c r="C1474" i="12"/>
  <c r="C1473" i="12"/>
  <c r="C1472" i="12"/>
  <c r="C1471" i="12"/>
  <c r="C1470" i="12"/>
  <c r="C1469" i="12"/>
  <c r="C1468" i="12"/>
  <c r="C1467" i="12"/>
  <c r="C1466" i="12"/>
  <c r="C1465" i="12"/>
  <c r="C1464" i="12"/>
  <c r="C1463" i="12"/>
  <c r="C1462" i="12"/>
  <c r="C1461" i="12"/>
  <c r="C1460" i="12"/>
  <c r="C1459" i="12"/>
  <c r="C1458" i="12"/>
  <c r="C1457" i="12"/>
  <c r="C1456" i="12"/>
  <c r="C1455" i="12"/>
  <c r="C1454" i="12"/>
  <c r="C1453" i="12"/>
  <c r="C1452" i="12"/>
  <c r="C1451" i="12"/>
  <c r="C1450" i="12"/>
  <c r="C1449" i="12"/>
  <c r="C1448" i="12"/>
  <c r="C1447" i="12"/>
  <c r="C1446" i="12"/>
  <c r="C1445" i="12"/>
  <c r="C1444" i="12"/>
  <c r="C1443" i="12"/>
  <c r="C1442" i="12"/>
  <c r="C1441" i="12"/>
  <c r="C1440" i="12"/>
  <c r="C1439" i="12"/>
  <c r="C1438" i="12"/>
  <c r="C1437" i="12"/>
  <c r="C1436" i="12"/>
  <c r="C1435" i="12"/>
  <c r="C1434" i="12"/>
  <c r="C1433" i="12"/>
  <c r="C1432" i="12"/>
  <c r="C1431" i="12"/>
  <c r="C1430" i="12"/>
  <c r="C1429" i="12"/>
  <c r="C1428" i="12"/>
  <c r="C1427" i="12"/>
  <c r="C1426" i="12"/>
  <c r="C1425" i="12"/>
  <c r="C1424" i="12"/>
  <c r="C1423" i="12"/>
  <c r="C1422" i="12"/>
  <c r="C1421" i="12"/>
  <c r="C1420" i="12"/>
  <c r="C1419" i="12"/>
  <c r="C1418" i="12"/>
  <c r="C1417" i="12"/>
  <c r="C1416" i="12"/>
  <c r="C1415" i="12"/>
  <c r="C1414" i="12"/>
  <c r="C1413" i="12"/>
  <c r="C1412" i="12"/>
  <c r="C1411" i="12"/>
  <c r="C1410" i="12"/>
  <c r="C1409" i="12"/>
  <c r="C1408" i="12"/>
  <c r="C1407" i="12"/>
  <c r="C1406" i="12"/>
  <c r="C1405" i="12"/>
  <c r="C1404" i="12"/>
  <c r="C1403" i="12"/>
  <c r="C1402" i="12"/>
  <c r="C1401" i="12"/>
  <c r="C1400" i="12"/>
  <c r="C1399" i="12"/>
  <c r="C1398" i="12"/>
  <c r="C1397" i="12"/>
  <c r="C1396" i="12"/>
  <c r="C1395" i="12"/>
  <c r="C1394" i="12"/>
  <c r="C1393" i="12"/>
  <c r="C1392" i="12"/>
  <c r="C1391" i="12"/>
  <c r="C1390" i="12"/>
  <c r="C1389" i="12"/>
  <c r="C1388" i="12"/>
  <c r="C1387" i="12"/>
  <c r="C1386" i="12"/>
  <c r="C1385" i="12"/>
  <c r="C1384" i="12"/>
  <c r="C1383" i="12"/>
  <c r="C1382" i="12"/>
  <c r="C1381" i="12"/>
  <c r="C1380" i="12"/>
  <c r="C1379" i="12"/>
  <c r="C1378" i="12"/>
  <c r="C1377" i="12"/>
  <c r="C1376" i="12"/>
  <c r="C1375" i="12"/>
  <c r="C1374" i="12"/>
  <c r="C1373" i="12"/>
  <c r="C1372" i="12"/>
  <c r="C1371" i="12"/>
  <c r="C1370" i="12"/>
  <c r="C1369" i="12"/>
  <c r="C1368" i="12"/>
  <c r="C1367" i="12"/>
  <c r="C1366" i="12"/>
  <c r="C1365" i="12"/>
  <c r="C1364" i="12"/>
  <c r="C1363" i="12"/>
  <c r="C1362" i="12"/>
  <c r="C1361" i="12"/>
  <c r="C1360" i="12"/>
  <c r="C1359" i="12"/>
  <c r="C1358" i="12"/>
  <c r="C1357" i="12"/>
  <c r="C1356" i="12"/>
  <c r="C1355" i="12"/>
  <c r="C1354" i="12"/>
  <c r="C1353" i="12"/>
  <c r="C1352" i="12"/>
  <c r="C1351" i="12"/>
  <c r="C1350" i="12"/>
  <c r="C1349" i="12"/>
  <c r="C1348" i="12"/>
  <c r="C1347" i="12"/>
  <c r="C1346" i="12"/>
  <c r="C1345" i="12"/>
  <c r="C1344" i="12"/>
  <c r="C1343" i="12"/>
  <c r="C1342" i="12"/>
  <c r="C1341" i="12"/>
  <c r="C1340" i="12"/>
  <c r="C1339" i="12"/>
  <c r="C1338" i="12"/>
  <c r="C1337" i="12"/>
  <c r="C1336" i="12"/>
  <c r="C1335" i="12"/>
  <c r="C1334" i="12"/>
  <c r="C1333" i="12"/>
  <c r="C1332" i="12"/>
  <c r="C1331" i="12"/>
  <c r="C1330" i="12"/>
  <c r="C1329" i="12"/>
  <c r="C1328" i="12"/>
  <c r="C1327" i="12"/>
  <c r="C1326" i="12"/>
  <c r="C1325" i="12"/>
  <c r="C1324" i="12"/>
  <c r="C1323" i="12"/>
  <c r="C1322" i="12"/>
  <c r="C1321" i="12"/>
  <c r="C1320" i="12"/>
  <c r="C1319" i="12"/>
  <c r="C1318" i="12"/>
  <c r="C1317" i="12"/>
  <c r="C1316" i="12"/>
  <c r="C1315" i="12"/>
  <c r="C1314" i="12"/>
  <c r="C1313" i="12"/>
  <c r="C1312" i="12"/>
  <c r="C1311" i="12"/>
  <c r="C1310" i="12"/>
  <c r="C1309" i="12"/>
  <c r="C1308" i="12"/>
  <c r="C1307" i="12"/>
  <c r="C1306" i="12"/>
  <c r="C1305" i="12"/>
  <c r="C1304" i="12"/>
  <c r="C1303" i="12"/>
  <c r="C1302" i="12"/>
  <c r="C1301" i="12"/>
  <c r="C1300" i="12"/>
  <c r="C1299" i="12"/>
  <c r="C1298" i="12"/>
  <c r="C1297" i="12"/>
  <c r="C1296" i="12"/>
  <c r="C1295" i="12"/>
  <c r="C1294" i="12"/>
  <c r="C1293" i="12"/>
  <c r="C1292" i="12"/>
  <c r="C1291" i="12"/>
  <c r="C1290" i="12"/>
  <c r="C1289" i="12"/>
  <c r="C1288" i="12"/>
  <c r="C1287" i="12"/>
  <c r="C1286" i="12"/>
  <c r="C1285" i="12"/>
  <c r="C1284" i="12"/>
  <c r="C1283" i="12"/>
  <c r="C1282" i="12"/>
  <c r="C1281" i="12"/>
  <c r="C1280" i="12"/>
  <c r="C1279" i="12"/>
  <c r="C1278" i="12"/>
  <c r="C1277" i="12"/>
  <c r="C1276" i="12"/>
  <c r="C1275" i="12"/>
  <c r="C1274" i="12"/>
  <c r="C1273" i="12"/>
  <c r="C1272" i="12"/>
  <c r="C1271" i="12"/>
  <c r="C1270" i="12"/>
  <c r="C1269" i="12"/>
  <c r="C1268" i="12"/>
  <c r="C1267" i="12"/>
  <c r="C1266" i="12"/>
  <c r="C1265" i="12"/>
  <c r="C1264" i="12"/>
  <c r="C1263" i="12"/>
  <c r="C1262" i="12"/>
  <c r="C1261" i="12"/>
  <c r="C1260" i="12"/>
  <c r="C1259" i="12"/>
  <c r="C1258" i="12"/>
  <c r="C1257" i="12"/>
  <c r="C1256" i="12"/>
  <c r="C1255" i="12"/>
  <c r="C1254" i="12"/>
  <c r="C1253" i="12"/>
  <c r="C1252" i="12"/>
  <c r="C1251" i="12"/>
  <c r="C1250" i="12"/>
  <c r="C1249" i="12"/>
  <c r="C1248" i="12"/>
  <c r="C1247" i="12"/>
  <c r="C1246" i="12"/>
  <c r="C1245" i="12"/>
  <c r="C1244" i="12"/>
  <c r="C1243" i="12"/>
  <c r="C1242" i="12"/>
  <c r="C1241" i="12"/>
  <c r="C1240" i="12"/>
  <c r="C1239" i="12"/>
  <c r="C1238" i="12"/>
  <c r="C1237" i="12"/>
  <c r="C1236" i="12"/>
  <c r="C1235" i="12"/>
  <c r="C1234" i="12"/>
  <c r="C1233" i="12"/>
  <c r="C1232" i="12"/>
  <c r="C1231" i="12"/>
  <c r="C1230" i="12"/>
  <c r="C1229" i="12"/>
  <c r="C1228" i="12"/>
  <c r="C1227" i="12"/>
  <c r="C1226" i="12"/>
  <c r="C1225" i="12"/>
  <c r="C1224" i="12"/>
  <c r="C1223" i="12"/>
  <c r="C1222" i="12"/>
  <c r="C1221" i="12"/>
  <c r="C1220" i="12"/>
  <c r="C1219" i="12"/>
  <c r="C1218" i="12"/>
  <c r="C1217" i="12"/>
  <c r="C1216" i="12"/>
  <c r="C1215" i="12"/>
  <c r="C1214" i="12"/>
  <c r="C1213" i="12"/>
  <c r="C1212" i="12"/>
  <c r="C1211" i="12"/>
  <c r="C1210" i="12"/>
  <c r="C1209" i="12"/>
  <c r="C1208" i="12"/>
  <c r="C1207" i="12"/>
  <c r="C1206" i="12"/>
  <c r="C1205" i="12"/>
  <c r="C1204" i="12"/>
  <c r="C1203" i="12"/>
  <c r="C1202" i="12"/>
  <c r="C1201" i="12"/>
  <c r="C1200" i="12"/>
  <c r="C1199" i="12"/>
  <c r="C1198" i="12"/>
  <c r="C1197" i="12"/>
  <c r="C1196" i="12"/>
  <c r="C1195" i="12"/>
  <c r="C1194" i="12"/>
  <c r="C1193" i="12"/>
  <c r="C1192" i="12"/>
  <c r="C1191" i="12"/>
  <c r="C1190" i="12"/>
  <c r="C1189" i="12"/>
  <c r="C1188" i="12"/>
  <c r="C1187" i="12"/>
  <c r="C1186" i="12"/>
  <c r="C1185" i="12"/>
  <c r="C1184" i="12"/>
  <c r="C1183" i="12"/>
  <c r="C1182" i="12"/>
  <c r="C1181" i="12"/>
  <c r="C1180" i="12"/>
  <c r="C1179" i="12"/>
  <c r="C1178" i="12"/>
  <c r="C1177" i="12"/>
  <c r="C1176" i="12"/>
  <c r="C1175" i="12"/>
  <c r="C1174" i="12"/>
  <c r="C1173" i="12"/>
  <c r="C1172" i="12"/>
  <c r="C1171" i="12"/>
  <c r="C1170" i="12"/>
  <c r="C1169" i="12"/>
  <c r="C1168" i="12"/>
  <c r="C1167" i="12"/>
  <c r="C1166" i="12"/>
  <c r="C1165" i="12"/>
  <c r="C1164" i="12"/>
  <c r="C1163" i="12"/>
  <c r="C1162" i="12"/>
  <c r="C1161" i="12"/>
  <c r="C1160" i="12"/>
  <c r="C1159" i="12"/>
  <c r="C1158" i="12"/>
  <c r="C1157" i="12"/>
  <c r="C1156" i="12"/>
  <c r="C1155" i="12"/>
  <c r="C1154" i="12"/>
  <c r="C1153" i="12"/>
  <c r="C1152" i="12"/>
  <c r="C1151" i="12"/>
  <c r="C1150" i="12"/>
  <c r="C1149" i="12"/>
  <c r="C1148" i="12"/>
  <c r="C1147" i="12"/>
  <c r="C1146" i="12"/>
  <c r="C1145" i="12"/>
  <c r="C1144" i="12"/>
  <c r="C1143" i="12"/>
  <c r="C1142" i="12"/>
  <c r="C1141" i="12"/>
  <c r="C1140" i="12"/>
  <c r="C1139" i="12"/>
  <c r="C1138" i="12"/>
  <c r="C1137" i="12"/>
  <c r="C1136" i="12"/>
  <c r="C1135" i="12"/>
  <c r="C1134" i="12"/>
  <c r="C1133" i="12"/>
  <c r="C1132" i="12"/>
  <c r="C1131" i="12"/>
  <c r="C1130" i="12"/>
  <c r="C1129" i="12"/>
  <c r="C1128" i="12"/>
  <c r="C1127" i="12"/>
  <c r="C1126" i="12"/>
  <c r="C1125" i="12"/>
  <c r="C1124" i="12"/>
  <c r="C1123" i="12"/>
  <c r="C1122" i="12"/>
  <c r="C1121" i="12"/>
  <c r="C1120" i="12"/>
  <c r="C1119" i="12"/>
  <c r="C1118" i="12"/>
  <c r="C1117" i="12"/>
  <c r="C1116" i="12"/>
  <c r="C1115" i="12"/>
  <c r="C1114" i="12"/>
  <c r="C1113" i="12"/>
  <c r="C1112" i="12"/>
  <c r="C1111" i="12"/>
  <c r="C1110" i="12"/>
  <c r="C1109" i="12"/>
  <c r="C1108" i="12"/>
  <c r="C1107" i="12"/>
  <c r="C1106" i="12"/>
  <c r="C1105" i="12"/>
  <c r="C1104" i="12"/>
  <c r="C1103" i="12"/>
  <c r="C1102" i="12"/>
  <c r="C1101" i="12"/>
  <c r="C1100" i="12"/>
  <c r="C1099" i="12"/>
  <c r="C1098" i="12"/>
  <c r="C1097" i="12"/>
  <c r="C1096" i="12"/>
  <c r="C1095" i="12"/>
  <c r="C1094" i="12"/>
  <c r="C1093" i="12"/>
  <c r="C1092" i="12"/>
  <c r="C1091" i="12"/>
  <c r="C1090" i="12"/>
  <c r="C1089" i="12"/>
  <c r="C1088" i="12"/>
  <c r="C1087" i="12"/>
  <c r="C1086" i="12"/>
  <c r="C1085" i="12"/>
  <c r="C1084" i="12"/>
  <c r="C1083" i="12"/>
  <c r="C1082" i="12"/>
  <c r="C1081" i="12"/>
  <c r="C1080" i="12"/>
  <c r="C1079" i="12"/>
  <c r="C1078" i="12"/>
  <c r="C1077" i="12"/>
  <c r="C1076" i="12"/>
  <c r="C1075" i="12"/>
  <c r="C1074" i="12"/>
  <c r="C1073" i="12"/>
  <c r="C1072" i="12"/>
  <c r="C1071" i="12"/>
  <c r="C84" i="12"/>
  <c r="C5" i="12"/>
  <c r="C32" i="12"/>
  <c r="B33" i="12"/>
  <c r="C31" i="12"/>
  <c r="B83" i="12" a="1"/>
  <c r="C57" i="12"/>
  <c r="C60" i="12"/>
  <c r="C8" i="12"/>
  <c r="C111" i="12"/>
  <c r="C85" i="12"/>
  <c r="B109" i="12" a="1"/>
  <c r="C83" i="12"/>
  <c r="C58" i="12"/>
  <c r="C109" i="12"/>
  <c r="B7" i="12"/>
  <c r="C59" i="12"/>
  <c r="B59" i="12"/>
  <c r="C33" i="12"/>
  <c r="C7" i="12"/>
  <c r="B110" i="12"/>
  <c r="B6" i="12"/>
  <c r="C110" i="12"/>
  <c r="C6" i="12"/>
  <c r="B84" i="12"/>
  <c r="C34" i="12"/>
  <c r="C112" i="12"/>
  <c r="B111" i="12"/>
  <c r="C86" i="12"/>
  <c r="B85" i="12"/>
  <c r="B109" i="12" l="1"/>
  <c r="B83" i="12"/>
  <c r="A135" i="12" l="1"/>
  <c r="C1070" i="12"/>
  <c r="E1070" i="12" s="1"/>
  <c r="C1069" i="12"/>
  <c r="E1069" i="12" s="1"/>
  <c r="C1068" i="12"/>
  <c r="E1068" i="12" s="1"/>
  <c r="C1067" i="12"/>
  <c r="E1067" i="12" s="1"/>
  <c r="C1066" i="12"/>
  <c r="E1066" i="12" s="1"/>
  <c r="C1065" i="12"/>
  <c r="E1065" i="12" s="1"/>
  <c r="C1064" i="12"/>
  <c r="E1064" i="12" s="1"/>
  <c r="C1063" i="12"/>
  <c r="E1063" i="12" s="1"/>
  <c r="C1062" i="12"/>
  <c r="E1062" i="12" s="1"/>
  <c r="C1061" i="12"/>
  <c r="E1061" i="12" s="1"/>
  <c r="C1060" i="12"/>
  <c r="E1060" i="12" s="1"/>
  <c r="C1059" i="12"/>
  <c r="E1059" i="12" s="1"/>
  <c r="C1058" i="12"/>
  <c r="C1057" i="12"/>
  <c r="C1056" i="12"/>
  <c r="C1055" i="12"/>
  <c r="C1054" i="12"/>
  <c r="C1053" i="12"/>
  <c r="C1052" i="12"/>
  <c r="C1051" i="12"/>
  <c r="C1050" i="12"/>
  <c r="C1049" i="12"/>
  <c r="C1044" i="12"/>
  <c r="E1044" i="12" s="1"/>
  <c r="C1043" i="12"/>
  <c r="E1043" i="12" s="1"/>
  <c r="C1042" i="12"/>
  <c r="E1042" i="12" s="1"/>
  <c r="C1041" i="12"/>
  <c r="E1041" i="12" s="1"/>
  <c r="C1040" i="12"/>
  <c r="E1040" i="12" s="1"/>
  <c r="C1039" i="12"/>
  <c r="E1039" i="12" s="1"/>
  <c r="C1038" i="12"/>
  <c r="E1038" i="12" s="1"/>
  <c r="C1037" i="12"/>
  <c r="E1037" i="12" s="1"/>
  <c r="C1036" i="12"/>
  <c r="E1036" i="12" s="1"/>
  <c r="C1035" i="12"/>
  <c r="E1035" i="12" s="1"/>
  <c r="C1034" i="12"/>
  <c r="E1034" i="12" s="1"/>
  <c r="C1033" i="12"/>
  <c r="E1033" i="12" s="1"/>
  <c r="C1032" i="12"/>
  <c r="C1031" i="12"/>
  <c r="C1030" i="12"/>
  <c r="C1029" i="12"/>
  <c r="C1028" i="12"/>
  <c r="C1027" i="12"/>
  <c r="C1026" i="12"/>
  <c r="C1025" i="12"/>
  <c r="C1024" i="12"/>
  <c r="C1023" i="12"/>
  <c r="C1018" i="12"/>
  <c r="E1018" i="12" s="1"/>
  <c r="C1017" i="12"/>
  <c r="E1017" i="12" s="1"/>
  <c r="C1016" i="12"/>
  <c r="E1016" i="12" s="1"/>
  <c r="C1015" i="12"/>
  <c r="E1015" i="12" s="1"/>
  <c r="C1014" i="12"/>
  <c r="E1014" i="12" s="1"/>
  <c r="C1013" i="12"/>
  <c r="E1013" i="12" s="1"/>
  <c r="C1012" i="12"/>
  <c r="E1012" i="12" s="1"/>
  <c r="C1011" i="12"/>
  <c r="E1011" i="12" s="1"/>
  <c r="C1010" i="12"/>
  <c r="E1010" i="12" s="1"/>
  <c r="C1009" i="12"/>
  <c r="E1009" i="12" s="1"/>
  <c r="C1008" i="12"/>
  <c r="E1008" i="12" s="1"/>
  <c r="C1007" i="12"/>
  <c r="E1007" i="12" s="1"/>
  <c r="C1006" i="12"/>
  <c r="C1005" i="12"/>
  <c r="C1004" i="12"/>
  <c r="C1003" i="12"/>
  <c r="C1002" i="12"/>
  <c r="C1001" i="12"/>
  <c r="C1000" i="12"/>
  <c r="C999" i="12"/>
  <c r="C998" i="12"/>
  <c r="C997" i="12"/>
  <c r="C992" i="12"/>
  <c r="E992" i="12" s="1"/>
  <c r="C991" i="12"/>
  <c r="E991" i="12" s="1"/>
  <c r="C990" i="12"/>
  <c r="E990" i="12" s="1"/>
  <c r="C989" i="12"/>
  <c r="E989" i="12" s="1"/>
  <c r="C988" i="12"/>
  <c r="E988" i="12" s="1"/>
  <c r="C987" i="12"/>
  <c r="E987" i="12" s="1"/>
  <c r="C986" i="12"/>
  <c r="E986" i="12" s="1"/>
  <c r="C985" i="12"/>
  <c r="E985" i="12" s="1"/>
  <c r="C984" i="12"/>
  <c r="E984" i="12" s="1"/>
  <c r="C983" i="12"/>
  <c r="E983" i="12" s="1"/>
  <c r="C982" i="12"/>
  <c r="E982" i="12" s="1"/>
  <c r="C981" i="12"/>
  <c r="E981" i="12" s="1"/>
  <c r="C980" i="12"/>
  <c r="C979" i="12"/>
  <c r="C978" i="12"/>
  <c r="C977" i="12"/>
  <c r="C976" i="12"/>
  <c r="C975" i="12"/>
  <c r="C974" i="12"/>
  <c r="C973" i="12"/>
  <c r="C972" i="12"/>
  <c r="C971" i="12"/>
  <c r="C966" i="12"/>
  <c r="E966" i="12" s="1"/>
  <c r="C965" i="12"/>
  <c r="E965" i="12" s="1"/>
  <c r="C964" i="12"/>
  <c r="E964" i="12" s="1"/>
  <c r="C963" i="12"/>
  <c r="E963" i="12" s="1"/>
  <c r="C962" i="12"/>
  <c r="E962" i="12" s="1"/>
  <c r="C961" i="12"/>
  <c r="E961" i="12" s="1"/>
  <c r="C960" i="12"/>
  <c r="E960" i="12" s="1"/>
  <c r="C959" i="12"/>
  <c r="E959" i="12" s="1"/>
  <c r="C958" i="12"/>
  <c r="E958" i="12" s="1"/>
  <c r="C957" i="12"/>
  <c r="E957" i="12" s="1"/>
  <c r="C956" i="12"/>
  <c r="E956" i="12" s="1"/>
  <c r="C955" i="12"/>
  <c r="E955" i="12" s="1"/>
  <c r="C954" i="12"/>
  <c r="C953" i="12"/>
  <c r="C952" i="12"/>
  <c r="C951" i="12"/>
  <c r="C950" i="12"/>
  <c r="C949" i="12"/>
  <c r="C948" i="12"/>
  <c r="C947" i="12"/>
  <c r="C946" i="12"/>
  <c r="C945" i="12"/>
  <c r="C940" i="12"/>
  <c r="E940" i="12" s="1"/>
  <c r="C939" i="12"/>
  <c r="E939" i="12" s="1"/>
  <c r="C938" i="12"/>
  <c r="E938" i="12" s="1"/>
  <c r="C937" i="12"/>
  <c r="E937" i="12" s="1"/>
  <c r="C936" i="12"/>
  <c r="E936" i="12" s="1"/>
  <c r="C935" i="12"/>
  <c r="E935" i="12" s="1"/>
  <c r="C934" i="12"/>
  <c r="E934" i="12" s="1"/>
  <c r="C933" i="12"/>
  <c r="E933" i="12" s="1"/>
  <c r="C932" i="12"/>
  <c r="E932" i="12" s="1"/>
  <c r="C931" i="12"/>
  <c r="E931" i="12" s="1"/>
  <c r="C930" i="12"/>
  <c r="E930" i="12" s="1"/>
  <c r="C929" i="12"/>
  <c r="E929" i="12" s="1"/>
  <c r="C928" i="12"/>
  <c r="C927" i="12"/>
  <c r="C926" i="12"/>
  <c r="C925" i="12"/>
  <c r="C924" i="12"/>
  <c r="C923" i="12"/>
  <c r="C922" i="12"/>
  <c r="C921" i="12"/>
  <c r="C920" i="12"/>
  <c r="C919" i="12"/>
  <c r="C914" i="12"/>
  <c r="E914" i="12" s="1"/>
  <c r="C913" i="12"/>
  <c r="E913" i="12" s="1"/>
  <c r="C912" i="12"/>
  <c r="E912" i="12" s="1"/>
  <c r="C911" i="12"/>
  <c r="E911" i="12" s="1"/>
  <c r="C910" i="12"/>
  <c r="E910" i="12" s="1"/>
  <c r="C909" i="12"/>
  <c r="E909" i="12" s="1"/>
  <c r="C908" i="12"/>
  <c r="E908" i="12" s="1"/>
  <c r="C907" i="12"/>
  <c r="E907" i="12" s="1"/>
  <c r="C906" i="12"/>
  <c r="E906" i="12" s="1"/>
  <c r="C905" i="12"/>
  <c r="E905" i="12" s="1"/>
  <c r="C904" i="12"/>
  <c r="E904" i="12" s="1"/>
  <c r="C903" i="12"/>
  <c r="E903" i="12" s="1"/>
  <c r="C902" i="12"/>
  <c r="C901" i="12"/>
  <c r="C900" i="12"/>
  <c r="C899" i="12"/>
  <c r="C898" i="12"/>
  <c r="C897" i="12"/>
  <c r="C896" i="12"/>
  <c r="C895" i="12"/>
  <c r="C894" i="12"/>
  <c r="C893" i="12"/>
  <c r="C888" i="12"/>
  <c r="E888" i="12" s="1"/>
  <c r="C887" i="12"/>
  <c r="E887" i="12" s="1"/>
  <c r="C886" i="12"/>
  <c r="E886" i="12" s="1"/>
  <c r="C885" i="12"/>
  <c r="E885" i="12" s="1"/>
  <c r="C884" i="12"/>
  <c r="E884" i="12" s="1"/>
  <c r="C883" i="12"/>
  <c r="E883" i="12" s="1"/>
  <c r="C882" i="12"/>
  <c r="E882" i="12" s="1"/>
  <c r="C881" i="12"/>
  <c r="E881" i="12" s="1"/>
  <c r="C880" i="12"/>
  <c r="E880" i="12" s="1"/>
  <c r="C879" i="12"/>
  <c r="E879" i="12" s="1"/>
  <c r="C878" i="12"/>
  <c r="E878" i="12" s="1"/>
  <c r="C877" i="12"/>
  <c r="E877" i="12" s="1"/>
  <c r="C876" i="12"/>
  <c r="C875" i="12"/>
  <c r="C874" i="12"/>
  <c r="C873" i="12"/>
  <c r="C872" i="12"/>
  <c r="C871" i="12"/>
  <c r="C870" i="12"/>
  <c r="C869" i="12"/>
  <c r="C868" i="12"/>
  <c r="C867" i="12"/>
  <c r="C862" i="12"/>
  <c r="E862" i="12" s="1"/>
  <c r="C861" i="12"/>
  <c r="E861" i="12" s="1"/>
  <c r="C860" i="12"/>
  <c r="E860" i="12" s="1"/>
  <c r="C859" i="12"/>
  <c r="E859" i="12" s="1"/>
  <c r="C858" i="12"/>
  <c r="E858" i="12" s="1"/>
  <c r="C857" i="12"/>
  <c r="E857" i="12" s="1"/>
  <c r="C856" i="12"/>
  <c r="E856" i="12" s="1"/>
  <c r="C855" i="12"/>
  <c r="E855" i="12" s="1"/>
  <c r="C854" i="12"/>
  <c r="E854" i="12" s="1"/>
  <c r="C853" i="12"/>
  <c r="E853" i="12" s="1"/>
  <c r="C852" i="12"/>
  <c r="E852" i="12" s="1"/>
  <c r="C851" i="12"/>
  <c r="E851" i="12" s="1"/>
  <c r="C850" i="12"/>
  <c r="C849" i="12"/>
  <c r="C848" i="12"/>
  <c r="C847" i="12"/>
  <c r="C846" i="12"/>
  <c r="C845" i="12"/>
  <c r="C844" i="12"/>
  <c r="C843" i="12"/>
  <c r="C842" i="12"/>
  <c r="C841" i="12"/>
  <c r="C836" i="12"/>
  <c r="E836" i="12" s="1"/>
  <c r="C835" i="12"/>
  <c r="E835" i="12" s="1"/>
  <c r="C834" i="12"/>
  <c r="E834" i="12" s="1"/>
  <c r="C833" i="12"/>
  <c r="E833" i="12" s="1"/>
  <c r="C832" i="12"/>
  <c r="E832" i="12" s="1"/>
  <c r="C831" i="12"/>
  <c r="E831" i="12" s="1"/>
  <c r="C830" i="12"/>
  <c r="E830" i="12" s="1"/>
  <c r="C829" i="12"/>
  <c r="E829" i="12" s="1"/>
  <c r="C828" i="12"/>
  <c r="E828" i="12" s="1"/>
  <c r="C827" i="12"/>
  <c r="E827" i="12" s="1"/>
  <c r="C826" i="12"/>
  <c r="E826" i="12" s="1"/>
  <c r="C825" i="12"/>
  <c r="E825" i="12" s="1"/>
  <c r="C824" i="12"/>
  <c r="C823" i="12"/>
  <c r="C822" i="12"/>
  <c r="C821" i="12"/>
  <c r="C820" i="12"/>
  <c r="C819" i="12"/>
  <c r="C818" i="12"/>
  <c r="C817" i="12"/>
  <c r="C816" i="12"/>
  <c r="C815" i="12"/>
  <c r="C810" i="12"/>
  <c r="E810" i="12" s="1"/>
  <c r="C809" i="12"/>
  <c r="E809" i="12" s="1"/>
  <c r="C808" i="12"/>
  <c r="E808" i="12" s="1"/>
  <c r="C807" i="12"/>
  <c r="E807" i="12" s="1"/>
  <c r="C806" i="12"/>
  <c r="E806" i="12" s="1"/>
  <c r="C805" i="12"/>
  <c r="E805" i="12" s="1"/>
  <c r="C804" i="12"/>
  <c r="E804" i="12" s="1"/>
  <c r="C803" i="12"/>
  <c r="E803" i="12" s="1"/>
  <c r="C802" i="12"/>
  <c r="E802" i="12" s="1"/>
  <c r="C801" i="12"/>
  <c r="E801" i="12" s="1"/>
  <c r="C800" i="12"/>
  <c r="E800" i="12" s="1"/>
  <c r="C799" i="12"/>
  <c r="E799" i="12" s="1"/>
  <c r="C798" i="12"/>
  <c r="C797" i="12"/>
  <c r="C796" i="12"/>
  <c r="C795" i="12"/>
  <c r="C794" i="12"/>
  <c r="C793" i="12"/>
  <c r="C792" i="12"/>
  <c r="C791" i="12"/>
  <c r="C790" i="12"/>
  <c r="C789" i="12"/>
  <c r="C784" i="12"/>
  <c r="E784" i="12" s="1"/>
  <c r="C783" i="12"/>
  <c r="E783" i="12" s="1"/>
  <c r="C782" i="12"/>
  <c r="E782" i="12" s="1"/>
  <c r="C781" i="12"/>
  <c r="E781" i="12" s="1"/>
  <c r="C780" i="12"/>
  <c r="E780" i="12" s="1"/>
  <c r="C779" i="12"/>
  <c r="E779" i="12" s="1"/>
  <c r="C778" i="12"/>
  <c r="E778" i="12" s="1"/>
  <c r="C777" i="12"/>
  <c r="E777" i="12" s="1"/>
  <c r="C776" i="12"/>
  <c r="E776" i="12" s="1"/>
  <c r="C775" i="12"/>
  <c r="E775" i="12" s="1"/>
  <c r="C774" i="12"/>
  <c r="E774" i="12" s="1"/>
  <c r="C773" i="12"/>
  <c r="E773" i="12" s="1"/>
  <c r="C772" i="12"/>
  <c r="C771" i="12"/>
  <c r="C770" i="12"/>
  <c r="C769" i="12"/>
  <c r="C768" i="12"/>
  <c r="C767" i="12"/>
  <c r="C766" i="12"/>
  <c r="C765" i="12"/>
  <c r="C764" i="12"/>
  <c r="C763" i="12"/>
  <c r="C758" i="12"/>
  <c r="E758" i="12" s="1"/>
  <c r="C757" i="12"/>
  <c r="E757" i="12" s="1"/>
  <c r="C756" i="12"/>
  <c r="E756" i="12" s="1"/>
  <c r="C755" i="12"/>
  <c r="E755" i="12" s="1"/>
  <c r="C754" i="12"/>
  <c r="E754" i="12" s="1"/>
  <c r="C753" i="12"/>
  <c r="E753" i="12" s="1"/>
  <c r="C752" i="12"/>
  <c r="E752" i="12" s="1"/>
  <c r="C751" i="12"/>
  <c r="E751" i="12" s="1"/>
  <c r="C750" i="12"/>
  <c r="E750" i="12" s="1"/>
  <c r="C749" i="12"/>
  <c r="E749" i="12" s="1"/>
  <c r="C748" i="12"/>
  <c r="E748" i="12" s="1"/>
  <c r="C747" i="12"/>
  <c r="E747" i="12" s="1"/>
  <c r="C746" i="12"/>
  <c r="C745" i="12"/>
  <c r="C744" i="12"/>
  <c r="C743" i="12"/>
  <c r="C742" i="12"/>
  <c r="C741" i="12"/>
  <c r="C740" i="12"/>
  <c r="C739" i="12"/>
  <c r="C738" i="12"/>
  <c r="C737" i="12"/>
  <c r="C732" i="12"/>
  <c r="E732" i="12" s="1"/>
  <c r="C731" i="12"/>
  <c r="E731" i="12" s="1"/>
  <c r="C730" i="12"/>
  <c r="E730" i="12" s="1"/>
  <c r="C729" i="12"/>
  <c r="E729" i="12" s="1"/>
  <c r="C728" i="12"/>
  <c r="E728" i="12" s="1"/>
  <c r="C727" i="12"/>
  <c r="E727" i="12" s="1"/>
  <c r="C726" i="12"/>
  <c r="E726" i="12" s="1"/>
  <c r="C725" i="12"/>
  <c r="E725" i="12" s="1"/>
  <c r="C724" i="12"/>
  <c r="E724" i="12" s="1"/>
  <c r="C723" i="12"/>
  <c r="E723" i="12" s="1"/>
  <c r="C722" i="12"/>
  <c r="E722" i="12" s="1"/>
  <c r="C721" i="12"/>
  <c r="E721" i="12" s="1"/>
  <c r="C720" i="12"/>
  <c r="C719" i="12"/>
  <c r="C718" i="12"/>
  <c r="C717" i="12"/>
  <c r="C716" i="12"/>
  <c r="C715" i="12"/>
  <c r="C714" i="12"/>
  <c r="C713" i="12"/>
  <c r="C712" i="12"/>
  <c r="C711" i="12"/>
  <c r="C706" i="12"/>
  <c r="E706" i="12" s="1"/>
  <c r="C705" i="12"/>
  <c r="E705" i="12" s="1"/>
  <c r="C704" i="12"/>
  <c r="E704" i="12" s="1"/>
  <c r="C703" i="12"/>
  <c r="E703" i="12" s="1"/>
  <c r="C702" i="12"/>
  <c r="E702" i="12" s="1"/>
  <c r="C701" i="12"/>
  <c r="E701" i="12" s="1"/>
  <c r="C700" i="12"/>
  <c r="E700" i="12" s="1"/>
  <c r="C699" i="12"/>
  <c r="E699" i="12" s="1"/>
  <c r="C698" i="12"/>
  <c r="E698" i="12" s="1"/>
  <c r="C697" i="12"/>
  <c r="E697" i="12" s="1"/>
  <c r="C696" i="12"/>
  <c r="E696" i="12" s="1"/>
  <c r="C695" i="12"/>
  <c r="E695" i="12" s="1"/>
  <c r="C694" i="12"/>
  <c r="C693" i="12"/>
  <c r="C692" i="12"/>
  <c r="C691" i="12"/>
  <c r="C690" i="12"/>
  <c r="C689" i="12"/>
  <c r="C688" i="12"/>
  <c r="C687" i="12"/>
  <c r="C686" i="12"/>
  <c r="C685" i="12"/>
  <c r="C680" i="12"/>
  <c r="E680" i="12" s="1"/>
  <c r="C679" i="12"/>
  <c r="E679" i="12" s="1"/>
  <c r="C678" i="12"/>
  <c r="E678" i="12" s="1"/>
  <c r="C677" i="12"/>
  <c r="E677" i="12" s="1"/>
  <c r="C676" i="12"/>
  <c r="E676" i="12" s="1"/>
  <c r="C675" i="12"/>
  <c r="E675" i="12" s="1"/>
  <c r="C674" i="12"/>
  <c r="E674" i="12" s="1"/>
  <c r="C673" i="12"/>
  <c r="E673" i="12" s="1"/>
  <c r="C672" i="12"/>
  <c r="E672" i="12" s="1"/>
  <c r="C671" i="12"/>
  <c r="E671" i="12" s="1"/>
  <c r="C670" i="12"/>
  <c r="E670" i="12" s="1"/>
  <c r="C669" i="12"/>
  <c r="E669" i="12" s="1"/>
  <c r="C668" i="12"/>
  <c r="C667" i="12"/>
  <c r="C666" i="12"/>
  <c r="C665" i="12"/>
  <c r="C664" i="12"/>
  <c r="C663" i="12"/>
  <c r="C662" i="12"/>
  <c r="C661" i="12"/>
  <c r="C660" i="12"/>
  <c r="C659" i="12"/>
  <c r="C654" i="12"/>
  <c r="E654" i="12" s="1"/>
  <c r="C653" i="12"/>
  <c r="E653" i="12" s="1"/>
  <c r="C652" i="12"/>
  <c r="E652" i="12" s="1"/>
  <c r="C651" i="12"/>
  <c r="E651" i="12" s="1"/>
  <c r="C650" i="12"/>
  <c r="E650" i="12" s="1"/>
  <c r="C649" i="12"/>
  <c r="E649" i="12" s="1"/>
  <c r="C648" i="12"/>
  <c r="E648" i="12" s="1"/>
  <c r="C647" i="12"/>
  <c r="E647" i="12" s="1"/>
  <c r="C646" i="12"/>
  <c r="E646" i="12" s="1"/>
  <c r="C645" i="12"/>
  <c r="E645" i="12" s="1"/>
  <c r="C644" i="12"/>
  <c r="E644" i="12" s="1"/>
  <c r="C643" i="12"/>
  <c r="E643" i="12" s="1"/>
  <c r="C642" i="12"/>
  <c r="C641" i="12"/>
  <c r="C640" i="12"/>
  <c r="C639" i="12"/>
  <c r="C638" i="12"/>
  <c r="C637" i="12"/>
  <c r="C636" i="12"/>
  <c r="C635" i="12"/>
  <c r="C634" i="12"/>
  <c r="C633" i="12"/>
  <c r="C628" i="12"/>
  <c r="E628" i="12" s="1"/>
  <c r="C627" i="12"/>
  <c r="E627" i="12" s="1"/>
  <c r="C626" i="12"/>
  <c r="E626" i="12" s="1"/>
  <c r="C625" i="12"/>
  <c r="E625" i="12" s="1"/>
  <c r="C624" i="12"/>
  <c r="E624" i="12" s="1"/>
  <c r="C623" i="12"/>
  <c r="E623" i="12" s="1"/>
  <c r="C622" i="12"/>
  <c r="E622" i="12" s="1"/>
  <c r="C621" i="12"/>
  <c r="E621" i="12" s="1"/>
  <c r="C620" i="12"/>
  <c r="E620" i="12" s="1"/>
  <c r="C619" i="12"/>
  <c r="E619" i="12" s="1"/>
  <c r="C618" i="12"/>
  <c r="E618" i="12" s="1"/>
  <c r="C617" i="12"/>
  <c r="E617" i="12" s="1"/>
  <c r="C616" i="12"/>
  <c r="C615" i="12"/>
  <c r="C614" i="12"/>
  <c r="C613" i="12"/>
  <c r="C612" i="12"/>
  <c r="C611" i="12"/>
  <c r="C610" i="12"/>
  <c r="C609" i="12"/>
  <c r="C608" i="12"/>
  <c r="C607" i="12"/>
  <c r="C602" i="12"/>
  <c r="E602" i="12" s="1"/>
  <c r="C601" i="12"/>
  <c r="E601" i="12" s="1"/>
  <c r="C600" i="12"/>
  <c r="E600" i="12" s="1"/>
  <c r="C599" i="12"/>
  <c r="E599" i="12" s="1"/>
  <c r="C598" i="12"/>
  <c r="E598" i="12" s="1"/>
  <c r="C597" i="12"/>
  <c r="E597" i="12" s="1"/>
  <c r="C596" i="12"/>
  <c r="E596" i="12" s="1"/>
  <c r="C595" i="12"/>
  <c r="E595" i="12" s="1"/>
  <c r="C594" i="12"/>
  <c r="E594" i="12" s="1"/>
  <c r="C593" i="12"/>
  <c r="E593" i="12" s="1"/>
  <c r="C592" i="12"/>
  <c r="E592" i="12" s="1"/>
  <c r="C591" i="12"/>
  <c r="E591" i="12" s="1"/>
  <c r="C590" i="12"/>
  <c r="C589" i="12"/>
  <c r="C588" i="12"/>
  <c r="C587" i="12"/>
  <c r="C586" i="12"/>
  <c r="C585" i="12"/>
  <c r="C584" i="12"/>
  <c r="C583" i="12"/>
  <c r="C582" i="12"/>
  <c r="C581" i="12"/>
  <c r="C576" i="12"/>
  <c r="E576" i="12" s="1"/>
  <c r="C575" i="12"/>
  <c r="E575" i="12" s="1"/>
  <c r="C574" i="12"/>
  <c r="E574" i="12" s="1"/>
  <c r="C573" i="12"/>
  <c r="E573" i="12" s="1"/>
  <c r="C572" i="12"/>
  <c r="E572" i="12" s="1"/>
  <c r="C571" i="12"/>
  <c r="E571" i="12" s="1"/>
  <c r="C570" i="12"/>
  <c r="E570" i="12" s="1"/>
  <c r="C569" i="12"/>
  <c r="E569" i="12" s="1"/>
  <c r="C568" i="12"/>
  <c r="E568" i="12" s="1"/>
  <c r="C567" i="12"/>
  <c r="E567" i="12" s="1"/>
  <c r="C566" i="12"/>
  <c r="E566" i="12" s="1"/>
  <c r="C565" i="12"/>
  <c r="E565" i="12" s="1"/>
  <c r="C564" i="12"/>
  <c r="C563" i="12"/>
  <c r="C562" i="12"/>
  <c r="C561" i="12"/>
  <c r="C560" i="12"/>
  <c r="C559" i="12"/>
  <c r="C558" i="12"/>
  <c r="C557" i="12"/>
  <c r="C556" i="12"/>
  <c r="C555" i="12"/>
  <c r="C550" i="12"/>
  <c r="E550" i="12" s="1"/>
  <c r="C549" i="12"/>
  <c r="E549" i="12" s="1"/>
  <c r="C548" i="12"/>
  <c r="E548" i="12" s="1"/>
  <c r="C547" i="12"/>
  <c r="E547" i="12" s="1"/>
  <c r="C546" i="12"/>
  <c r="E546" i="12" s="1"/>
  <c r="C545" i="12"/>
  <c r="E545" i="12" s="1"/>
  <c r="C544" i="12"/>
  <c r="E544" i="12" s="1"/>
  <c r="C543" i="12"/>
  <c r="E543" i="12" s="1"/>
  <c r="C542" i="12"/>
  <c r="E542" i="12" s="1"/>
  <c r="C541" i="12"/>
  <c r="E541" i="12" s="1"/>
  <c r="C540" i="12"/>
  <c r="E540" i="12" s="1"/>
  <c r="C539" i="12"/>
  <c r="E539" i="12" s="1"/>
  <c r="C538" i="12"/>
  <c r="C537" i="12"/>
  <c r="C536" i="12"/>
  <c r="C535" i="12"/>
  <c r="C534" i="12"/>
  <c r="C533" i="12"/>
  <c r="C532" i="12"/>
  <c r="C531" i="12"/>
  <c r="C530" i="12"/>
  <c r="C529" i="12"/>
  <c r="C524" i="12"/>
  <c r="E524" i="12" s="1"/>
  <c r="C523" i="12"/>
  <c r="E523" i="12" s="1"/>
  <c r="C522" i="12"/>
  <c r="E522" i="12" s="1"/>
  <c r="C521" i="12"/>
  <c r="E521" i="12" s="1"/>
  <c r="C520" i="12"/>
  <c r="E520" i="12" s="1"/>
  <c r="C519" i="12"/>
  <c r="E519" i="12" s="1"/>
  <c r="C518" i="12"/>
  <c r="E518" i="12" s="1"/>
  <c r="C517" i="12"/>
  <c r="E517" i="12" s="1"/>
  <c r="C516" i="12"/>
  <c r="E516" i="12" s="1"/>
  <c r="C515" i="12"/>
  <c r="E515" i="12" s="1"/>
  <c r="C514" i="12"/>
  <c r="E514" i="12" s="1"/>
  <c r="C513" i="12"/>
  <c r="E513" i="12" s="1"/>
  <c r="C512" i="12"/>
  <c r="C511" i="12"/>
  <c r="C510" i="12"/>
  <c r="C509" i="12"/>
  <c r="C508" i="12"/>
  <c r="C507" i="12"/>
  <c r="C506" i="12"/>
  <c r="C505" i="12"/>
  <c r="C504" i="12"/>
  <c r="C503" i="12"/>
  <c r="C498" i="12"/>
  <c r="E498" i="12" s="1"/>
  <c r="C497" i="12"/>
  <c r="E497" i="12" s="1"/>
  <c r="C496" i="12"/>
  <c r="E496" i="12" s="1"/>
  <c r="C495" i="12"/>
  <c r="E495" i="12" s="1"/>
  <c r="C494" i="12"/>
  <c r="E494" i="12" s="1"/>
  <c r="C493" i="12"/>
  <c r="E493" i="12" s="1"/>
  <c r="C492" i="12"/>
  <c r="E492" i="12" s="1"/>
  <c r="C491" i="12"/>
  <c r="E491" i="12" s="1"/>
  <c r="C490" i="12"/>
  <c r="E490" i="12" s="1"/>
  <c r="C489" i="12"/>
  <c r="E489" i="12" s="1"/>
  <c r="C488" i="12"/>
  <c r="E488" i="12" s="1"/>
  <c r="C487" i="12"/>
  <c r="E487" i="12" s="1"/>
  <c r="C486" i="12"/>
  <c r="C485" i="12"/>
  <c r="C484" i="12"/>
  <c r="C483" i="12"/>
  <c r="C482" i="12"/>
  <c r="C481" i="12"/>
  <c r="C480" i="12"/>
  <c r="C479" i="12"/>
  <c r="C478" i="12"/>
  <c r="C477" i="12"/>
  <c r="C472" i="12"/>
  <c r="E472" i="12" s="1"/>
  <c r="C471" i="12"/>
  <c r="E471" i="12" s="1"/>
  <c r="C470" i="12"/>
  <c r="E470" i="12" s="1"/>
  <c r="C469" i="12"/>
  <c r="E469" i="12" s="1"/>
  <c r="C468" i="12"/>
  <c r="E468" i="12" s="1"/>
  <c r="C467" i="12"/>
  <c r="E467" i="12" s="1"/>
  <c r="C466" i="12"/>
  <c r="E466" i="12" s="1"/>
  <c r="C465" i="12"/>
  <c r="E465" i="12" s="1"/>
  <c r="C464" i="12"/>
  <c r="E464" i="12" s="1"/>
  <c r="C463" i="12"/>
  <c r="E463" i="12" s="1"/>
  <c r="C462" i="12"/>
  <c r="E462" i="12" s="1"/>
  <c r="C461" i="12"/>
  <c r="E461" i="12" s="1"/>
  <c r="C460" i="12"/>
  <c r="C459" i="12"/>
  <c r="C458" i="12"/>
  <c r="C457" i="12"/>
  <c r="C456" i="12"/>
  <c r="C455" i="12"/>
  <c r="C454" i="12"/>
  <c r="C453" i="12"/>
  <c r="C452" i="12"/>
  <c r="C451" i="12"/>
  <c r="C446" i="12"/>
  <c r="E446" i="12" s="1"/>
  <c r="C445" i="12"/>
  <c r="E445" i="12" s="1"/>
  <c r="C444" i="12"/>
  <c r="E444" i="12" s="1"/>
  <c r="C443" i="12"/>
  <c r="E443" i="12" s="1"/>
  <c r="C442" i="12"/>
  <c r="E442" i="12" s="1"/>
  <c r="C441" i="12"/>
  <c r="E441" i="12" s="1"/>
  <c r="C440" i="12"/>
  <c r="E440" i="12" s="1"/>
  <c r="C439" i="12"/>
  <c r="E439" i="12" s="1"/>
  <c r="C438" i="12"/>
  <c r="E438" i="12" s="1"/>
  <c r="C437" i="12"/>
  <c r="E437" i="12" s="1"/>
  <c r="C436" i="12"/>
  <c r="E436" i="12" s="1"/>
  <c r="C435" i="12"/>
  <c r="E435" i="12" s="1"/>
  <c r="C434" i="12"/>
  <c r="C433" i="12"/>
  <c r="C432" i="12"/>
  <c r="C431" i="12"/>
  <c r="C430" i="12"/>
  <c r="C429" i="12"/>
  <c r="C428" i="12"/>
  <c r="C427" i="12"/>
  <c r="C426" i="12"/>
  <c r="C425" i="12"/>
  <c r="C420" i="12"/>
  <c r="E420" i="12" s="1"/>
  <c r="C419" i="12"/>
  <c r="E419" i="12" s="1"/>
  <c r="C418" i="12"/>
  <c r="E418" i="12" s="1"/>
  <c r="C417" i="12"/>
  <c r="E417" i="12" s="1"/>
  <c r="C416" i="12"/>
  <c r="E416" i="12" s="1"/>
  <c r="C415" i="12"/>
  <c r="E415" i="12" s="1"/>
  <c r="C414" i="12"/>
  <c r="E414" i="12" s="1"/>
  <c r="C413" i="12"/>
  <c r="E413" i="12" s="1"/>
  <c r="C412" i="12"/>
  <c r="E412" i="12" s="1"/>
  <c r="C411" i="12"/>
  <c r="E411" i="12" s="1"/>
  <c r="C410" i="12"/>
  <c r="E410" i="12" s="1"/>
  <c r="C409" i="12"/>
  <c r="E409" i="12" s="1"/>
  <c r="C408" i="12"/>
  <c r="C407" i="12"/>
  <c r="C406" i="12"/>
  <c r="C405" i="12"/>
  <c r="C404" i="12"/>
  <c r="C403" i="12"/>
  <c r="C402" i="12"/>
  <c r="C401" i="12"/>
  <c r="C400" i="12"/>
  <c r="C399" i="12"/>
  <c r="C394" i="12"/>
  <c r="E394" i="12" s="1"/>
  <c r="C393" i="12"/>
  <c r="E393" i="12" s="1"/>
  <c r="C392" i="12"/>
  <c r="E392" i="12" s="1"/>
  <c r="C391" i="12"/>
  <c r="E391" i="12" s="1"/>
  <c r="C390" i="12"/>
  <c r="E390" i="12" s="1"/>
  <c r="C389" i="12"/>
  <c r="E389" i="12" s="1"/>
  <c r="C388" i="12"/>
  <c r="E388" i="12" s="1"/>
  <c r="C387" i="12"/>
  <c r="E387" i="12" s="1"/>
  <c r="C386" i="12"/>
  <c r="E386" i="12" s="1"/>
  <c r="C385" i="12"/>
  <c r="E385" i="12" s="1"/>
  <c r="C384" i="12"/>
  <c r="E384" i="12" s="1"/>
  <c r="C383" i="12"/>
  <c r="E383" i="12" s="1"/>
  <c r="C382" i="12"/>
  <c r="C381" i="12"/>
  <c r="C380" i="12"/>
  <c r="C379" i="12"/>
  <c r="C378" i="12"/>
  <c r="C377" i="12"/>
  <c r="C376" i="12"/>
  <c r="C375" i="12"/>
  <c r="C374" i="12"/>
  <c r="C373" i="12"/>
  <c r="C368" i="12"/>
  <c r="E368" i="12" s="1"/>
  <c r="C367" i="12"/>
  <c r="E367" i="12" s="1"/>
  <c r="C366" i="12"/>
  <c r="E366" i="12" s="1"/>
  <c r="C365" i="12"/>
  <c r="E365" i="12" s="1"/>
  <c r="C364" i="12"/>
  <c r="E364" i="12" s="1"/>
  <c r="C363" i="12"/>
  <c r="E363" i="12" s="1"/>
  <c r="C362" i="12"/>
  <c r="E362" i="12" s="1"/>
  <c r="C361" i="12"/>
  <c r="E361" i="12" s="1"/>
  <c r="C360" i="12"/>
  <c r="E360" i="12" s="1"/>
  <c r="C359" i="12"/>
  <c r="E359" i="12" s="1"/>
  <c r="C358" i="12"/>
  <c r="E358" i="12" s="1"/>
  <c r="C357" i="12"/>
  <c r="E357" i="12" s="1"/>
  <c r="C356" i="12"/>
  <c r="C355" i="12"/>
  <c r="C354" i="12"/>
  <c r="C353" i="12"/>
  <c r="C352" i="12"/>
  <c r="C351" i="12"/>
  <c r="C350" i="12"/>
  <c r="C349" i="12"/>
  <c r="C348" i="12"/>
  <c r="C347" i="12"/>
  <c r="C342" i="12"/>
  <c r="E342" i="12" s="1"/>
  <c r="C341" i="12"/>
  <c r="E341" i="12" s="1"/>
  <c r="C340" i="12"/>
  <c r="E340" i="12" s="1"/>
  <c r="C339" i="12"/>
  <c r="E339" i="12" s="1"/>
  <c r="C338" i="12"/>
  <c r="E338" i="12" s="1"/>
  <c r="C337" i="12"/>
  <c r="E337" i="12" s="1"/>
  <c r="C336" i="12"/>
  <c r="E336" i="12" s="1"/>
  <c r="C335" i="12"/>
  <c r="E335" i="12" s="1"/>
  <c r="C334" i="12"/>
  <c r="E334" i="12" s="1"/>
  <c r="C333" i="12"/>
  <c r="E333" i="12" s="1"/>
  <c r="C332" i="12"/>
  <c r="E332" i="12" s="1"/>
  <c r="C331" i="12"/>
  <c r="E331" i="12" s="1"/>
  <c r="C330" i="12"/>
  <c r="C329" i="12"/>
  <c r="C328" i="12"/>
  <c r="C327" i="12"/>
  <c r="C326" i="12"/>
  <c r="C325" i="12"/>
  <c r="C324" i="12"/>
  <c r="C323" i="12"/>
  <c r="C322" i="12"/>
  <c r="C321" i="12"/>
  <c r="C316" i="12"/>
  <c r="E316" i="12" s="1"/>
  <c r="C315" i="12"/>
  <c r="E315" i="12" s="1"/>
  <c r="C314" i="12"/>
  <c r="E314" i="12" s="1"/>
  <c r="C313" i="12"/>
  <c r="E313" i="12" s="1"/>
  <c r="C312" i="12"/>
  <c r="E312" i="12" s="1"/>
  <c r="C311" i="12"/>
  <c r="E311" i="12" s="1"/>
  <c r="C310" i="12"/>
  <c r="E310" i="12" s="1"/>
  <c r="C309" i="12"/>
  <c r="E309" i="12" s="1"/>
  <c r="C308" i="12"/>
  <c r="E308" i="12" s="1"/>
  <c r="C307" i="12"/>
  <c r="E307" i="12" s="1"/>
  <c r="C306" i="12"/>
  <c r="E306" i="12" s="1"/>
  <c r="C305" i="12"/>
  <c r="E305" i="12" s="1"/>
  <c r="C304" i="12"/>
  <c r="C303" i="12"/>
  <c r="C302" i="12"/>
  <c r="C301" i="12"/>
  <c r="C300" i="12"/>
  <c r="C299" i="12"/>
  <c r="C298" i="12"/>
  <c r="C297" i="12"/>
  <c r="C296" i="12"/>
  <c r="C295" i="12"/>
  <c r="C290" i="12"/>
  <c r="E290" i="12" s="1"/>
  <c r="C289" i="12"/>
  <c r="E289" i="12" s="1"/>
  <c r="C288" i="12"/>
  <c r="E288" i="12" s="1"/>
  <c r="C287" i="12"/>
  <c r="E287" i="12" s="1"/>
  <c r="C286" i="12"/>
  <c r="E286" i="12" s="1"/>
  <c r="C285" i="12"/>
  <c r="E285" i="12" s="1"/>
  <c r="C284" i="12"/>
  <c r="E284" i="12" s="1"/>
  <c r="C283" i="12"/>
  <c r="E283" i="12" s="1"/>
  <c r="C282" i="12"/>
  <c r="E282" i="12" s="1"/>
  <c r="C281" i="12"/>
  <c r="E281" i="12" s="1"/>
  <c r="C280" i="12"/>
  <c r="E280" i="12" s="1"/>
  <c r="C279" i="12"/>
  <c r="E279" i="12" s="1"/>
  <c r="C278" i="12"/>
  <c r="C277" i="12"/>
  <c r="C276" i="12"/>
  <c r="C275" i="12"/>
  <c r="C274" i="12"/>
  <c r="C273" i="12"/>
  <c r="C272" i="12"/>
  <c r="C271" i="12"/>
  <c r="C270" i="12"/>
  <c r="C269" i="12"/>
  <c r="C264" i="12"/>
  <c r="E264" i="12" s="1"/>
  <c r="C263" i="12"/>
  <c r="E263" i="12" s="1"/>
  <c r="C262" i="12"/>
  <c r="E262" i="12" s="1"/>
  <c r="C261" i="12"/>
  <c r="E261" i="12" s="1"/>
  <c r="C260" i="12"/>
  <c r="E260" i="12" s="1"/>
  <c r="C259" i="12"/>
  <c r="E259" i="12" s="1"/>
  <c r="C258" i="12"/>
  <c r="E258" i="12" s="1"/>
  <c r="C257" i="12"/>
  <c r="E257" i="12" s="1"/>
  <c r="C256" i="12"/>
  <c r="E256" i="12" s="1"/>
  <c r="C255" i="12"/>
  <c r="E255" i="12" s="1"/>
  <c r="C254" i="12"/>
  <c r="E254" i="12" s="1"/>
  <c r="C253" i="12"/>
  <c r="E253" i="12" s="1"/>
  <c r="C252" i="12"/>
  <c r="C251" i="12"/>
  <c r="C250" i="12"/>
  <c r="C249" i="12"/>
  <c r="C248" i="12"/>
  <c r="C247" i="12"/>
  <c r="C246" i="12"/>
  <c r="C245" i="12"/>
  <c r="C244" i="12"/>
  <c r="C243" i="12"/>
  <c r="C238" i="12"/>
  <c r="E238" i="12" s="1"/>
  <c r="C237" i="12"/>
  <c r="E237" i="12" s="1"/>
  <c r="C236" i="12"/>
  <c r="E236" i="12" s="1"/>
  <c r="C235" i="12"/>
  <c r="E235" i="12" s="1"/>
  <c r="C234" i="12"/>
  <c r="E234" i="12" s="1"/>
  <c r="C233" i="12"/>
  <c r="E233" i="12" s="1"/>
  <c r="C232" i="12"/>
  <c r="E232" i="12" s="1"/>
  <c r="C231" i="12"/>
  <c r="E231" i="12" s="1"/>
  <c r="C230" i="12"/>
  <c r="E230" i="12" s="1"/>
  <c r="C229" i="12"/>
  <c r="E229" i="12" s="1"/>
  <c r="C228" i="12"/>
  <c r="E228" i="12" s="1"/>
  <c r="C227" i="12"/>
  <c r="E227" i="12" s="1"/>
  <c r="C226" i="12"/>
  <c r="C225" i="12"/>
  <c r="C224" i="12"/>
  <c r="C223" i="12"/>
  <c r="C222" i="12"/>
  <c r="C221" i="12"/>
  <c r="C220" i="12"/>
  <c r="C219" i="12"/>
  <c r="C218" i="12"/>
  <c r="C217" i="12"/>
  <c r="C212" i="12"/>
  <c r="E212" i="12" s="1"/>
  <c r="C211" i="12"/>
  <c r="E211" i="12" s="1"/>
  <c r="C210" i="12"/>
  <c r="E210" i="12" s="1"/>
  <c r="C209" i="12"/>
  <c r="E209" i="12" s="1"/>
  <c r="C208" i="12"/>
  <c r="E208" i="12" s="1"/>
  <c r="C207" i="12"/>
  <c r="E207" i="12" s="1"/>
  <c r="C206" i="12"/>
  <c r="E206" i="12" s="1"/>
  <c r="C205" i="12"/>
  <c r="E205" i="12" s="1"/>
  <c r="C204" i="12"/>
  <c r="E204" i="12" s="1"/>
  <c r="C203" i="12"/>
  <c r="E203" i="12" s="1"/>
  <c r="C202" i="12"/>
  <c r="E202" i="12" s="1"/>
  <c r="C201" i="12"/>
  <c r="E201" i="12" s="1"/>
  <c r="C200" i="12"/>
  <c r="C199" i="12"/>
  <c r="C198" i="12"/>
  <c r="C197" i="12"/>
  <c r="C196" i="12"/>
  <c r="C195" i="12"/>
  <c r="C194" i="12"/>
  <c r="C193" i="12"/>
  <c r="C192" i="12"/>
  <c r="C191" i="12"/>
  <c r="C186" i="12"/>
  <c r="E186" i="12" s="1"/>
  <c r="C185" i="12"/>
  <c r="E185" i="12" s="1"/>
  <c r="C184" i="12"/>
  <c r="E184" i="12" s="1"/>
  <c r="C183" i="12"/>
  <c r="E183" i="12" s="1"/>
  <c r="C182" i="12"/>
  <c r="E182" i="12" s="1"/>
  <c r="C181" i="12"/>
  <c r="E181" i="12" s="1"/>
  <c r="C180" i="12"/>
  <c r="E180" i="12" s="1"/>
  <c r="C179" i="12"/>
  <c r="E179" i="12" s="1"/>
  <c r="C178" i="12"/>
  <c r="E178" i="12" s="1"/>
  <c r="C177" i="12"/>
  <c r="E177" i="12" s="1"/>
  <c r="C176" i="12"/>
  <c r="E176" i="12" s="1"/>
  <c r="C175" i="12"/>
  <c r="E175" i="12" s="1"/>
  <c r="C174" i="12"/>
  <c r="C173" i="12"/>
  <c r="C172" i="12"/>
  <c r="C171" i="12"/>
  <c r="C170" i="12"/>
  <c r="C169" i="12"/>
  <c r="C168" i="12"/>
  <c r="C167" i="12"/>
  <c r="C166" i="12"/>
  <c r="C165" i="12"/>
  <c r="C160" i="12"/>
  <c r="E160" i="12" s="1"/>
  <c r="C159" i="12"/>
  <c r="E159" i="12" s="1"/>
  <c r="C158" i="12"/>
  <c r="E158" i="12" s="1"/>
  <c r="C157" i="12"/>
  <c r="E157" i="12" s="1"/>
  <c r="C156" i="12"/>
  <c r="E156" i="12" s="1"/>
  <c r="C155" i="12"/>
  <c r="E155" i="12" s="1"/>
  <c r="C154" i="12"/>
  <c r="E154" i="12" s="1"/>
  <c r="C153" i="12"/>
  <c r="E153" i="12" s="1"/>
  <c r="C152" i="12"/>
  <c r="E152" i="12" s="1"/>
  <c r="C151" i="12"/>
  <c r="E151" i="12" s="1"/>
  <c r="C150" i="12"/>
  <c r="E150" i="12" s="1"/>
  <c r="C149" i="12"/>
  <c r="E149" i="12" s="1"/>
  <c r="C148" i="12"/>
  <c r="C147" i="12"/>
  <c r="C146" i="12"/>
  <c r="C145" i="12"/>
  <c r="C144" i="12"/>
  <c r="C143" i="12"/>
  <c r="C142" i="12"/>
  <c r="C141" i="12"/>
  <c r="C140" i="12"/>
  <c r="C139" i="12"/>
  <c r="C134" i="12"/>
  <c r="E134" i="12" s="1"/>
  <c r="C133" i="12"/>
  <c r="E133" i="12" s="1"/>
  <c r="C132" i="12"/>
  <c r="E132" i="12" s="1"/>
  <c r="C131" i="12"/>
  <c r="E131" i="12" s="1"/>
  <c r="C130" i="12"/>
  <c r="E130" i="12" s="1"/>
  <c r="C129" i="12"/>
  <c r="E129" i="12" s="1"/>
  <c r="C128" i="12"/>
  <c r="E128" i="12" s="1"/>
  <c r="C127" i="12"/>
  <c r="E127" i="12" s="1"/>
  <c r="C126" i="12"/>
  <c r="E126" i="12" s="1"/>
  <c r="C125" i="12"/>
  <c r="E125" i="12" s="1"/>
  <c r="C124" i="12"/>
  <c r="E124" i="12" s="1"/>
  <c r="C123" i="12"/>
  <c r="E123" i="12" s="1"/>
  <c r="C122" i="12"/>
  <c r="C121" i="12"/>
  <c r="C120" i="12"/>
  <c r="C119" i="12"/>
  <c r="C118" i="12"/>
  <c r="C117" i="12"/>
  <c r="C116" i="12"/>
  <c r="C115" i="12"/>
  <c r="C114" i="12"/>
  <c r="C113" i="12"/>
  <c r="C108" i="12"/>
  <c r="E108" i="12" s="1"/>
  <c r="C107" i="12"/>
  <c r="E107" i="12" s="1"/>
  <c r="C106" i="12"/>
  <c r="E106" i="12" s="1"/>
  <c r="C105" i="12"/>
  <c r="E105" i="12" s="1"/>
  <c r="C104" i="12"/>
  <c r="E104" i="12" s="1"/>
  <c r="C103" i="12"/>
  <c r="E103" i="12" s="1"/>
  <c r="C102" i="12"/>
  <c r="E102" i="12" s="1"/>
  <c r="C101" i="12"/>
  <c r="E101" i="12" s="1"/>
  <c r="C100" i="12"/>
  <c r="E100" i="12" s="1"/>
  <c r="C99" i="12"/>
  <c r="E99" i="12" s="1"/>
  <c r="C98" i="12"/>
  <c r="E98" i="12" s="1"/>
  <c r="C97" i="12"/>
  <c r="E97" i="12" s="1"/>
  <c r="C96" i="12"/>
  <c r="C95" i="12"/>
  <c r="C94" i="12"/>
  <c r="C93" i="12"/>
  <c r="C92" i="12"/>
  <c r="C91" i="12"/>
  <c r="C90" i="12"/>
  <c r="C89" i="12"/>
  <c r="C88" i="12"/>
  <c r="C87" i="12"/>
  <c r="C82" i="12"/>
  <c r="E82" i="12" s="1"/>
  <c r="C81" i="12"/>
  <c r="E81" i="12" s="1"/>
  <c r="C80" i="12"/>
  <c r="E80" i="12" s="1"/>
  <c r="C79" i="12"/>
  <c r="E79" i="12" s="1"/>
  <c r="C78" i="12"/>
  <c r="E78" i="12" s="1"/>
  <c r="C77" i="12"/>
  <c r="E77" i="12" s="1"/>
  <c r="C76" i="12"/>
  <c r="E76" i="12" s="1"/>
  <c r="C75" i="12"/>
  <c r="E75" i="12" s="1"/>
  <c r="C74" i="12"/>
  <c r="E74" i="12" s="1"/>
  <c r="C73" i="12"/>
  <c r="E73" i="12" s="1"/>
  <c r="C72" i="12"/>
  <c r="E72" i="12" s="1"/>
  <c r="C71" i="12"/>
  <c r="E71" i="12" s="1"/>
  <c r="C70" i="12"/>
  <c r="C69" i="12"/>
  <c r="C68" i="12"/>
  <c r="C67" i="12"/>
  <c r="C66" i="12"/>
  <c r="C65" i="12"/>
  <c r="C64" i="12"/>
  <c r="C63" i="12"/>
  <c r="C62" i="12"/>
  <c r="C61" i="12"/>
  <c r="C56" i="12"/>
  <c r="E56" i="12" s="1"/>
  <c r="C55" i="12"/>
  <c r="E55" i="12" s="1"/>
  <c r="C54" i="12"/>
  <c r="E54" i="12" s="1"/>
  <c r="C53" i="12"/>
  <c r="E53" i="12" s="1"/>
  <c r="C52" i="12"/>
  <c r="E52" i="12" s="1"/>
  <c r="C51" i="12"/>
  <c r="E51" i="12" s="1"/>
  <c r="C50" i="12"/>
  <c r="E50" i="12" s="1"/>
  <c r="C49" i="12"/>
  <c r="E49" i="12" s="1"/>
  <c r="C48" i="12"/>
  <c r="E48" i="12" s="1"/>
  <c r="C47" i="12"/>
  <c r="E47" i="12" s="1"/>
  <c r="C46" i="12"/>
  <c r="E46" i="12" s="1"/>
  <c r="C45" i="12"/>
  <c r="E45" i="12" s="1"/>
  <c r="C44" i="12"/>
  <c r="C43" i="12"/>
  <c r="C42" i="12"/>
  <c r="C41" i="12"/>
  <c r="C40" i="12"/>
  <c r="C39" i="12"/>
  <c r="C38" i="12"/>
  <c r="C37" i="12"/>
  <c r="C36" i="12"/>
  <c r="C35" i="12"/>
  <c r="C9" i="12"/>
  <c r="C10" i="12"/>
  <c r="C11" i="12"/>
  <c r="C12" i="12"/>
  <c r="C13" i="12"/>
  <c r="C14" i="12"/>
  <c r="C15" i="12"/>
  <c r="C16" i="12"/>
  <c r="C17" i="12"/>
  <c r="C18" i="12"/>
  <c r="C19" i="12"/>
  <c r="E19" i="12" s="1"/>
  <c r="C20" i="12"/>
  <c r="E20" i="12" s="1"/>
  <c r="C21" i="12"/>
  <c r="E21" i="12" s="1"/>
  <c r="C22" i="12"/>
  <c r="E22" i="12" s="1"/>
  <c r="C23" i="12"/>
  <c r="E23" i="12" s="1"/>
  <c r="C24" i="12"/>
  <c r="E24" i="12" s="1"/>
  <c r="C25" i="12"/>
  <c r="E25" i="12" s="1"/>
  <c r="C26" i="12"/>
  <c r="E26" i="12" s="1"/>
  <c r="C27" i="12"/>
  <c r="E27" i="12" s="1"/>
  <c r="C28" i="12"/>
  <c r="E28" i="12" s="1"/>
  <c r="C29" i="12"/>
  <c r="E29" i="12" s="1"/>
  <c r="C30" i="12"/>
  <c r="E30" i="12" s="1"/>
  <c r="E5" i="9"/>
  <c r="E6" i="9" s="1"/>
  <c r="E7" i="9" s="1"/>
  <c r="E8" i="9" s="1"/>
  <c r="E9" i="9" s="1"/>
  <c r="E10" i="9" s="1"/>
  <c r="E11" i="9" s="1"/>
  <c r="E12" i="9" s="1"/>
  <c r="C24" i="8"/>
  <c r="C23" i="8"/>
  <c r="C22" i="8"/>
  <c r="C21" i="8"/>
  <c r="C20" i="8"/>
  <c r="C19" i="8"/>
  <c r="C14" i="8"/>
  <c r="C13" i="8"/>
  <c r="C12" i="8"/>
  <c r="C7" i="8"/>
  <c r="C6" i="8"/>
  <c r="C5" i="8"/>
  <c r="B11" i="8"/>
  <c r="G5" i="8" s="1"/>
  <c r="B18" i="8"/>
  <c r="G12" i="8" s="1"/>
  <c r="B21" i="8"/>
  <c r="G19" i="8" s="1"/>
  <c r="B25" i="8"/>
  <c r="G22" i="8" s="1"/>
  <c r="H26" i="8"/>
  <c r="G27" i="8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X5" i="3"/>
  <c r="X6" i="3"/>
  <c r="X7" i="3"/>
  <c r="A22" i="5" s="1"/>
  <c r="X4" i="3"/>
  <c r="A6" i="4"/>
  <c r="B4" i="4"/>
  <c r="C137" i="12"/>
  <c r="B137" i="12"/>
  <c r="C138" i="12"/>
  <c r="C136" i="12"/>
  <c r="C135" i="12"/>
  <c r="B5" i="12" a="1"/>
  <c r="B135" i="12" a="1"/>
  <c r="B136" i="12"/>
  <c r="E13" i="9" l="1"/>
  <c r="E14" i="9" s="1"/>
  <c r="E15" i="9" s="1"/>
  <c r="E16" i="9" s="1"/>
  <c r="E17" i="9" s="1"/>
  <c r="E18" i="9" s="1"/>
  <c r="E19" i="9" s="1"/>
  <c r="E20" i="9" s="1"/>
  <c r="A18" i="9" s="1"/>
  <c r="A24" i="5"/>
  <c r="A8" i="5"/>
  <c r="A41" i="5"/>
  <c r="A39" i="5"/>
  <c r="H19" i="8"/>
  <c r="A6" i="5"/>
  <c r="B135" i="12"/>
  <c r="A161" i="12"/>
  <c r="B5" i="12"/>
  <c r="G5" i="9"/>
  <c r="G8" i="9"/>
  <c r="G7" i="9"/>
  <c r="G6" i="9"/>
  <c r="G11" i="9"/>
  <c r="G12" i="9"/>
  <c r="H5" i="8"/>
  <c r="H12" i="8"/>
  <c r="G13" i="8"/>
  <c r="G14" i="8" s="1"/>
  <c r="G15" i="8" s="1"/>
  <c r="G16" i="8" s="1"/>
  <c r="G17" i="8" s="1"/>
  <c r="G18" i="8" s="1"/>
  <c r="G23" i="8"/>
  <c r="G24" i="8" s="1"/>
  <c r="G25" i="8" s="1"/>
  <c r="H22" i="8"/>
  <c r="G20" i="8"/>
  <c r="G21" i="8" s="1"/>
  <c r="G6" i="8"/>
  <c r="G7" i="8" s="1"/>
  <c r="G8" i="8" s="1"/>
  <c r="G9" i="8" s="1"/>
  <c r="G10" i="8" s="1"/>
  <c r="G11" i="8" s="1"/>
  <c r="A20" i="4"/>
  <c r="A22" i="4"/>
  <c r="A3" i="4"/>
  <c r="A42" i="2"/>
  <c r="A43" i="2"/>
  <c r="A19" i="2"/>
  <c r="B163" i="12"/>
  <c r="B162" i="12"/>
  <c r="C163" i="12"/>
  <c r="C164" i="12"/>
  <c r="B161" i="12" a="1"/>
  <c r="C161" i="12"/>
  <c r="C162" i="12"/>
  <c r="G15" i="9" l="1"/>
  <c r="G16" i="9"/>
  <c r="G17" i="9"/>
  <c r="G14" i="9"/>
  <c r="A5" i="9"/>
  <c r="A5" i="8"/>
  <c r="A6" i="8"/>
  <c r="A10" i="8"/>
  <c r="A14" i="8"/>
  <c r="A18" i="8"/>
  <c r="A22" i="8"/>
  <c r="A7" i="8"/>
  <c r="A23" i="8"/>
  <c r="A19" i="8"/>
  <c r="A8" i="8"/>
  <c r="A12" i="8"/>
  <c r="A16" i="8"/>
  <c r="A20" i="8"/>
  <c r="A24" i="8"/>
  <c r="A15" i="8"/>
  <c r="A9" i="8"/>
  <c r="A13" i="8"/>
  <c r="A17" i="8"/>
  <c r="A21" i="8"/>
  <c r="A25" i="8"/>
  <c r="A11" i="8"/>
  <c r="B161" i="12"/>
  <c r="E168" i="12" s="1"/>
  <c r="A187" i="12"/>
  <c r="E136" i="12"/>
  <c r="E148" i="12"/>
  <c r="E142" i="12"/>
  <c r="E147" i="12"/>
  <c r="E141" i="12"/>
  <c r="E146" i="12"/>
  <c r="E140" i="12"/>
  <c r="E139" i="12"/>
  <c r="E145" i="12"/>
  <c r="E144" i="12"/>
  <c r="E138" i="12"/>
  <c r="E143" i="12"/>
  <c r="E137" i="12"/>
  <c r="E110" i="12"/>
  <c r="E122" i="12"/>
  <c r="E116" i="12"/>
  <c r="E111" i="12"/>
  <c r="E121" i="12"/>
  <c r="E115" i="12"/>
  <c r="E120" i="12"/>
  <c r="E114" i="12"/>
  <c r="E119" i="12"/>
  <c r="E113" i="12"/>
  <c r="E118" i="12"/>
  <c r="E112" i="12"/>
  <c r="E117" i="12"/>
  <c r="E84" i="12"/>
  <c r="E85" i="12"/>
  <c r="E91" i="12"/>
  <c r="E90" i="12"/>
  <c r="E86" i="12"/>
  <c r="E92" i="12"/>
  <c r="E96" i="12"/>
  <c r="E87" i="12"/>
  <c r="E93" i="12"/>
  <c r="E88" i="12"/>
  <c r="E94" i="12"/>
  <c r="E89" i="12"/>
  <c r="E95" i="12"/>
  <c r="E58" i="12"/>
  <c r="E70" i="12"/>
  <c r="E64" i="12"/>
  <c r="E69" i="12"/>
  <c r="E63" i="12"/>
  <c r="E68" i="12"/>
  <c r="E62" i="12"/>
  <c r="E65" i="12"/>
  <c r="E67" i="12"/>
  <c r="E61" i="12"/>
  <c r="E66" i="12"/>
  <c r="E60" i="12"/>
  <c r="E59" i="12"/>
  <c r="E32" i="12"/>
  <c r="E33" i="12"/>
  <c r="E39" i="12"/>
  <c r="E38" i="12"/>
  <c r="E34" i="12"/>
  <c r="E40" i="12"/>
  <c r="E35" i="12"/>
  <c r="E41" i="12"/>
  <c r="E36" i="12"/>
  <c r="E42" i="12"/>
  <c r="E44" i="12"/>
  <c r="E37" i="12"/>
  <c r="E43" i="12"/>
  <c r="E6" i="12"/>
  <c r="E7" i="12"/>
  <c r="E13" i="12"/>
  <c r="E12" i="12"/>
  <c r="E8" i="12"/>
  <c r="E14" i="12"/>
  <c r="E10" i="12"/>
  <c r="E11" i="12"/>
  <c r="E18" i="12"/>
  <c r="E9" i="12"/>
  <c r="E15" i="12"/>
  <c r="E16" i="12"/>
  <c r="E17" i="12"/>
  <c r="E57" i="12"/>
  <c r="E135" i="12"/>
  <c r="E83" i="12"/>
  <c r="E109" i="12"/>
  <c r="E31" i="12"/>
  <c r="E5" i="12"/>
  <c r="A6" i="9"/>
  <c r="G18" i="9"/>
  <c r="A16" i="9" s="1"/>
  <c r="E21" i="9"/>
  <c r="E22" i="9" s="1"/>
  <c r="E23" i="9" s="1"/>
  <c r="G20" i="9"/>
  <c r="A7" i="9"/>
  <c r="G19" i="9"/>
  <c r="G13" i="9"/>
  <c r="A13" i="9" s="1"/>
  <c r="G10" i="9"/>
  <c r="A10" i="9" s="1"/>
  <c r="G9" i="9"/>
  <c r="A8" i="9" s="1"/>
  <c r="C187" i="12"/>
  <c r="B189" i="12"/>
  <c r="C188" i="12"/>
  <c r="B188" i="12"/>
  <c r="B187" i="12" a="1"/>
  <c r="C190" i="12"/>
  <c r="C189" i="12"/>
  <c r="A15" i="9" l="1"/>
  <c r="A12" i="9"/>
  <c r="A17" i="9"/>
  <c r="A11" i="9"/>
  <c r="A14" i="9"/>
  <c r="E161" i="12"/>
  <c r="E169" i="12"/>
  <c r="E173" i="12"/>
  <c r="E163" i="12"/>
  <c r="E164" i="12"/>
  <c r="E174" i="12"/>
  <c r="E170" i="12"/>
  <c r="E172" i="12"/>
  <c r="E162" i="12"/>
  <c r="E171" i="12"/>
  <c r="E167" i="12"/>
  <c r="E165" i="12"/>
  <c r="E166" i="12"/>
  <c r="B187" i="12"/>
  <c r="E187" i="12" s="1"/>
  <c r="A213" i="12"/>
  <c r="G21" i="9"/>
  <c r="A19" i="9" s="1"/>
  <c r="E24" i="9"/>
  <c r="G23" i="9"/>
  <c r="A21" i="9"/>
  <c r="A9" i="9"/>
  <c r="G22" i="9"/>
  <c r="B215" i="12"/>
  <c r="B213" i="12" a="1"/>
  <c r="C216" i="12"/>
  <c r="C214" i="12"/>
  <c r="B214" i="12"/>
  <c r="C215" i="12"/>
  <c r="C213" i="12"/>
  <c r="A20" i="9" l="1"/>
  <c r="B213" i="12"/>
  <c r="A239" i="12"/>
  <c r="E200" i="12"/>
  <c r="E197" i="12"/>
  <c r="E190" i="12"/>
  <c r="E194" i="12"/>
  <c r="E191" i="12"/>
  <c r="E195" i="12"/>
  <c r="E188" i="12"/>
  <c r="E196" i="12"/>
  <c r="E198" i="12"/>
  <c r="E189" i="12"/>
  <c r="E199" i="12"/>
  <c r="E192" i="12"/>
  <c r="E193" i="12"/>
  <c r="E25" i="9"/>
  <c r="G24" i="9"/>
  <c r="A22" i="9" s="1"/>
  <c r="B239" i="12" a="1"/>
  <c r="C239" i="12"/>
  <c r="C241" i="12"/>
  <c r="C240" i="12"/>
  <c r="C242" i="12"/>
  <c r="B241" i="12"/>
  <c r="B240" i="12"/>
  <c r="E213" i="12" l="1"/>
  <c r="B239" i="12"/>
  <c r="E220" i="12"/>
  <c r="E224" i="12"/>
  <c r="E215" i="12"/>
  <c r="E221" i="12"/>
  <c r="E218" i="12"/>
  <c r="E222" i="12"/>
  <c r="E219" i="12"/>
  <c r="E214" i="12"/>
  <c r="E223" i="12"/>
  <c r="E225" i="12"/>
  <c r="E216" i="12"/>
  <c r="E226" i="12"/>
  <c r="E217" i="12"/>
  <c r="A265" i="12"/>
  <c r="E26" i="9"/>
  <c r="G25" i="9"/>
  <c r="A23" i="9"/>
  <c r="C268" i="12"/>
  <c r="C266" i="12"/>
  <c r="B266" i="12"/>
  <c r="C265" i="12"/>
  <c r="B265" i="12" a="1"/>
  <c r="B267" i="12"/>
  <c r="C267" i="12"/>
  <c r="E239" i="12" l="1"/>
  <c r="B265" i="12"/>
  <c r="A291" i="12"/>
  <c r="E249" i="12"/>
  <c r="E245" i="12"/>
  <c r="E243" i="12"/>
  <c r="E240" i="12"/>
  <c r="E248" i="12"/>
  <c r="E247" i="12"/>
  <c r="E241" i="12"/>
  <c r="E246" i="12"/>
  <c r="E244" i="12"/>
  <c r="E242" i="12"/>
  <c r="E251" i="12"/>
  <c r="E252" i="12"/>
  <c r="E250" i="12"/>
  <c r="E27" i="9"/>
  <c r="A24" i="9"/>
  <c r="G26" i="9"/>
  <c r="C291" i="12"/>
  <c r="C293" i="12"/>
  <c r="C294" i="12"/>
  <c r="B291" i="12" a="1"/>
  <c r="C292" i="12"/>
  <c r="B292" i="12"/>
  <c r="B293" i="12"/>
  <c r="E265" i="12" l="1"/>
  <c r="B291" i="12"/>
  <c r="E266" i="12"/>
  <c r="E271" i="12"/>
  <c r="E267" i="12"/>
  <c r="E268" i="12"/>
  <c r="E278" i="12"/>
  <c r="E276" i="12"/>
  <c r="E275" i="12"/>
  <c r="E270" i="12"/>
  <c r="E272" i="12"/>
  <c r="E269" i="12"/>
  <c r="E277" i="12"/>
  <c r="E273" i="12"/>
  <c r="E274" i="12"/>
  <c r="A317" i="12"/>
  <c r="E28" i="9"/>
  <c r="G27" i="9"/>
  <c r="A25" i="9"/>
  <c r="B319" i="12"/>
  <c r="C318" i="12"/>
  <c r="B318" i="12"/>
  <c r="B317" i="12" a="1"/>
  <c r="C319" i="12"/>
  <c r="C320" i="12"/>
  <c r="C317" i="12"/>
  <c r="E291" i="12" l="1"/>
  <c r="B317" i="12"/>
  <c r="E304" i="12"/>
  <c r="E293" i="12"/>
  <c r="E301" i="12"/>
  <c r="E298" i="12"/>
  <c r="E302" i="12"/>
  <c r="E295" i="12"/>
  <c r="E297" i="12"/>
  <c r="E294" i="12"/>
  <c r="E296" i="12"/>
  <c r="E292" i="12"/>
  <c r="E303" i="12"/>
  <c r="E300" i="12"/>
  <c r="E299" i="12"/>
  <c r="A343" i="12"/>
  <c r="E29" i="9"/>
  <c r="A26" i="9"/>
  <c r="G28" i="9"/>
  <c r="B344" i="12"/>
  <c r="C346" i="12"/>
  <c r="C344" i="12"/>
  <c r="B343" i="12" a="1"/>
  <c r="C343" i="12"/>
  <c r="B345" i="12"/>
  <c r="C345" i="12"/>
  <c r="E317" i="12" l="1"/>
  <c r="B343" i="12"/>
  <c r="E324" i="12"/>
  <c r="E323" i="12"/>
  <c r="E322" i="12"/>
  <c r="E326" i="12"/>
  <c r="E320" i="12"/>
  <c r="E327" i="12"/>
  <c r="E330" i="12"/>
  <c r="E328" i="12"/>
  <c r="E319" i="12"/>
  <c r="E321" i="12"/>
  <c r="E318" i="12"/>
  <c r="E325" i="12"/>
  <c r="E329" i="12"/>
  <c r="A369" i="12"/>
  <c r="A27" i="9"/>
  <c r="G29" i="9"/>
  <c r="E30" i="9"/>
  <c r="C370" i="12"/>
  <c r="C371" i="12"/>
  <c r="B371" i="12"/>
  <c r="C372" i="12"/>
  <c r="C369" i="12"/>
  <c r="B369" i="12" a="1"/>
  <c r="B370" i="12"/>
  <c r="E343" i="12" l="1"/>
  <c r="B369" i="12"/>
  <c r="E352" i="12"/>
  <c r="E353" i="12"/>
  <c r="E348" i="12"/>
  <c r="E344" i="12"/>
  <c r="E346" i="12"/>
  <c r="E347" i="12"/>
  <c r="E351" i="12"/>
  <c r="E349" i="12"/>
  <c r="E356" i="12"/>
  <c r="E345" i="12"/>
  <c r="E354" i="12"/>
  <c r="E355" i="12"/>
  <c r="E350" i="12"/>
  <c r="A395" i="12"/>
  <c r="E31" i="9"/>
  <c r="A28" i="9"/>
  <c r="G30" i="9"/>
  <c r="C398" i="12"/>
  <c r="B397" i="12"/>
  <c r="C396" i="12"/>
  <c r="C397" i="12"/>
  <c r="B396" i="12"/>
  <c r="C395" i="12"/>
  <c r="B395" i="12" a="1"/>
  <c r="E369" i="12" l="1"/>
  <c r="B395" i="12"/>
  <c r="E371" i="12"/>
  <c r="E381" i="12"/>
  <c r="E374" i="12"/>
  <c r="E379" i="12"/>
  <c r="E370" i="12"/>
  <c r="E375" i="12"/>
  <c r="E373" i="12"/>
  <c r="E376" i="12"/>
  <c r="E372" i="12"/>
  <c r="E377" i="12"/>
  <c r="E380" i="12"/>
  <c r="E382" i="12"/>
  <c r="E378" i="12"/>
  <c r="A421" i="12"/>
  <c r="E32" i="9"/>
  <c r="A29" i="9"/>
  <c r="G31" i="9"/>
  <c r="B423" i="12"/>
  <c r="C422" i="12"/>
  <c r="B422" i="12"/>
  <c r="C424" i="12"/>
  <c r="C423" i="12"/>
  <c r="C421" i="12"/>
  <c r="B421" i="12" a="1"/>
  <c r="E395" i="12" l="1"/>
  <c r="B421" i="12"/>
  <c r="A447" i="12"/>
  <c r="E407" i="12"/>
  <c r="E405" i="12"/>
  <c r="E403" i="12"/>
  <c r="E408" i="12"/>
  <c r="E406" i="12"/>
  <c r="E404" i="12"/>
  <c r="E401" i="12"/>
  <c r="E397" i="12"/>
  <c r="E400" i="12"/>
  <c r="E402" i="12"/>
  <c r="E399" i="12"/>
  <c r="E396" i="12"/>
  <c r="E398" i="12"/>
  <c r="A30" i="9"/>
  <c r="E33" i="9"/>
  <c r="G32" i="9"/>
  <c r="B448" i="12"/>
  <c r="C448" i="12"/>
  <c r="C449" i="12"/>
  <c r="C450" i="12"/>
  <c r="B447" i="12" a="1"/>
  <c r="C447" i="12"/>
  <c r="B449" i="12"/>
  <c r="E421" i="12" l="1"/>
  <c r="B447" i="12"/>
  <c r="A473" i="12"/>
  <c r="E422" i="12"/>
  <c r="E433" i="12"/>
  <c r="E431" i="12"/>
  <c r="E423" i="12"/>
  <c r="E428" i="12"/>
  <c r="E432" i="12"/>
  <c r="E430" i="12"/>
  <c r="E434" i="12"/>
  <c r="E425" i="12"/>
  <c r="E429" i="12"/>
  <c r="E424" i="12"/>
  <c r="E427" i="12"/>
  <c r="E426" i="12"/>
  <c r="E34" i="9"/>
  <c r="A31" i="9"/>
  <c r="G33" i="9"/>
  <c r="C473" i="12"/>
  <c r="B473" i="12" a="1"/>
  <c r="C476" i="12"/>
  <c r="B475" i="12"/>
  <c r="C475" i="12"/>
  <c r="B474" i="12"/>
  <c r="C474" i="12"/>
  <c r="E447" i="12" l="1"/>
  <c r="B473" i="12"/>
  <c r="A499" i="12"/>
  <c r="E460" i="12"/>
  <c r="E450" i="12"/>
  <c r="E456" i="12"/>
  <c r="E459" i="12"/>
  <c r="E458" i="12"/>
  <c r="E457" i="12"/>
  <c r="E449" i="12"/>
  <c r="E448" i="12"/>
  <c r="E452" i="12"/>
  <c r="E451" i="12"/>
  <c r="E454" i="12"/>
  <c r="E455" i="12"/>
  <c r="E453" i="12"/>
  <c r="E35" i="9"/>
  <c r="A32" i="9"/>
  <c r="G34" i="9"/>
  <c r="C501" i="12"/>
  <c r="C499" i="12"/>
  <c r="B499" i="12" a="1"/>
  <c r="B501" i="12"/>
  <c r="B500" i="12"/>
  <c r="C500" i="12"/>
  <c r="C502" i="12"/>
  <c r="B499" i="12" l="1"/>
  <c r="E499" i="12" s="1"/>
  <c r="A525" i="12"/>
  <c r="E473" i="12"/>
  <c r="E480" i="12"/>
  <c r="E478" i="12"/>
  <c r="E482" i="12"/>
  <c r="E474" i="12"/>
  <c r="E479" i="12"/>
  <c r="E483" i="12"/>
  <c r="E475" i="12"/>
  <c r="E485" i="12"/>
  <c r="E476" i="12"/>
  <c r="E484" i="12"/>
  <c r="E477" i="12"/>
  <c r="E486" i="12"/>
  <c r="E481" i="12"/>
  <c r="G35" i="9"/>
  <c r="E36" i="9"/>
  <c r="A33" i="9"/>
  <c r="B527" i="12"/>
  <c r="B526" i="12"/>
  <c r="C527" i="12"/>
  <c r="B525" i="12" a="1"/>
  <c r="C528" i="12"/>
  <c r="C526" i="12"/>
  <c r="C525" i="12"/>
  <c r="B525" i="12" l="1"/>
  <c r="A551" i="12"/>
  <c r="E511" i="12"/>
  <c r="E501" i="12"/>
  <c r="E509" i="12"/>
  <c r="E512" i="12"/>
  <c r="E508" i="12"/>
  <c r="E504" i="12"/>
  <c r="E500" i="12"/>
  <c r="E510" i="12"/>
  <c r="E506" i="12"/>
  <c r="E507" i="12"/>
  <c r="E502" i="12"/>
  <c r="E503" i="12"/>
  <c r="E505" i="12"/>
  <c r="E37" i="9"/>
  <c r="A34" i="9"/>
  <c r="G36" i="9"/>
  <c r="C553" i="12"/>
  <c r="C552" i="12"/>
  <c r="C554" i="12"/>
  <c r="B552" i="12"/>
  <c r="B553" i="12"/>
  <c r="B551" i="12" a="1"/>
  <c r="C551" i="12"/>
  <c r="E525" i="12" l="1"/>
  <c r="B551" i="12"/>
  <c r="A577" i="12"/>
  <c r="E526" i="12"/>
  <c r="E537" i="12"/>
  <c r="E536" i="12"/>
  <c r="E529" i="12"/>
  <c r="E532" i="12"/>
  <c r="E534" i="12"/>
  <c r="E533" i="12"/>
  <c r="E531" i="12"/>
  <c r="E527" i="12"/>
  <c r="E528" i="12"/>
  <c r="E530" i="12"/>
  <c r="E538" i="12"/>
  <c r="E535" i="12"/>
  <c r="E38" i="9"/>
  <c r="A35" i="9"/>
  <c r="G37" i="9"/>
  <c r="B577" i="12" a="1"/>
  <c r="C579" i="12"/>
  <c r="B579" i="12"/>
  <c r="C577" i="12"/>
  <c r="B578" i="12"/>
  <c r="C580" i="12"/>
  <c r="C578" i="12"/>
  <c r="E551" i="12" l="1"/>
  <c r="B577" i="12"/>
  <c r="A603" i="12"/>
  <c r="E564" i="12"/>
  <c r="E562" i="12"/>
  <c r="E560" i="12"/>
  <c r="E563" i="12"/>
  <c r="E561" i="12"/>
  <c r="E559" i="12"/>
  <c r="E558" i="12"/>
  <c r="E554" i="12"/>
  <c r="E557" i="12"/>
  <c r="E553" i="12"/>
  <c r="E552" i="12"/>
  <c r="E556" i="12"/>
  <c r="E555" i="12"/>
  <c r="E39" i="9"/>
  <c r="A36" i="9"/>
  <c r="G38" i="9"/>
  <c r="C606" i="12"/>
  <c r="C603" i="12"/>
  <c r="B604" i="12"/>
  <c r="B605" i="12"/>
  <c r="C605" i="12"/>
  <c r="C604" i="12"/>
  <c r="B603" i="12" a="1"/>
  <c r="E577" i="12" l="1"/>
  <c r="B603" i="12"/>
  <c r="A629" i="12"/>
  <c r="E584" i="12"/>
  <c r="E588" i="12"/>
  <c r="E579" i="12"/>
  <c r="E578" i="12"/>
  <c r="E583" i="12"/>
  <c r="E587" i="12"/>
  <c r="E580" i="12"/>
  <c r="E582" i="12"/>
  <c r="E590" i="12"/>
  <c r="E581" i="12"/>
  <c r="E589" i="12"/>
  <c r="E585" i="12"/>
  <c r="E586" i="12"/>
  <c r="A37" i="9"/>
  <c r="E40" i="9"/>
  <c r="G39" i="9"/>
  <c r="C630" i="12"/>
  <c r="B631" i="12"/>
  <c r="C631" i="12"/>
  <c r="B629" i="12" a="1"/>
  <c r="C629" i="12"/>
  <c r="C632" i="12"/>
  <c r="B630" i="12"/>
  <c r="B629" i="12" l="1"/>
  <c r="A655" i="12"/>
  <c r="E603" i="12"/>
  <c r="E614" i="12"/>
  <c r="E615" i="12"/>
  <c r="E605" i="12"/>
  <c r="E616" i="12"/>
  <c r="E613" i="12"/>
  <c r="E606" i="12"/>
  <c r="E608" i="12"/>
  <c r="E609" i="12"/>
  <c r="E607" i="12"/>
  <c r="E611" i="12"/>
  <c r="E604" i="12"/>
  <c r="E612" i="12"/>
  <c r="E610" i="12"/>
  <c r="G40" i="9"/>
  <c r="A38" i="9"/>
  <c r="E41" i="9"/>
  <c r="B655" i="12" a="1"/>
  <c r="B656" i="12"/>
  <c r="C655" i="12"/>
  <c r="B657" i="12"/>
  <c r="C658" i="12"/>
  <c r="C657" i="12"/>
  <c r="C656" i="12"/>
  <c r="B655" i="12" l="1"/>
  <c r="E655" i="12" s="1"/>
  <c r="E630" i="12"/>
  <c r="E635" i="12"/>
  <c r="E637" i="12"/>
  <c r="E631" i="12"/>
  <c r="E636" i="12"/>
  <c r="E634" i="12"/>
  <c r="E633" i="12"/>
  <c r="E642" i="12"/>
  <c r="E639" i="12"/>
  <c r="E641" i="12"/>
  <c r="E632" i="12"/>
  <c r="E638" i="12"/>
  <c r="E640" i="12"/>
  <c r="A681" i="12"/>
  <c r="E629" i="12"/>
  <c r="G41" i="9"/>
  <c r="A39" i="9"/>
  <c r="E42" i="9"/>
  <c r="B683" i="12"/>
  <c r="C681" i="12"/>
  <c r="B682" i="12"/>
  <c r="C684" i="12"/>
  <c r="B681" i="12" a="1"/>
  <c r="C683" i="12"/>
  <c r="C682" i="12"/>
  <c r="B681" i="12" l="1"/>
  <c r="E668" i="12"/>
  <c r="E667" i="12"/>
  <c r="E664" i="12"/>
  <c r="E658" i="12"/>
  <c r="E666" i="12"/>
  <c r="E665" i="12"/>
  <c r="E661" i="12"/>
  <c r="E656" i="12"/>
  <c r="E660" i="12"/>
  <c r="E657" i="12"/>
  <c r="E663" i="12"/>
  <c r="E659" i="12"/>
  <c r="E662" i="12"/>
  <c r="A707" i="12"/>
  <c r="G42" i="9"/>
  <c r="E43" i="9"/>
  <c r="A40" i="9"/>
  <c r="C709" i="12"/>
  <c r="B707" i="12" a="1"/>
  <c r="C708" i="12"/>
  <c r="C710" i="12"/>
  <c r="B709" i="12"/>
  <c r="C707" i="12"/>
  <c r="B708" i="12"/>
  <c r="E681" i="12" l="1"/>
  <c r="B707" i="12"/>
  <c r="E707" i="12" s="1"/>
  <c r="E688" i="12"/>
  <c r="E686" i="12"/>
  <c r="E684" i="12"/>
  <c r="E682" i="12"/>
  <c r="E687" i="12"/>
  <c r="E685" i="12"/>
  <c r="E683" i="12"/>
  <c r="E693" i="12"/>
  <c r="E689" i="12"/>
  <c r="E692" i="12"/>
  <c r="E694" i="12"/>
  <c r="E691" i="12"/>
  <c r="E690" i="12"/>
  <c r="A733" i="12"/>
  <c r="E44" i="9"/>
  <c r="G43" i="9"/>
  <c r="A41" i="9"/>
  <c r="C735" i="12"/>
  <c r="B735" i="12"/>
  <c r="B733" i="12" a="1"/>
  <c r="C733" i="12"/>
  <c r="C736" i="12"/>
  <c r="C734" i="12"/>
  <c r="B734" i="12"/>
  <c r="B733" i="12" l="1"/>
  <c r="E710" i="12"/>
  <c r="E712" i="12"/>
  <c r="E719" i="12"/>
  <c r="E709" i="12"/>
  <c r="E711" i="12"/>
  <c r="E720" i="12"/>
  <c r="E708" i="12"/>
  <c r="E718" i="12"/>
  <c r="E715" i="12"/>
  <c r="E713" i="12"/>
  <c r="E716" i="12"/>
  <c r="E717" i="12"/>
  <c r="E714" i="12"/>
  <c r="A759" i="12"/>
  <c r="E45" i="9"/>
  <c r="G44" i="9"/>
  <c r="A42" i="9" s="1"/>
  <c r="B760" i="12"/>
  <c r="B761" i="12"/>
  <c r="C760" i="12"/>
  <c r="C762" i="12"/>
  <c r="B759" i="12" a="1"/>
  <c r="C759" i="12"/>
  <c r="C761" i="12"/>
  <c r="E733" i="12" l="1"/>
  <c r="B759" i="12"/>
  <c r="E734" i="12"/>
  <c r="E739" i="12"/>
  <c r="E738" i="12"/>
  <c r="E737" i="12"/>
  <c r="E740" i="12"/>
  <c r="E741" i="12"/>
  <c r="E735" i="12"/>
  <c r="E736" i="12"/>
  <c r="E744" i="12"/>
  <c r="E743" i="12"/>
  <c r="E746" i="12"/>
  <c r="E745" i="12"/>
  <c r="E742" i="12"/>
  <c r="A785" i="12"/>
  <c r="A43" i="9"/>
  <c r="G45" i="9"/>
  <c r="E46" i="9"/>
  <c r="A44" i="9" s="1"/>
  <c r="B786" i="12"/>
  <c r="C787" i="12"/>
  <c r="C786" i="12"/>
  <c r="B785" i="12" a="1"/>
  <c r="C785" i="12"/>
  <c r="C788" i="12"/>
  <c r="B787" i="12"/>
  <c r="B785" i="12" l="1"/>
  <c r="E772" i="12"/>
  <c r="E761" i="12"/>
  <c r="E769" i="12"/>
  <c r="E771" i="12"/>
  <c r="E764" i="12"/>
  <c r="E768" i="12"/>
  <c r="E766" i="12"/>
  <c r="E763" i="12"/>
  <c r="E765" i="12"/>
  <c r="E762" i="12"/>
  <c r="E767" i="12"/>
  <c r="E760" i="12"/>
  <c r="E770" i="12"/>
  <c r="A811" i="12"/>
  <c r="E759" i="12"/>
  <c r="G46" i="9"/>
  <c r="E47" i="9"/>
  <c r="B812" i="12"/>
  <c r="C812" i="12"/>
  <c r="B813" i="12"/>
  <c r="C814" i="12"/>
  <c r="C813" i="12"/>
  <c r="B811" i="12" a="1"/>
  <c r="C811" i="12"/>
  <c r="B811" i="12" l="1"/>
  <c r="E792" i="12"/>
  <c r="E790" i="12"/>
  <c r="E793" i="12"/>
  <c r="E786" i="12"/>
  <c r="E791" i="12"/>
  <c r="E795" i="12"/>
  <c r="E788" i="12"/>
  <c r="E787" i="12"/>
  <c r="E798" i="12"/>
  <c r="E789" i="12"/>
  <c r="E796" i="12"/>
  <c r="E794" i="12"/>
  <c r="E797" i="12"/>
  <c r="A837" i="12"/>
  <c r="E785" i="12"/>
  <c r="G47" i="9"/>
  <c r="A45" i="9" s="1"/>
  <c r="E48" i="9"/>
  <c r="A46" i="9" s="1"/>
  <c r="B839" i="12"/>
  <c r="C839" i="12"/>
  <c r="B837" i="12" a="1"/>
  <c r="C838" i="12"/>
  <c r="C837" i="12"/>
  <c r="B838" i="12"/>
  <c r="C840" i="12"/>
  <c r="B837" i="12" l="1"/>
  <c r="E823" i="12"/>
  <c r="E816" i="12"/>
  <c r="E820" i="12"/>
  <c r="E824" i="12"/>
  <c r="E819" i="12"/>
  <c r="E821" i="12"/>
  <c r="E817" i="12"/>
  <c r="E814" i="12"/>
  <c r="E822" i="12"/>
  <c r="E818" i="12"/>
  <c r="E813" i="12"/>
  <c r="E815" i="12"/>
  <c r="E812" i="12"/>
  <c r="A863" i="12"/>
  <c r="E811" i="12"/>
  <c r="G48" i="9"/>
  <c r="E49" i="9"/>
  <c r="B864" i="12"/>
  <c r="B865" i="12"/>
  <c r="C865" i="12"/>
  <c r="C863" i="12"/>
  <c r="C864" i="12"/>
  <c r="C866" i="12"/>
  <c r="B863" i="12" a="1"/>
  <c r="B863" i="12" l="1"/>
  <c r="E863" i="12" s="1"/>
  <c r="A889" i="12"/>
  <c r="E838" i="12"/>
  <c r="E842" i="12"/>
  <c r="E840" i="12"/>
  <c r="E843" i="12"/>
  <c r="E844" i="12"/>
  <c r="E841" i="12"/>
  <c r="E839" i="12"/>
  <c r="E850" i="12"/>
  <c r="E845" i="12"/>
  <c r="E848" i="12"/>
  <c r="E849" i="12"/>
  <c r="E847" i="12"/>
  <c r="E846" i="12"/>
  <c r="E837" i="12"/>
  <c r="E50" i="9"/>
  <c r="A48" i="9" s="1"/>
  <c r="G49" i="9"/>
  <c r="A47" i="9" s="1"/>
  <c r="B890" i="12"/>
  <c r="C892" i="12"/>
  <c r="B891" i="12"/>
  <c r="C889" i="12"/>
  <c r="C890" i="12"/>
  <c r="C891" i="12"/>
  <c r="B889" i="12" a="1"/>
  <c r="B889" i="12" l="1"/>
  <c r="E876" i="12"/>
  <c r="E869" i="12"/>
  <c r="E873" i="12"/>
  <c r="E871" i="12"/>
  <c r="E868" i="12"/>
  <c r="E872" i="12"/>
  <c r="E874" i="12"/>
  <c r="E864" i="12"/>
  <c r="E865" i="12"/>
  <c r="E866" i="12"/>
  <c r="E870" i="12"/>
  <c r="E875" i="12"/>
  <c r="E867" i="12"/>
  <c r="A915" i="12"/>
  <c r="E51" i="9"/>
  <c r="G50" i="9"/>
  <c r="B917" i="12"/>
  <c r="B915" i="12" a="1"/>
  <c r="C917" i="12"/>
  <c r="B916" i="12"/>
  <c r="C916" i="12"/>
  <c r="C915" i="12"/>
  <c r="C918" i="12"/>
  <c r="B915" i="12" l="1"/>
  <c r="A941" i="12"/>
  <c r="E889" i="12"/>
  <c r="E896" i="12"/>
  <c r="E895" i="12"/>
  <c r="E891" i="12"/>
  <c r="E890" i="12"/>
  <c r="E897" i="12"/>
  <c r="E894" i="12"/>
  <c r="E893" i="12"/>
  <c r="E892" i="12"/>
  <c r="E899" i="12"/>
  <c r="E901" i="12"/>
  <c r="E898" i="12"/>
  <c r="E902" i="12"/>
  <c r="E900" i="12"/>
  <c r="E52" i="9"/>
  <c r="A50" i="9" s="1"/>
  <c r="G51" i="9"/>
  <c r="A49" i="9" s="1"/>
  <c r="C942" i="12"/>
  <c r="B943" i="12"/>
  <c r="C944" i="12"/>
  <c r="C941" i="12"/>
  <c r="B941" i="12" a="1"/>
  <c r="B942" i="12"/>
  <c r="C943" i="12"/>
  <c r="E915" i="12" l="1"/>
  <c r="B941" i="12"/>
  <c r="E927" i="12"/>
  <c r="E925" i="12"/>
  <c r="E923" i="12"/>
  <c r="E928" i="12"/>
  <c r="E926" i="12"/>
  <c r="E924" i="12"/>
  <c r="E916" i="12"/>
  <c r="E919" i="12"/>
  <c r="E922" i="12"/>
  <c r="E918" i="12"/>
  <c r="E921" i="12"/>
  <c r="E920" i="12"/>
  <c r="E917" i="12"/>
  <c r="A967" i="12"/>
  <c r="G52" i="9"/>
  <c r="E53" i="9"/>
  <c r="A51" i="9" s="1"/>
  <c r="B967" i="12" a="1"/>
  <c r="C970" i="12"/>
  <c r="C969" i="12"/>
  <c r="B969" i="12"/>
  <c r="B968" i="12"/>
  <c r="C968" i="12"/>
  <c r="C967" i="12"/>
  <c r="B967" i="12" l="1"/>
  <c r="A993" i="12"/>
  <c r="E942" i="12"/>
  <c r="E943" i="12"/>
  <c r="E945" i="12"/>
  <c r="E948" i="12"/>
  <c r="E953" i="12"/>
  <c r="E946" i="12"/>
  <c r="E950" i="12"/>
  <c r="E952" i="12"/>
  <c r="E951" i="12"/>
  <c r="E954" i="12"/>
  <c r="E949" i="12"/>
  <c r="E947" i="12"/>
  <c r="E944" i="12"/>
  <c r="E941" i="12"/>
  <c r="G53" i="9"/>
  <c r="E54" i="9"/>
  <c r="B995" i="12"/>
  <c r="C995" i="12"/>
  <c r="B994" i="12"/>
  <c r="B993" i="12" a="1"/>
  <c r="C996" i="12"/>
  <c r="C993" i="12"/>
  <c r="C994" i="12"/>
  <c r="B993" i="12" l="1"/>
  <c r="E980" i="12"/>
  <c r="E976" i="12"/>
  <c r="E975" i="12"/>
  <c r="E979" i="12"/>
  <c r="E972" i="12"/>
  <c r="E977" i="12"/>
  <c r="E974" i="12"/>
  <c r="E969" i="12"/>
  <c r="E973" i="12"/>
  <c r="E971" i="12"/>
  <c r="E978" i="12"/>
  <c r="E968" i="12"/>
  <c r="E970" i="12"/>
  <c r="A1019" i="12"/>
  <c r="E967" i="12"/>
  <c r="E55" i="9"/>
  <c r="A53" i="9" s="1"/>
  <c r="G54" i="9"/>
  <c r="A52" i="9" s="1"/>
  <c r="C1019" i="12"/>
  <c r="C1021" i="12"/>
  <c r="C1020" i="12"/>
  <c r="C1022" i="12"/>
  <c r="B1020" i="12"/>
  <c r="B1021" i="12"/>
  <c r="B1019" i="12" a="1"/>
  <c r="E993" i="12" l="1"/>
  <c r="B1019" i="12"/>
  <c r="E1019" i="12"/>
  <c r="E1004" i="12"/>
  <c r="E997" i="12"/>
  <c r="E1005" i="12"/>
  <c r="E1002" i="12"/>
  <c r="E1001" i="12"/>
  <c r="E1000" i="12"/>
  <c r="E994" i="12"/>
  <c r="E1006" i="12"/>
  <c r="E996" i="12"/>
  <c r="E998" i="12"/>
  <c r="E1003" i="12"/>
  <c r="E999" i="12"/>
  <c r="E995" i="12"/>
  <c r="A1045" i="12"/>
  <c r="E56" i="9"/>
  <c r="A54" i="9" s="1"/>
  <c r="G55" i="9"/>
  <c r="B1047" i="12"/>
  <c r="C1048" i="12"/>
  <c r="C1045" i="12"/>
  <c r="C1047" i="12"/>
  <c r="B1046" i="12"/>
  <c r="B1045" i="12" a="1"/>
  <c r="C1046" i="12"/>
  <c r="B1045" i="12" l="1"/>
  <c r="E1020" i="12"/>
  <c r="E1031" i="12"/>
  <c r="E1021" i="12"/>
  <c r="E1022" i="12"/>
  <c r="E1026" i="12"/>
  <c r="E1030" i="12"/>
  <c r="E1023" i="12"/>
  <c r="E1025" i="12"/>
  <c r="E1024" i="12"/>
  <c r="E1032" i="12"/>
  <c r="E1029" i="12"/>
  <c r="E1027" i="12"/>
  <c r="E1028" i="12"/>
  <c r="E57" i="9"/>
  <c r="G56" i="9"/>
  <c r="A55" i="9" l="1"/>
  <c r="E1045" i="12"/>
  <c r="E1058" i="12"/>
  <c r="E1051" i="12"/>
  <c r="E1055" i="12"/>
  <c r="E1047" i="12"/>
  <c r="E1050" i="12"/>
  <c r="E1054" i="12"/>
  <c r="E1052" i="12"/>
  <c r="E1049" i="12"/>
  <c r="E1057" i="12"/>
  <c r="E1048" i="12"/>
  <c r="E1056" i="12"/>
  <c r="E1053" i="12"/>
  <c r="E1046" i="12"/>
  <c r="G57" i="9"/>
  <c r="E58" i="9"/>
  <c r="G58" i="9" l="1"/>
  <c r="A56" i="9" s="1"/>
  <c r="E59" i="9"/>
  <c r="G59" i="9" l="1"/>
  <c r="A57" i="9" s="1"/>
  <c r="E60" i="9"/>
  <c r="A58" i="9" l="1"/>
  <c r="G60" i="9"/>
  <c r="E61" i="9"/>
  <c r="A59" i="9" s="1"/>
  <c r="E62" i="9" l="1"/>
  <c r="A60" i="9" s="1"/>
  <c r="G61" i="9"/>
  <c r="E63" i="9" l="1"/>
  <c r="G62" i="9"/>
  <c r="A61" i="9" l="1"/>
  <c r="E64" i="9"/>
  <c r="G63" i="9"/>
  <c r="A62" i="9" l="1"/>
  <c r="G64" i="9"/>
  <c r="E65" i="9"/>
  <c r="A63" i="9" s="1"/>
  <c r="G65" i="9" l="1"/>
  <c r="E66" i="9"/>
  <c r="A64" i="9" s="1"/>
  <c r="E67" i="9" l="1"/>
  <c r="G66" i="9"/>
  <c r="A65" i="9" l="1"/>
  <c r="E68" i="9"/>
  <c r="G67" i="9"/>
  <c r="E69" i="9" l="1"/>
  <c r="A67" i="9" s="1"/>
  <c r="G68" i="9"/>
  <c r="A66" i="9" s="1"/>
  <c r="E70" i="9" l="1"/>
  <c r="G69" i="9"/>
  <c r="A68" i="9" l="1"/>
  <c r="G70" i="9"/>
  <c r="E71" i="9"/>
  <c r="A69" i="9" s="1"/>
  <c r="G71" i="9" l="1"/>
  <c r="E72" i="9"/>
  <c r="A70" i="9" s="1"/>
  <c r="G72" i="9" l="1"/>
  <c r="E73" i="9"/>
  <c r="A71" i="9" l="1"/>
  <c r="E74" i="9"/>
  <c r="A72" i="9" s="1"/>
  <c r="G73" i="9"/>
  <c r="E75" i="9" l="1"/>
  <c r="A73" i="9" s="1"/>
  <c r="G74" i="9"/>
  <c r="G75" i="9" l="1"/>
  <c r="E76" i="9"/>
  <c r="A74" i="9" s="1"/>
  <c r="G76" i="9" l="1"/>
  <c r="E77" i="9"/>
  <c r="A75" i="9" s="1"/>
  <c r="G77" i="9" l="1"/>
  <c r="E78" i="9"/>
  <c r="A76" i="9" l="1"/>
  <c r="G78" i="9"/>
  <c r="E79" i="9"/>
  <c r="A77" i="9" s="1"/>
  <c r="E80" i="9" l="1"/>
  <c r="A78" i="9" s="1"/>
  <c r="G79" i="9"/>
  <c r="E81" i="9" l="1"/>
  <c r="G80" i="9"/>
  <c r="A79" i="9" l="1"/>
  <c r="G81" i="9"/>
  <c r="E82" i="9"/>
  <c r="A80" i="9" s="1"/>
  <c r="G82" i="9" l="1"/>
  <c r="E83" i="9"/>
  <c r="A81" i="9" s="1"/>
  <c r="G83" i="9" l="1"/>
  <c r="E84" i="9"/>
  <c r="A82" i="9" s="1"/>
  <c r="E85" i="9" l="1"/>
  <c r="A83" i="9" s="1"/>
  <c r="G84" i="9"/>
  <c r="E86" i="9" l="1"/>
  <c r="A84" i="9" s="1"/>
  <c r="G85" i="9"/>
  <c r="E87" i="9" l="1"/>
  <c r="A85" i="9" s="1"/>
  <c r="G86" i="9"/>
  <c r="E88" i="9" l="1"/>
  <c r="A86" i="9" s="1"/>
  <c r="G87" i="9"/>
  <c r="G88" i="9" l="1"/>
  <c r="E89" i="9"/>
  <c r="A87" i="9" s="1"/>
  <c r="G89" i="9" l="1"/>
  <c r="E90" i="9"/>
  <c r="A88" i="9" s="1"/>
  <c r="G90" i="9" l="1"/>
  <c r="E91" i="9"/>
  <c r="A89" i="9" s="1"/>
  <c r="E92" i="9" l="1"/>
  <c r="A90" i="9" s="1"/>
  <c r="G91" i="9"/>
  <c r="E93" i="9" l="1"/>
  <c r="G92" i="9"/>
  <c r="A91" i="9" l="1"/>
  <c r="E94" i="9"/>
  <c r="A92" i="9" s="1"/>
  <c r="G93" i="9"/>
  <c r="G94" i="9" l="1"/>
  <c r="E95" i="9"/>
  <c r="A93" i="9" s="1"/>
  <c r="G95" i="9" l="1"/>
  <c r="E96" i="9"/>
  <c r="A94" i="9" s="1"/>
  <c r="G96" i="9" l="1"/>
  <c r="E97" i="9"/>
  <c r="A95" i="9" s="1"/>
  <c r="E98" i="9" l="1"/>
  <c r="A96" i="9" s="1"/>
  <c r="G97" i="9"/>
  <c r="E99" i="9" l="1"/>
  <c r="A97" i="9" s="1"/>
  <c r="G98" i="9"/>
  <c r="E100" i="9" l="1"/>
  <c r="A98" i="9" s="1"/>
  <c r="G99" i="9"/>
  <c r="G100" i="9" l="1"/>
  <c r="E101" i="9"/>
  <c r="A99" i="9" s="1"/>
  <c r="G101" i="9" l="1"/>
  <c r="E102" i="9"/>
  <c r="A100" i="9" s="1"/>
  <c r="G102" i="9" l="1"/>
  <c r="E103" i="9"/>
  <c r="A101" i="9" l="1"/>
  <c r="E104" i="9"/>
  <c r="A102" i="9" s="1"/>
  <c r="G103" i="9"/>
  <c r="E105" i="9" l="1"/>
  <c r="A103" i="9" s="1"/>
  <c r="G104" i="9"/>
  <c r="G105" i="9" l="1"/>
  <c r="E106" i="9"/>
  <c r="A104" i="9" s="1"/>
  <c r="G106" i="9" l="1"/>
  <c r="E107" i="9"/>
  <c r="A105" i="9" l="1"/>
  <c r="G107" i="9"/>
  <c r="E108" i="9"/>
  <c r="A106" i="9" s="1"/>
  <c r="E109" i="9" l="1"/>
  <c r="A107" i="9" s="1"/>
  <c r="G108" i="9"/>
  <c r="E110" i="9" l="1"/>
  <c r="A108" i="9" s="1"/>
  <c r="G109" i="9"/>
  <c r="E111" i="9" l="1"/>
  <c r="A109" i="9" s="1"/>
  <c r="G110" i="9"/>
  <c r="E112" i="9" l="1"/>
  <c r="A110" i="9" s="1"/>
  <c r="G111" i="9"/>
  <c r="G112" i="9" l="1"/>
  <c r="E113" i="9"/>
  <c r="A111" i="9" s="1"/>
  <c r="G113" i="9" l="1"/>
  <c r="E114" i="9"/>
  <c r="A112" i="9" s="1"/>
  <c r="G114" i="9" l="1"/>
  <c r="E115" i="9"/>
  <c r="A113" i="9" s="1"/>
  <c r="E116" i="9" l="1"/>
  <c r="A114" i="9" s="1"/>
  <c r="G115" i="9"/>
  <c r="E117" i="9" l="1"/>
  <c r="A115" i="9" s="1"/>
  <c r="G116" i="9"/>
  <c r="G117" i="9" l="1"/>
  <c r="E118" i="9"/>
  <c r="A116" i="9" s="1"/>
  <c r="G118" i="9" l="1"/>
  <c r="E119" i="9"/>
  <c r="A117" i="9" s="1"/>
  <c r="G119" i="9" l="1"/>
  <c r="E120" i="9"/>
  <c r="A118" i="9" s="1"/>
  <c r="E121" i="9" l="1"/>
  <c r="A119" i="9" s="1"/>
  <c r="G120" i="9"/>
  <c r="E122" i="9" l="1"/>
  <c r="A120" i="9" s="1"/>
  <c r="G121" i="9"/>
  <c r="E123" i="9" l="1"/>
  <c r="A121" i="9" s="1"/>
  <c r="G122" i="9"/>
  <c r="E124" i="9" l="1"/>
  <c r="A122" i="9" s="1"/>
  <c r="G123" i="9"/>
  <c r="G124" i="9" l="1"/>
  <c r="E125" i="9"/>
  <c r="A123" i="9" s="1"/>
  <c r="G125" i="9" l="1"/>
  <c r="E126" i="9"/>
  <c r="A124" i="9" s="1"/>
  <c r="G126" i="9" l="1"/>
  <c r="E127" i="9"/>
  <c r="A125" i="9" s="1"/>
  <c r="E128" i="9" l="1"/>
  <c r="A126" i="9" s="1"/>
  <c r="G127" i="9"/>
  <c r="E129" i="9" l="1"/>
  <c r="A127" i="9" s="1"/>
  <c r="G128" i="9"/>
  <c r="G129" i="9" l="1"/>
  <c r="E130" i="9"/>
  <c r="A128" i="9" s="1"/>
  <c r="G130" i="9" l="1"/>
  <c r="E131" i="9"/>
  <c r="A129" i="9" s="1"/>
  <c r="G131" i="9" l="1"/>
  <c r="E132" i="9"/>
  <c r="A130" i="9" s="1"/>
  <c r="G132" i="9" l="1"/>
  <c r="E133" i="9"/>
  <c r="A131" i="9" s="1"/>
  <c r="E134" i="9" l="1"/>
  <c r="A132" i="9" s="1"/>
  <c r="G133" i="9"/>
  <c r="E135" i="9" l="1"/>
  <c r="A133" i="9" s="1"/>
  <c r="G134" i="9"/>
  <c r="E136" i="9" l="1"/>
  <c r="A134" i="9" s="1"/>
  <c r="G135" i="9"/>
  <c r="G136" i="9" l="1"/>
  <c r="E137" i="9"/>
  <c r="A135" i="9" s="1"/>
  <c r="G137" i="9" l="1"/>
  <c r="E138" i="9"/>
  <c r="A136" i="9" s="1"/>
  <c r="E139" i="9" l="1"/>
  <c r="A137" i="9" s="1"/>
  <c r="G138" i="9"/>
  <c r="E140" i="9" l="1"/>
  <c r="A138" i="9" s="1"/>
  <c r="G139" i="9"/>
  <c r="E141" i="9" l="1"/>
  <c r="A139" i="9" s="1"/>
  <c r="G140" i="9"/>
  <c r="E142" i="9" l="1"/>
  <c r="A140" i="9" s="1"/>
  <c r="G141" i="9"/>
  <c r="G142" i="9" l="1"/>
  <c r="E143" i="9"/>
  <c r="A141" i="9" s="1"/>
  <c r="G143" i="9" l="1"/>
  <c r="E144" i="9"/>
  <c r="A142" i="9" s="1"/>
  <c r="G144" i="9" l="1"/>
  <c r="E145" i="9"/>
  <c r="A143" i="9" s="1"/>
  <c r="E146" i="9" l="1"/>
  <c r="A144" i="9" s="1"/>
  <c r="G145" i="9"/>
  <c r="E147" i="9" l="1"/>
  <c r="A145" i="9" s="1"/>
  <c r="G146" i="9"/>
  <c r="E148" i="9" l="1"/>
  <c r="A146" i="9" s="1"/>
  <c r="G147" i="9"/>
  <c r="G148" i="9" l="1"/>
  <c r="E149" i="9"/>
  <c r="A147" i="9" s="1"/>
  <c r="G149" i="9" l="1"/>
  <c r="E150" i="9"/>
  <c r="A148" i="9" s="1"/>
  <c r="G150" i="9" l="1"/>
  <c r="E151" i="9"/>
  <c r="A149" i="9" s="1"/>
  <c r="E152" i="9" l="1"/>
  <c r="A150" i="9" s="1"/>
  <c r="G151" i="9"/>
  <c r="E153" i="9" l="1"/>
  <c r="A151" i="9" s="1"/>
  <c r="G152" i="9"/>
  <c r="G153" i="9" l="1"/>
  <c r="E154" i="9"/>
  <c r="A152" i="9" s="1"/>
  <c r="G154" i="9" l="1"/>
  <c r="E155" i="9"/>
  <c r="A153" i="9" s="1"/>
  <c r="G155" i="9" l="1"/>
  <c r="E156" i="9"/>
  <c r="A154" i="9" s="1"/>
  <c r="G156" i="9" l="1"/>
  <c r="E157" i="9"/>
  <c r="A155" i="9" s="1"/>
  <c r="E158" i="9" l="1"/>
  <c r="A156" i="9" s="1"/>
  <c r="G157" i="9"/>
  <c r="E159" i="9" l="1"/>
  <c r="A157" i="9" s="1"/>
  <c r="G158" i="9"/>
  <c r="G159" i="9" l="1"/>
  <c r="E160" i="9"/>
  <c r="A158" i="9" s="1"/>
  <c r="G160" i="9" l="1"/>
  <c r="E161" i="9"/>
  <c r="A159" i="9" s="1"/>
  <c r="G161" i="9" l="1"/>
  <c r="E162" i="9"/>
  <c r="A160" i="9" s="1"/>
  <c r="E163" i="9" l="1"/>
  <c r="A161" i="9" s="1"/>
  <c r="G162" i="9"/>
  <c r="E164" i="9" l="1"/>
  <c r="A162" i="9" s="1"/>
  <c r="G163" i="9"/>
  <c r="E165" i="9" l="1"/>
  <c r="A163" i="9" s="1"/>
  <c r="G164" i="9"/>
  <c r="E166" i="9" l="1"/>
  <c r="A164" i="9" s="1"/>
  <c r="G165" i="9"/>
  <c r="G166" i="9" l="1"/>
  <c r="E167" i="9"/>
  <c r="A165" i="9" s="1"/>
  <c r="G167" i="9" l="1"/>
  <c r="E168" i="9"/>
  <c r="A166" i="9" s="1"/>
  <c r="E169" i="9" l="1"/>
  <c r="A167" i="9" s="1"/>
  <c r="G168" i="9"/>
  <c r="E170" i="9" l="1"/>
  <c r="A168" i="9" s="1"/>
  <c r="G169" i="9"/>
  <c r="E171" i="9" l="1"/>
  <c r="A169" i="9" s="1"/>
  <c r="G170" i="9"/>
  <c r="E172" i="9" l="1"/>
  <c r="A170" i="9" s="1"/>
  <c r="G171" i="9"/>
  <c r="G172" i="9" l="1"/>
  <c r="E173" i="9"/>
  <c r="A171" i="9" s="1"/>
  <c r="G173" i="9" l="1"/>
  <c r="E174" i="9"/>
  <c r="A172" i="9" s="1"/>
  <c r="E175" i="9" l="1"/>
  <c r="A173" i="9" s="1"/>
  <c r="G174" i="9"/>
  <c r="E176" i="9" l="1"/>
  <c r="A174" i="9" s="1"/>
  <c r="G175" i="9"/>
  <c r="E177" i="9" l="1"/>
  <c r="A175" i="9" s="1"/>
  <c r="G176" i="9"/>
  <c r="E178" i="9" l="1"/>
  <c r="A176" i="9" s="1"/>
  <c r="G177" i="9"/>
  <c r="G178" i="9" l="1"/>
  <c r="E179" i="9"/>
  <c r="A177" i="9" s="1"/>
  <c r="G179" i="9" l="1"/>
  <c r="E180" i="9"/>
  <c r="A178" i="9" s="1"/>
  <c r="G180" i="9" l="1"/>
  <c r="E181" i="9"/>
  <c r="A179" i="9" s="1"/>
  <c r="E182" i="9" l="1"/>
  <c r="A180" i="9" s="1"/>
  <c r="G181" i="9"/>
  <c r="E183" i="9" l="1"/>
  <c r="A181" i="9" s="1"/>
  <c r="G182" i="9"/>
  <c r="G183" i="9" l="1"/>
  <c r="E184" i="9"/>
  <c r="A182" i="9" s="1"/>
  <c r="G184" i="9" l="1"/>
  <c r="E185" i="9"/>
  <c r="A183" i="9" s="1"/>
  <c r="G185" i="9" l="1"/>
  <c r="E186" i="9"/>
  <c r="A184" i="9" s="1"/>
  <c r="G186" i="9" l="1"/>
  <c r="E187" i="9"/>
  <c r="A185" i="9" s="1"/>
  <c r="E188" i="9" l="1"/>
  <c r="A186" i="9" s="1"/>
  <c r="G187" i="9"/>
  <c r="E189" i="9" l="1"/>
  <c r="A187" i="9" s="1"/>
  <c r="G188" i="9"/>
  <c r="E190" i="9" l="1"/>
  <c r="A188" i="9" s="1"/>
  <c r="G189" i="9"/>
  <c r="G190" i="9" l="1"/>
  <c r="E191" i="9"/>
  <c r="A189" i="9" s="1"/>
  <c r="G191" i="9" l="1"/>
  <c r="E192" i="9"/>
  <c r="A190" i="9" s="1"/>
  <c r="G192" i="9" l="1"/>
  <c r="E193" i="9"/>
  <c r="A191" i="9" s="1"/>
  <c r="E194" i="9" l="1"/>
  <c r="A192" i="9" s="1"/>
  <c r="G193" i="9"/>
  <c r="E195" i="9" l="1"/>
  <c r="A193" i="9" s="1"/>
  <c r="G194" i="9"/>
  <c r="G195" i="9" l="1"/>
  <c r="E196" i="9"/>
  <c r="A194" i="9" s="1"/>
  <c r="G196" i="9" l="1"/>
  <c r="E197" i="9"/>
  <c r="A195" i="9" s="1"/>
  <c r="G197" i="9" l="1"/>
  <c r="E198" i="9"/>
  <c r="A196" i="9" s="1"/>
  <c r="E199" i="9" l="1"/>
  <c r="A197" i="9" s="1"/>
  <c r="G198" i="9"/>
  <c r="E200" i="9" l="1"/>
  <c r="A198" i="9" s="1"/>
  <c r="G199" i="9"/>
  <c r="E201" i="9" l="1"/>
  <c r="A199" i="9" s="1"/>
  <c r="G200" i="9"/>
  <c r="E202" i="9" l="1"/>
  <c r="A200" i="9" s="1"/>
  <c r="G201" i="9"/>
  <c r="G202" i="9" l="1"/>
  <c r="E203" i="9"/>
  <c r="A201" i="9" s="1"/>
  <c r="G203" i="9" l="1"/>
  <c r="E204" i="9"/>
  <c r="A202" i="9" s="1"/>
  <c r="G204" i="9" l="1"/>
  <c r="E205" i="9"/>
  <c r="A203" i="9" s="1"/>
  <c r="E206" i="9" l="1"/>
  <c r="A204" i="9" s="1"/>
  <c r="G205" i="9"/>
  <c r="E207" i="9" l="1"/>
  <c r="A205" i="9" s="1"/>
  <c r="G206" i="9"/>
  <c r="E208" i="9" l="1"/>
  <c r="G207" i="9"/>
  <c r="G208" i="9" l="1"/>
  <c r="A206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<sst xmlns="http://schemas.openxmlformats.org/spreadsheetml/2006/main" count="479" uniqueCount="277">
  <si>
    <t>Заказчик:</t>
  </si>
  <si>
    <t>Субподрядчик:</t>
  </si>
  <si>
    <t>Проектировщик:</t>
  </si>
  <si>
    <t>ТИТУЛ:</t>
  </si>
  <si>
    <t>Приказ Минстрой от 02.12.2022 №1026/пр</t>
  </si>
  <si>
    <t>Приложение 1</t>
  </si>
  <si>
    <t>номер журнала</t>
  </si>
  <si>
    <t>Санкт-Петербург</t>
  </si>
  <si>
    <t>по</t>
  </si>
  <si>
    <t>(указать строительство, реконструкция, капитальный ремонт)</t>
  </si>
  <si>
    <t>наименование объекта капитального строительства, его почтовый или строительный адрес)</t>
  </si>
  <si>
    <t>Застройщик</t>
  </si>
  <si>
    <t>(фамилия, имя, отчество (последнее - при наличии), адрес места жительства, ОГРНИП, ИНН индивидуального предпринимателя,</t>
  </si>
  <si>
    <t>Уполномоченный представитель застройщика</t>
  </si>
  <si>
    <t>№ 
п/п</t>
  </si>
  <si>
    <t>Фамилия, имя, отчество (последнее - при наличии)</t>
  </si>
  <si>
    <t>Должность (при наличии)</t>
  </si>
  <si>
    <t>Наименование, дата, номер документа, подтверждающего полномочие</t>
  </si>
  <si>
    <t>Подпись</t>
  </si>
  <si>
    <t>Идентификационный номер в национальном реестре специалистов в области строительства (за исключением случаев, когда членство в саморегулируемых организациях в области инженерных изысканий, архитектурно-строительного проектирования, строительства, реконструкции, капитального ремонта объектов капитального строительства не требуется)</t>
  </si>
  <si>
    <t>Технический заказчик</t>
  </si>
  <si>
    <t>полное и (или) сокращенное наименование, ОГРН, ИНН саморегулируемой организации, членом которой является указанное юридическое лицо (за исключением случаев, когда членство в саморегулируемых организациях в области инженерных изысканий, архитектурно-строительного проектирования, строительства, реконструкции, капитального ремонта объектов капитального строительства не требуется)</t>
  </si>
  <si>
    <t>(полное и (или) сокращенное наименование, ОГРН, ИНН, место нахождения юридического лица, телефон/факс, адрес электронной почты (при наличии),</t>
  </si>
  <si>
    <t xml:space="preserve">ПАО "Россети Ленэнерго" </t>
  </si>
  <si>
    <t>Уполномоченный представитель технического заказчика</t>
  </si>
  <si>
    <t xml:space="preserve"> </t>
  </si>
  <si>
    <t>Генподрядчик</t>
  </si>
  <si>
    <t>Лицо, ответственное за эксплуатацию здания, сооружения, или региональный оператор (заполняется в случае, если договор строительного подряда заключается с лицом, ответственным за эксплуатацию здания, сооружения, или региональным оператором)</t>
  </si>
  <si>
    <t>Уполномоченный представитель лица, ответственного за эксплуатацию здания, сооружения, или регионального оператора (заполняется в случае, если договор строительного подряда заключается с лицом, ответственным за эксплуатацию здания, сооружения, или региональным оператором</t>
  </si>
  <si>
    <t>Сведения о выданном разрешении на строительство (заполняется в случае, если разрешение на строительство требуется в соответствии со статьей 51 Градостроительного кодекса Российской Федерации (Собрание законодательства Российской Федерации, 2005, N 1, ст. 16; 2022, N 29, ст. 5317)</t>
  </si>
  <si>
    <t>(номер, дата выдачи разрешения на строительство, наименование органа исполнительной власти,</t>
  </si>
  <si>
    <t>государственной корпорации или органа местного самоуправления, выдавших разрешение)</t>
  </si>
  <si>
    <t>Лицо, осуществляющее подготовку проектной документации</t>
  </si>
  <si>
    <t>полное и (или) сокращенное наименование, ОГРН, ИНН, место нахождения юридического лица, телефон/факс, адрес электронной почты (при наличии), фамилия, имя, отчество (последнее - при наличии), паспортные данные, адрес места жительства, телефон/факс, адрес электронной почты (при наличии) - для физических лиц, не являющихся индивидуальными предпринимателями)</t>
  </si>
  <si>
    <t>полное и (или) сокращенное наименование, ОГРН, ИНН, место нахождения юридического лица, телефон/факс, адрес электронной почты (при наличии), полное и (или) сокращенное наименование, ОГРН, ИНН саморегулируемой организации, членом которой является указанное юридическое лицо или индивидуальный предприниматель (за исключением случаев, когда членство в саморегулируемых организациях в области инженерных изысканий, архитектурно-строительного проектирования, строительства, реконструкции, капитального ремонта объектов капитального строительства не требуется);</t>
  </si>
  <si>
    <t>полное и (или) сокращенное наименование, ОГРН, ИНН, место нахождения юридического лица, телефон/факс, адрес электронной почты (при наличии), полное и (или) сокращенное наименование, ОГРН, ИНН саморегулируемой организации, членом которой является указанное юридическое лицо (за исключением случаев, когда членство в саморегулируемых организациях в области инженерных изысканий, архитектурно-строительного проектирования, строительства, реконструкции, капитального ремонта объектов капитального строительства не требуется)</t>
  </si>
  <si>
    <t>Сведения об изменениях в записях титульного листа общего журнала, в котором ведется учет выполнения работ по строительству, реконструкции, капитальному ремонту объекта капитального строительства</t>
  </si>
  <si>
    <t>Дата</t>
  </si>
  <si>
    <t>Изменения в записях с указанием основания</t>
  </si>
  <si>
    <t>Фамилия, инициалы, должность (при наличии) лица, внесшего изменения, наименование, дата, номер документа, подтверждающего полномочие лица</t>
  </si>
  <si>
    <t>РАЗДЕЛ 1</t>
  </si>
  <si>
    <t>Список инженерно-технического персонала лица, осуществляющего строительство, реконструкцию, капитальный ремонт, занятого при строительстве, реконструкции, капитальном ремонте объекта капитального строительства</t>
  </si>
  <si>
    <t>Должность (при наличии), фамилия, инициалы, подпись уполномоченного представителя лица, осуществляющего строительство, реконструкцию, капитальный ремонт</t>
  </si>
  <si>
    <t>Полное и (или) сокращенное наименование или фамилия, имя отчество (последнее - при наличии) лица, осуществляющего строительство, реконструкцию, капитальный ремонт</t>
  </si>
  <si>
    <t>Фамилия, инициалы, должность (при наличии) лица, входящего в список инженерно-технического персонала</t>
  </si>
  <si>
    <t>Дата начала работ на объекте капитального строительства с указанием вида работ</t>
  </si>
  <si>
    <t>Дата окончания работ на объекте капитального строительства</t>
  </si>
  <si>
    <t>РАЗДЕЛ 2</t>
  </si>
  <si>
    <t>Перечень специальных журналов, в которых ведется учет выполнения работ, а также журналов авторского надзора лица, осуществляющего подготовку проектной документации</t>
  </si>
  <si>
    <t>Наименование специального журнала (журнала авторского надзора) и дата его выдачи</t>
  </si>
  <si>
    <t>Полное и (или) сокращенное наименование или фамилия, имя, отчество (при наличии) лица, осуществляющего строительство, реконструкцию, капитальный ремонт (лица, осуществляющего подготовку проектной документации), ведущих журнал, их уполномоченных представителей с указанием должности (при наличии), фамилии, инициалов</t>
  </si>
  <si>
    <t>Дата передачи застройщику или техническому заказчику журнала</t>
  </si>
  <si>
    <t>Подпись уполномоченного представителя застройщика или технического заказчика, лица, ответственного за эксплуатацию здания, сооружения, и (или) регионального оператора</t>
  </si>
  <si>
    <t>Журнал входного учета</t>
  </si>
  <si>
    <t>и контроля качества</t>
  </si>
  <si>
    <t>получаемых изделий</t>
  </si>
  <si>
    <t xml:space="preserve">деталей, материалов, </t>
  </si>
  <si>
    <t xml:space="preserve">конструкций и </t>
  </si>
  <si>
    <t xml:space="preserve">оборудования, </t>
  </si>
  <si>
    <t>Журнал</t>
  </si>
  <si>
    <t>учета результатов</t>
  </si>
  <si>
    <t xml:space="preserve">входного контроля </t>
  </si>
  <si>
    <t xml:space="preserve">продукции для </t>
  </si>
  <si>
    <t xml:space="preserve">строительства, </t>
  </si>
  <si>
    <t>Журнал сварочных</t>
  </si>
  <si>
    <t>реконструкции,</t>
  </si>
  <si>
    <t>работ,</t>
  </si>
  <si>
    <t xml:space="preserve">Журнал антикоррозийной </t>
  </si>
  <si>
    <t xml:space="preserve">защиты сварных </t>
  </si>
  <si>
    <t>соединений,</t>
  </si>
  <si>
    <t>Начальник участка</t>
  </si>
  <si>
    <t>Дата выполнения работ</t>
  </si>
  <si>
    <t>РАЗДЕЛ 3</t>
  </si>
  <si>
    <t>Сведения о выполнении работ в процессе строительства, реконструкции, капитального ремонта объекта капитального строительства</t>
  </si>
  <si>
    <t>Условия производства работ</t>
  </si>
  <si>
    <t>Наименование работ, выполняемых в процессе строительства, реконструкции, капитального ремонта объекта капитального строительства с указанием осей, рядов, отметок, пикетов, этажей, ярусов, секций, помещений, в которых выполнялись работы, сведения о методах выполнения работ, применяемых строительных материалах, изделиях и конструкциях, проведенных испытаниях конструкций, оборудования, систем, сетей и устройств (опробование вхолостую или под нагрузкой, подача электроэнергии, давления, испытания на прочность и герметичность)</t>
  </si>
  <si>
    <t>По ДАТЕ привязываются столбы 1 и 5</t>
  </si>
  <si>
    <t>РАЗДЕЛ 4</t>
  </si>
  <si>
    <t>Сведения о строительном контроле в процессе строительства, реконструкции, капитального ремонта объекта капитального строительства</t>
  </si>
  <si>
    <t>Выявленные недостатки</t>
  </si>
  <si>
    <t>Срок устранения выявленных недостатков</t>
  </si>
  <si>
    <t>Должность (при наличии), фамилия, инициалы, подпись уполномоченного представителя застройщика или технического заказчика, лица, ответственного за эксплуатацию здания, сооружения, и (или) регионального оператора по вопросам строительного контроля</t>
  </si>
  <si>
    <t>Дата устранения недостатков</t>
  </si>
  <si>
    <t>Сведения о проведении строительного контроля при строительстве, реконструкции, капитальном ремонте объекта капитального строительства</t>
  </si>
  <si>
    <t>РАЗДЕЛ 6</t>
  </si>
  <si>
    <t>Сведения о государственном строительном надзоре при строительстве, реконструкции объекта капитального строительства</t>
  </si>
  <si>
    <t>Дата контрольного (надзорного) мероприятия</t>
  </si>
  <si>
    <t>Данные о проведенных органом государственного строительного надзора контрольных (надзорных) мероприятиях</t>
  </si>
  <si>
    <t>Срок устранения выявленных нарушений</t>
  </si>
  <si>
    <t>Должность, фамилия, инициалы, подпись должностного лица</t>
  </si>
  <si>
    <t>Фактическая дата устранения выявленных нарушений</t>
  </si>
  <si>
    <t>РАЗДЕЛ 5</t>
  </si>
  <si>
    <t>Перечень исполнительной документации при строительстве, реконструкции, капитальном ремонте объекта капитального строительства</t>
  </si>
  <si>
    <t>Наименование исполнительной документации (с указанием наименования и реквизитов документа, вида работ, места расположения конструкций, участков сетей инженерно-технического обеспечения)</t>
  </si>
  <si>
    <t>Дата подписания документа, должности (при наличии), фамилии, инициалы лиц, подписавших документы</t>
  </si>
  <si>
    <t>АОСР_1</t>
  </si>
  <si>
    <t>Для РАЗДЕЛА 5</t>
  </si>
  <si>
    <t>№</t>
  </si>
  <si>
    <t>ВЛ</t>
  </si>
  <si>
    <t>ФИЛЬТР</t>
  </si>
  <si>
    <t>"</t>
  </si>
  <si>
    <t>АОСР №</t>
  </si>
  <si>
    <t>Наименование работ</t>
  </si>
  <si>
    <t>дата начала</t>
  </si>
  <si>
    <t>дата окончания</t>
  </si>
  <si>
    <t>При выполнении работ применены, ссылки на паспорта и сертификаты</t>
  </si>
  <si>
    <t>Схемы, чертежи, результаты экспертиз и исследований</t>
  </si>
  <si>
    <t>СНиП, ГОСТ</t>
  </si>
  <si>
    <t>Последующие работы</t>
  </si>
  <si>
    <t>Приложения</t>
  </si>
  <si>
    <t>Не применялись</t>
  </si>
  <si>
    <t>ПУЭ изд. 7, СП45.13330.2017 «Земляные сооружения, основания и фундаменты»</t>
  </si>
  <si>
    <t>-</t>
  </si>
  <si>
    <t>ТП</t>
  </si>
  <si>
    <t>АОСР_2</t>
  </si>
  <si>
    <t>АОСР_3</t>
  </si>
  <si>
    <t>АОСР_4</t>
  </si>
  <si>
    <t>АОСР_5</t>
  </si>
  <si>
    <t>ПУЭ изд. 7, СП 76.13330.2016 "Электротехнические устройства"</t>
  </si>
  <si>
    <t>АОСР_6</t>
  </si>
  <si>
    <t>Огрунтовка и окраска сварных соединений</t>
  </si>
  <si>
    <t>АОСР_7</t>
  </si>
  <si>
    <t>Обратная засыпка траншеи</t>
  </si>
  <si>
    <t>Вырытый грунт</t>
  </si>
  <si>
    <t xml:space="preserve"> -</t>
  </si>
  <si>
    <t>КЛ</t>
  </si>
  <si>
    <t>Монтаж вертикальных электродов контура заземления</t>
  </si>
  <si>
    <t>Монтаж горизонтального заземлителя</t>
  </si>
  <si>
    <t>Исполнительная схема №2.3 Монтаж горизонтального заземлителя</t>
  </si>
  <si>
    <t>Уполномоченный представитель лица, осуществляющего подготовку проектной документации, по вопросам проверки соответствия выполняемых работ проектной документации (далее - авторский надзор)</t>
  </si>
  <si>
    <t>Полное и (или) сокращенное наименование или фамилия, имя, отчество (последнее - при наличии) лица, осуществляющего подготовку проектной документации, сведения о разделах проектной документации, подготовленных этим лицом</t>
  </si>
  <si>
    <t>Фамилия, имя, отчество (последнее - при наличии), должность (при наличии)</t>
  </si>
  <si>
    <t>Идентификационный номер в национальном реестре специалистов в области архитектурно-строительного проектирования (за исключением случаев, когда членство в саморегулируемых организациях в области инженерных изысканий, архитектурно-строительного проектирования, строительства, реконструкции, капитального ремонта объектов капитального строительства не требуется)</t>
  </si>
  <si>
    <t>Сведения о положительном заключении экспертизы проектной документации (заполняется в случае, если при строительстве, реконструкции объекта капитального строительства в соответствии со статьей 49 Градостроительного кодекса Российской Федерации (Собрание законодательства Российской Федерации, 2005, N 1, ст. 16; 2022, N 29, ст. 5317) проводится экспертиза проектной документации)</t>
  </si>
  <si>
    <t>(номер и дата выдачи, орган или организация, его утвердившие)</t>
  </si>
  <si>
    <t>Лицо, осуществляющее строительство, реконструкцию, капитальный ремонт</t>
  </si>
  <si>
    <t>Уполномоченный представитель застройщика или технического заказчика по вопросам строительного контроля</t>
  </si>
  <si>
    <t>Уполномоченный представитель лица, осуществляющего строительство, реконструкцию, капитальный ремонт</t>
  </si>
  <si>
    <t>Уполномоченный представитель лица, ответственного за эксплуатацию здания, сооружения, и (или) регионального оператора по вопросам строительного контроля</t>
  </si>
  <si>
    <t>Уполномоченный представитель лица, осуществляющего строительство, реконструкцию, капитальный ремонт, по вопросам строительного контроля</t>
  </si>
  <si>
    <t>Другие лица, осуществляющие строительство, реконструкцию, капитальный ремонт, их уполномоченные представители</t>
  </si>
  <si>
    <t>Фамилия, имя, отчество (последнее - при наличии), адрес места жительства, ОГРНИП, ИНН - для индивидуальных предпринимателей, полное и (или) сокращенное наименование, ОГРН, ИНН, место нахождения - для юридических лиц, фамилия, имя, отчество (последнее - при наличии) паспортные данные, адрес места жительства - для физических лиц, не являющихся индивидуальными предпринимателями</t>
  </si>
  <si>
    <t>Фамилия, имя, отчество (последнее - при наличии), должность (при наличии) уполномоченного представителя лица, осуществляющего строительство, реконструкцию, капитальный ремонт, наименование, дата, номер документа, подтверждающего полномочие</t>
  </si>
  <si>
    <t>Выполняемые работы по строительству, реконструкции, капитальному ремонту объекта капитального строительства</t>
  </si>
  <si>
    <t>Подпись уполномоченного представителя лица, осуществляющего строительство, реконструкцию, капитальный ремонт</t>
  </si>
  <si>
    <t>Сведения о государственном строительном надзоре</t>
  </si>
  <si>
    <t>(наименование органа государственного строительного надзора, почтовые реквизиты, телефон/факс, адрес электронной почты (при наличии), фамилия, имя, отчество (последнее - при наличии), должность должностного лица,</t>
  </si>
  <si>
    <t>номер, дата приказа (распоряжения) о назначении должностного лица ответственным за осуществление государственного строительного надзора на объекте капитального строительства)</t>
  </si>
  <si>
    <t>Общие сведения об объекте капитального строительства</t>
  </si>
  <si>
    <t>(наименование объекта капитального строительства, краткие проектные характеристики объекта капитального строительства)</t>
  </si>
  <si>
    <t>Начало строительства, реконструкции, капитального ремонта объекта капитального строительства</t>
  </si>
  <si>
    <t>(дата)</t>
  </si>
  <si>
    <t>Окончание строительства, реконструкции, капитального ремонта объекта капитального строительства</t>
  </si>
  <si>
    <t>Кол-во страниц</t>
  </si>
  <si>
    <t>В журнале содержится учет выполнения работ в период с __________________ по ___________________ (заполняется в случае, если в процессе строительства, реконструкции, капитального ремонта велось несколько журналов)</t>
  </si>
  <si>
    <t>(подпись)</t>
  </si>
  <si>
    <t>(расшифровка подписи)</t>
  </si>
  <si>
    <t>(должность (при наличии) - для застройщика или технического заказчика, являющегося юридическим лицом)</t>
  </si>
  <si>
    <t>М.П.
(при наличии)
(для застройщика или технического заказчика, являющегося юридическим лицом, заполняется в случае, если общий журнал, в котором ведется учет выполненных работ, ведется на бумажном носителе)</t>
  </si>
  <si>
    <t>Регистрационная надпись органа государственного строительного надзора
(заполняется должностным лицом органа государственного строительного надзора)</t>
  </si>
  <si>
    <t>(должность (при наличии) -</t>
  </si>
  <si>
    <t>г.</t>
  </si>
  <si>
    <t>Журнал входного контроля</t>
  </si>
  <si>
    <t>Журнал сварочных работ</t>
  </si>
  <si>
    <t>Журнал антикоррозийной защиты сварных соединений</t>
  </si>
  <si>
    <t>Журнал входного контроля с АВК</t>
  </si>
  <si>
    <t>ОСНОВНАЯ ИНФА</t>
  </si>
  <si>
    <t>ОБЩЕЕ НАЗВАНИЕ</t>
  </si>
  <si>
    <t>ТИТУЛ</t>
  </si>
  <si>
    <t>АДРЕС</t>
  </si>
  <si>
    <t>Руководитель</t>
  </si>
  <si>
    <t>Технадзор генподрячика</t>
  </si>
  <si>
    <t>Производитель работ</t>
  </si>
  <si>
    <t>Стройконтроль заказчика</t>
  </si>
  <si>
    <t>Технадзор</t>
  </si>
  <si>
    <t>Приказ</t>
  </si>
  <si>
    <t>Ведущий инженер отдела строительного контроля АО "ЛЭСР"</t>
  </si>
  <si>
    <t xml:space="preserve">Ведущий инженер отдела строительного контроля </t>
  </si>
  <si>
    <t>Монтаж вертикальных электродов</t>
  </si>
  <si>
    <t>Без осадков</t>
  </si>
  <si>
    <t>Организация строительной площадки</t>
  </si>
  <si>
    <t>Подготовка КИС</t>
  </si>
  <si>
    <t>Вывоз мусора</t>
  </si>
  <si>
    <t>Выполнение ПНР</t>
  </si>
  <si>
    <t>Демонтаж строительной площадки</t>
  </si>
  <si>
    <t>ноября</t>
  </si>
  <si>
    <t>Разработка грунта траншеи</t>
  </si>
  <si>
    <t>АОСР_8</t>
  </si>
  <si>
    <t>15</t>
  </si>
  <si>
    <t>Реконструкция ВЛ 10 кВ ДТ-9 от опоры №20 до опоры №115 в части замены опор и провода (протяженностью 8 км), с установкой коммутационных аппаратов в количестве 1 шт</t>
  </si>
  <si>
    <t>Ленинградская область</t>
  </si>
  <si>
    <t xml:space="preserve"> Старший мастер Ломоносовского РЭС филиала </t>
  </si>
  <si>
    <t xml:space="preserve">ПАО "Россети Ленэнерго", "ГтЭС" </t>
  </si>
  <si>
    <t xml:space="preserve"> Ширяев Е.М.</t>
  </si>
  <si>
    <t>Директор по строительству ООО «СЭТ»</t>
  </si>
  <si>
    <t>Потоцкий А.А.</t>
  </si>
  <si>
    <t>Начальник участка ООО «СЭТ»</t>
  </si>
  <si>
    <t xml:space="preserve">Ведущий инженер строительного контроля </t>
  </si>
  <si>
    <t>ООО «СЭТ» Кольцов А.Г.</t>
  </si>
  <si>
    <t>АО "ЛЭСР" Сафуанова В.А.</t>
  </si>
  <si>
    <t xml:space="preserve">Главный инженер Ломоносовского РЭС филиала ПАО "Россети Ленэнерго", "ГтЭС" </t>
  </si>
  <si>
    <t>Буренок М.Ю.</t>
  </si>
  <si>
    <t>ОГРН 1027809170300,  ИНН 7803002209, адрес: 197227, Россия, Санкт-Петербург, вн. тер. муниципальный округ Озеро Долгое, ул. Гаккелевская, д. 21, литера А, тел: 8-800-220-0-220 СОЮЗ "ЭНЕРГОСТРОЙ" ОГРН 1097799013751, ИНН 7708237433</t>
  </si>
  <si>
    <t>ООО «СЭТ»</t>
  </si>
  <si>
    <t>ОГРН 1089847302225, ИНН 7842391090, КПП 780101001, 199004, город Санкт-Петербург, пр-кт Средний В.О., д. 4 литер а, пом/ком 6н/177</t>
  </si>
  <si>
    <t>Приказ №23/10/24-8 от 23.10.2024</t>
  </si>
  <si>
    <t>Сафуанова В.А.</t>
  </si>
  <si>
    <t>Приказ №205 от 12.02.2024</t>
  </si>
  <si>
    <t>Ведущий инженер строительного контроля ООО «СЭТ»</t>
  </si>
  <si>
    <t>Кольцов А.Г.</t>
  </si>
  <si>
    <t>Приказ №23/10/24-5 от 23.10.2024</t>
  </si>
  <si>
    <t>Приказ №23/10/24-1 от 23.10.2024</t>
  </si>
  <si>
    <t>1-ОП_10</t>
  </si>
  <si>
    <t>Разработка котлована для установки стоек</t>
  </si>
  <si>
    <t>16</t>
  </si>
  <si>
    <t>Исполнительная схема №1.1 Бурение скважин под установку опор одностоечных; Исполнительная схема №1.2 Бурение скважин под установку откосов опор двухстоечных</t>
  </si>
  <si>
    <t>Установка опор и откосов</t>
  </si>
  <si>
    <t>3-ОП_10</t>
  </si>
  <si>
    <t>Обратная засыпка котлована ранее вырытым грунтом</t>
  </si>
  <si>
    <t>Исполнительная схема №1.5 Обратная засыпка скважин; Исполнительная схема №1.6 Обратная засыпка скважин</t>
  </si>
  <si>
    <t>Монтаж провода</t>
  </si>
  <si>
    <t>1-КЗ_ОП</t>
  </si>
  <si>
    <t>Исполнительная схема №2.1 Разработка грунта траншеи</t>
  </si>
  <si>
    <t>2-КЗ_ОП</t>
  </si>
  <si>
    <t>Уголок г/к 63х63х6мм. Сертификат качества №23751 от 26.04.2020г.</t>
  </si>
  <si>
    <t>Исполнительная схема №2.2 Монтаж вертикальных электродов контура заземления</t>
  </si>
  <si>
    <t>Сертификат качества №23751 от 26.04.2020г.</t>
  </si>
  <si>
    <t>3-КЗ_ОП</t>
  </si>
  <si>
    <t>Полоса г/к 40х4 Сертифика качества №000029983 от 06.05.2022; Электроды сварочные ОК-46, состав C 0,07-0,15%, Mn 0,9-1,2%, Si P ≤0,030%, S ≤0,030%, Ni ≤0,30%, Cr ≤0,20%, Mo ≤0,30%</t>
  </si>
  <si>
    <t>Сертифика качества №000029983 от 06.05.2022; Электроды сварочные ОК-46, состав C 0,07-0,15%, Mn 0,9-1,2%, Si P ≤0,030%, S ≤0,030%, Ni ≤0,30%, Cr ≤0,20%, Mo ≤0,30%</t>
  </si>
  <si>
    <t>4-КЗ_ОП</t>
  </si>
  <si>
    <t>Грунт ГФ-021. Эмаль ПФ-115. Отказное письмо исх. №60-12/2020 от 12.05.2020 ООО "Биквест-Центр"</t>
  </si>
  <si>
    <t>Исполнительная схема №2.4 Огрунтовка и окраска сварных соединений</t>
  </si>
  <si>
    <t>Отказное письмо исх. №60-12/2020 от 12.05.2020 ООО "Биквест-Центр"</t>
  </si>
  <si>
    <t>5-КЗ_ОП</t>
  </si>
  <si>
    <t>Исполнительная схема №2.5 Обратная засыпка траншеи</t>
  </si>
  <si>
    <t>1_ОП_10</t>
  </si>
  <si>
    <t>опоры типа П20-3Н</t>
  </si>
  <si>
    <t>Исполнительная схема №1.3 Установка одностоечных опор</t>
  </si>
  <si>
    <t>Сертификат соответствия №РОСС BY.HB61.Н30298 от 09.11.2021 сроком действия до 08.11.2024</t>
  </si>
  <si>
    <t>2_ОП_10</t>
  </si>
  <si>
    <t>откосы для опор типа А20-3Н, УА20-3Н</t>
  </si>
  <si>
    <t>Исполнительная схема №3.4 Установка откосов для двухстоечных опор</t>
  </si>
  <si>
    <t xml:space="preserve">Начальник участка </t>
  </si>
  <si>
    <t xml:space="preserve">строительству </t>
  </si>
  <si>
    <t xml:space="preserve">Акт освидетельствования ответственных конструкций </t>
  </si>
  <si>
    <t>№1_ОП_10 "опоры типа П20-3Н"</t>
  </si>
  <si>
    <t>№2_ОП_10 "откосы для опор типа А20-3Н, УА20-3Н"</t>
  </si>
  <si>
    <t>Разбивка осей ВЛ-10кВ</t>
  </si>
  <si>
    <t>Развозка по линии</t>
  </si>
  <si>
    <t>Поставка материлалов</t>
  </si>
  <si>
    <t>Развозка материалов по линии</t>
  </si>
  <si>
    <t>13.11.2024.</t>
  </si>
  <si>
    <t>Демонтаж провода</t>
  </si>
  <si>
    <t>Оснастка опор</t>
  </si>
  <si>
    <t>Монтаж провода на опоры</t>
  </si>
  <si>
    <t>Монтаж РМК</t>
  </si>
  <si>
    <t>Разработка грунта котлованов для установки опор</t>
  </si>
  <si>
    <t>Обратная засыпка котлованов грунтом</t>
  </si>
  <si>
    <t xml:space="preserve">Разработка грунта траншеи для монтажа </t>
  </si>
  <si>
    <t>контура заземления</t>
  </si>
  <si>
    <t>Монтаж вертикальных электродов контура</t>
  </si>
  <si>
    <t>заземления</t>
  </si>
  <si>
    <t>Монтаж горизонтальной полосы контура</t>
  </si>
  <si>
    <t>Обрантая засыпка траншеи вырытым грунтом</t>
  </si>
  <si>
    <t>Установка подкосов</t>
  </si>
  <si>
    <t xml:space="preserve">Разработка грунта котлованов для установки </t>
  </si>
  <si>
    <t>подкосов</t>
  </si>
  <si>
    <t>Заводка провода в ТП</t>
  </si>
  <si>
    <t>Монтаж разъединителя на опору 85/1</t>
  </si>
  <si>
    <t>Отключение фидера для осуществления врезки</t>
  </si>
  <si>
    <t xml:space="preserve">Вывоз демонтируемых материалов на склад </t>
  </si>
  <si>
    <t>заказчика</t>
  </si>
  <si>
    <t>Завершение работ</t>
  </si>
  <si>
    <t>Нугуманов М.А.</t>
  </si>
  <si>
    <t>Расчистка просеки от кустарника и мелколесья</t>
  </si>
  <si>
    <t>Установка опоры и подкосов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</si>
</sst>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;@"/>
  </numFmts>
  <fonts count="14" x14ac:knownFonts="1">
    <font>
      <sz val="11"/>
      <color theme="1"/>
      <name val="Aptos Narrow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i/>
      <sz val="10"/>
      <color theme="0"/>
      <name val="Times New Roman"/>
      <family val="1"/>
      <charset val="204"/>
    </font>
    <font>
      <sz val="11"/>
      <color theme="1"/>
      <name val="Aptos Narrow"/>
      <family val="2"/>
      <charset val="204"/>
      <scheme val="minor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0"/>
      <color theme="1"/>
      <name val="Arial Cyr"/>
      <charset val="204"/>
    </font>
    <font>
      <sz val="8"/>
      <name val="Aptos Narrow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0" fontId="8" fillId="0" borderId="0"/>
  </cellStyleXfs>
  <cellXfs count="1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4" fontId="5" fillId="0" borderId="7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textRotation="90"/>
    </xf>
    <xf numFmtId="0" fontId="0" fillId="0" borderId="2" xfId="0" applyBorder="1"/>
    <xf numFmtId="0" fontId="1" fillId="0" borderId="0" xfId="0" applyFont="1" applyAlignment="1">
      <alignment horizontal="right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10" fillId="0" borderId="9" xfId="1" applyFont="1" applyBorder="1" applyAlignment="1">
      <alignment horizontal="center" vertical="center" wrapText="1"/>
    </xf>
    <xf numFmtId="0" fontId="1" fillId="0" borderId="0" xfId="2" applyFont="1" applyAlignment="1">
      <alignment horizontal="center"/>
    </xf>
    <xf numFmtId="0" fontId="9" fillId="0" borderId="0" xfId="1" applyAlignment="1">
      <alignment vertical="top" wrapText="1"/>
    </xf>
    <xf numFmtId="0" fontId="9" fillId="0" borderId="4" xfId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9" fillId="0" borderId="2" xfId="1" applyBorder="1" applyAlignment="1">
      <alignment horizontal="center" vertical="center" wrapText="1"/>
    </xf>
    <xf numFmtId="49" fontId="9" fillId="0" borderId="2" xfId="1" applyNumberFormat="1" applyBorder="1" applyAlignment="1">
      <alignment horizontal="center" vertical="center" wrapText="1"/>
    </xf>
    <xf numFmtId="164" fontId="9" fillId="0" borderId="2" xfId="1" applyNumberForma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5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9" xfId="0" applyFont="1" applyBorder="1"/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14" fontId="1" fillId="6" borderId="2" xfId="0" applyNumberFormat="1" applyFont="1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6" borderId="12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" fillId="6" borderId="1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7" borderId="2" xfId="0" applyFont="1" applyFill="1" applyBorder="1" applyAlignment="1">
      <alignment vertical="center" wrapText="1"/>
    </xf>
    <xf numFmtId="0" fontId="9" fillId="3" borderId="11" xfId="1" applyFill="1" applyBorder="1" applyAlignment="1">
      <alignment horizontal="center" vertical="center"/>
    </xf>
    <xf numFmtId="0" fontId="9" fillId="3" borderId="2" xfId="1" applyFill="1" applyBorder="1" applyAlignment="1">
      <alignment horizontal="center" vertical="center"/>
    </xf>
    <xf numFmtId="49" fontId="9" fillId="3" borderId="2" xfId="1" applyNumberFormat="1" applyFill="1" applyBorder="1" applyAlignment="1">
      <alignment horizontal="center" vertical="center"/>
    </xf>
    <xf numFmtId="164" fontId="9" fillId="3" borderId="2" xfId="1" applyNumberFormat="1" applyFill="1" applyBorder="1" applyAlignment="1">
      <alignment horizontal="center" vertical="center"/>
    </xf>
    <xf numFmtId="0" fontId="9" fillId="3" borderId="7" xfId="1" applyFill="1" applyBorder="1" applyAlignment="1">
      <alignment horizontal="center" vertical="center"/>
    </xf>
    <xf numFmtId="0" fontId="9" fillId="3" borderId="10" xfId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9" fillId="4" borderId="11" xfId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49" fontId="9" fillId="4" borderId="2" xfId="1" applyNumberFormat="1" applyFill="1" applyBorder="1" applyAlignment="1">
      <alignment horizontal="center" vertical="center"/>
    </xf>
    <xf numFmtId="164" fontId="9" fillId="4" borderId="2" xfId="1" applyNumberFormat="1" applyFill="1" applyBorder="1" applyAlignment="1">
      <alignment horizontal="center" vertical="center"/>
    </xf>
    <xf numFmtId="0" fontId="9" fillId="4" borderId="2" xfId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9" fillId="4" borderId="7" xfId="1" applyFill="1" applyBorder="1" applyAlignment="1">
      <alignment horizontal="center" vertical="center"/>
    </xf>
    <xf numFmtId="0" fontId="9" fillId="4" borderId="15" xfId="1" applyFill="1" applyBorder="1" applyAlignment="1">
      <alignment horizontal="center" vertical="center"/>
    </xf>
    <xf numFmtId="0" fontId="9" fillId="4" borderId="9" xfId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49" fontId="0" fillId="0" borderId="2" xfId="0" applyNumberFormat="1" applyBorder="1"/>
    <xf numFmtId="0" fontId="9" fillId="0" borderId="2" xfId="1" applyBorder="1" applyAlignment="1">
      <alignment horizontal="center" vertical="center"/>
    </xf>
    <xf numFmtId="49" fontId="9" fillId="0" borderId="2" xfId="1" applyNumberFormat="1" applyBorder="1" applyAlignment="1">
      <alignment horizontal="center" vertical="center"/>
    </xf>
    <xf numFmtId="164" fontId="9" fillId="0" borderId="2" xfId="1" applyNumberForma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9" fillId="8" borderId="22" xfId="1" applyFill="1" applyBorder="1" applyAlignment="1">
      <alignment horizontal="center" vertical="center"/>
    </xf>
    <xf numFmtId="0" fontId="9" fillId="8" borderId="2" xfId="1" applyFill="1" applyBorder="1" applyAlignment="1">
      <alignment horizontal="center" vertical="center"/>
    </xf>
    <xf numFmtId="49" fontId="9" fillId="8" borderId="2" xfId="1" applyNumberFormat="1" applyFill="1" applyBorder="1" applyAlignment="1">
      <alignment horizontal="center" vertical="center"/>
    </xf>
    <xf numFmtId="164" fontId="9" fillId="8" borderId="2" xfId="1" applyNumberFormat="1" applyFill="1" applyBorder="1" applyAlignment="1">
      <alignment horizontal="center" vertical="center"/>
    </xf>
    <xf numFmtId="0" fontId="9" fillId="8" borderId="7" xfId="1" applyFill="1" applyBorder="1" applyAlignment="1">
      <alignment horizontal="center" vertical="center"/>
    </xf>
    <xf numFmtId="0" fontId="9" fillId="8" borderId="10" xfId="1" applyFill="1" applyBorder="1" applyAlignment="1">
      <alignment horizontal="center" vertical="center"/>
    </xf>
    <xf numFmtId="0" fontId="9" fillId="8" borderId="23" xfId="1" applyFill="1" applyBorder="1" applyAlignment="1">
      <alignment horizontal="center" vertical="center"/>
    </xf>
    <xf numFmtId="0" fontId="9" fillId="8" borderId="9" xfId="1" applyFill="1" applyBorder="1" applyAlignment="1">
      <alignment horizontal="center" vertical="center"/>
    </xf>
    <xf numFmtId="0" fontId="9" fillId="9" borderId="2" xfId="1" applyFill="1" applyBorder="1" applyAlignment="1">
      <alignment horizontal="center" vertical="center"/>
    </xf>
    <xf numFmtId="0" fontId="11" fillId="9" borderId="2" xfId="1" applyFont="1" applyFill="1" applyBorder="1" applyAlignment="1">
      <alignment horizontal="center" vertical="center"/>
    </xf>
    <xf numFmtId="49" fontId="9" fillId="9" borderId="2" xfId="1" applyNumberFormat="1" applyFill="1" applyBorder="1" applyAlignment="1">
      <alignment horizontal="center" vertical="center"/>
    </xf>
    <xf numFmtId="164" fontId="9" fillId="9" borderId="2" xfId="1" applyNumberFormat="1" applyFill="1" applyBorder="1" applyAlignment="1">
      <alignment horizontal="center" vertical="center"/>
    </xf>
    <xf numFmtId="0" fontId="10" fillId="9" borderId="2" xfId="1" applyFont="1" applyFill="1" applyBorder="1" applyAlignment="1">
      <alignment horizontal="center" vertical="center"/>
    </xf>
    <xf numFmtId="0" fontId="11" fillId="9" borderId="12" xfId="1" applyFont="1" applyFill="1" applyBorder="1" applyAlignment="1">
      <alignment horizontal="center" vertical="center"/>
    </xf>
    <xf numFmtId="0" fontId="9" fillId="10" borderId="2" xfId="1" applyFill="1" applyBorder="1" applyAlignment="1">
      <alignment horizontal="center" vertical="center"/>
    </xf>
    <xf numFmtId="0" fontId="9" fillId="11" borderId="2" xfId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6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0" fillId="0" borderId="4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6" fillId="0" borderId="3" xfId="0" applyFont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justify" wrapText="1"/>
    </xf>
    <xf numFmtId="0" fontId="2" fillId="0" borderId="3" xfId="0" applyFont="1" applyBorder="1" applyAlignment="1">
      <alignment horizontal="justify" wrapText="1"/>
    </xf>
    <xf numFmtId="0" fontId="5" fillId="0" borderId="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3">
    <cellStyle name="Обычный" xfId="0" builtinId="0"/>
    <cellStyle name="Обычный 2" xfId="2" xr:uid="{8D9C72E9-2C06-4120-9DCA-3C67CB5CC879}"/>
    <cellStyle name="Обычный 8" xfId="1" xr:uid="{39187ABB-D31E-453C-97D4-D8FB5F527D6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9B74-3726-43C0-A0B4-B7F3830CB3CD}">
  <sheetPr>
    <tabColor rgb="FFFFFF00"/>
  </sheetPr>
  <dimension ref="A1:AE51"/>
  <sheetViews>
    <sheetView topLeftCell="F16" zoomScale="70" zoomScaleNormal="70" workbookViewId="0">
      <selection activeCell="M57" sqref="M57"/>
    </sheetView>
  </sheetViews>
  <sheetFormatPr defaultColWidth="9.109375" defaultRowHeight="13.8" x14ac:dyDescent="0.25"/>
  <cols>
    <col min="1" max="1" width="16.77734375" style="1" customWidth="1"/>
    <col min="2" max="2" width="32.88671875" style="1" customWidth="1"/>
    <col min="3" max="3" width="76.5546875" style="1" customWidth="1"/>
    <col min="4" max="4" width="24.33203125" style="1" customWidth="1"/>
    <col min="5" max="5" width="16" style="1" customWidth="1"/>
    <col min="6" max="6" width="16.5546875" style="1" customWidth="1"/>
    <col min="7" max="7" width="24.21875" style="1" customWidth="1"/>
    <col min="8" max="9" width="16.5546875" style="1" customWidth="1"/>
    <col min="10" max="10" width="17.21875" style="1" customWidth="1"/>
    <col min="11" max="11" width="18" style="1" customWidth="1"/>
    <col min="12" max="12" width="15.21875" style="1" customWidth="1"/>
    <col min="13" max="13" width="45.5546875" style="1" customWidth="1"/>
    <col min="14" max="14" width="30" style="1" customWidth="1"/>
    <col min="15" max="15" width="45.5546875" style="1" customWidth="1"/>
    <col min="16" max="16" width="15.21875" style="1" customWidth="1"/>
    <col min="17" max="17" width="18.33203125" style="1" customWidth="1"/>
    <col min="18" max="18" width="20.5546875" style="1" bestFit="1" customWidth="1"/>
    <col min="19" max="19" width="16.44140625" style="1" customWidth="1"/>
    <col min="20" max="20" width="14.5546875" style="1" bestFit="1" customWidth="1"/>
    <col min="21" max="22" width="9.109375" style="1"/>
    <col min="23" max="23" width="11.77734375" style="1" customWidth="1"/>
    <col min="24" max="30" width="9.109375" style="1"/>
    <col min="31" max="31" width="16.88671875" style="1" bestFit="1" customWidth="1"/>
    <col min="32" max="32" width="9.109375" style="1"/>
    <col min="33" max="33" width="45.44140625" style="1" customWidth="1"/>
    <col min="34" max="16384" width="9.109375" style="1"/>
  </cols>
  <sheetData>
    <row r="1" spans="1:31" x14ac:dyDescent="0.25">
      <c r="A1" s="112" t="s">
        <v>166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31" x14ac:dyDescent="0.25">
      <c r="A2" s="20"/>
      <c r="B2" s="114" t="s">
        <v>167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45" t="s">
        <v>168</v>
      </c>
      <c r="N2" s="45" t="s">
        <v>169</v>
      </c>
    </row>
    <row r="3" spans="1:31" ht="43.2" customHeight="1" x14ac:dyDescent="0.25">
      <c r="A3" s="45" t="s">
        <v>3</v>
      </c>
      <c r="B3" s="113" t="s">
        <v>189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46" t="s">
        <v>189</v>
      </c>
      <c r="N3" s="46" t="s">
        <v>190</v>
      </c>
    </row>
    <row r="4" spans="1:31" ht="14.4" thickBot="1" x14ac:dyDescent="0.3">
      <c r="X4" s="111" t="str">
        <f>CONCATENATE(B6," ",C6)</f>
        <v>ПАО "Россети Ленэнерго"  ОГРН 1027809170300,  ИНН 7803002209, адрес: 197227, Россия, Санкт-Петербург, вн. тер. муниципальный округ Озеро Долгое, ул. Гаккелевская, д. 21, литера А, тел: 8-800-220-0-220 СОЮЗ "ЭНЕРГОСТРОЙ" ОГРН 1097799013751, ИНН 7708237433</v>
      </c>
      <c r="Y4" s="111"/>
      <c r="Z4" s="111"/>
      <c r="AA4" s="111"/>
      <c r="AB4" s="111"/>
      <c r="AC4" s="111"/>
      <c r="AD4" s="111"/>
      <c r="AE4" s="111"/>
    </row>
    <row r="5" spans="1:31" x14ac:dyDescent="0.25">
      <c r="D5" s="115" t="s">
        <v>170</v>
      </c>
      <c r="E5" s="116"/>
      <c r="F5" s="57" t="s">
        <v>175</v>
      </c>
      <c r="G5" s="118" t="s">
        <v>174</v>
      </c>
      <c r="H5" s="119"/>
      <c r="I5" s="57" t="s">
        <v>175</v>
      </c>
      <c r="J5" s="115" t="s">
        <v>70</v>
      </c>
      <c r="K5" s="116"/>
      <c r="L5" s="57" t="s">
        <v>175</v>
      </c>
      <c r="X5" s="111" t="str">
        <f>CONCATENATE(B7," ",C7)</f>
        <v>ООО «СЭТ» ОГРН 1089847302225, ИНН 7842391090, КПП 780101001, 199004, город Санкт-Петербург, пр-кт Средний В.О., д. 4 литер а, пом/ком 6н/177</v>
      </c>
      <c r="Y5" s="111"/>
      <c r="Z5" s="111"/>
      <c r="AA5" s="111"/>
      <c r="AB5" s="111"/>
      <c r="AC5" s="111"/>
      <c r="AD5" s="111"/>
      <c r="AE5" s="111"/>
    </row>
    <row r="6" spans="1:31" ht="55.2" x14ac:dyDescent="0.25">
      <c r="A6" s="5" t="s">
        <v>0</v>
      </c>
      <c r="B6" s="51" t="s">
        <v>23</v>
      </c>
      <c r="C6" s="56" t="s">
        <v>202</v>
      </c>
      <c r="D6" s="58" t="s">
        <v>200</v>
      </c>
      <c r="E6" s="58" t="s">
        <v>201</v>
      </c>
      <c r="F6" s="68"/>
      <c r="G6" s="58" t="s">
        <v>176</v>
      </c>
      <c r="H6" s="50" t="s">
        <v>206</v>
      </c>
      <c r="I6" s="59" t="s">
        <v>207</v>
      </c>
      <c r="J6" s="64"/>
      <c r="K6" s="5"/>
      <c r="L6" s="65"/>
      <c r="M6" s="4"/>
      <c r="N6" s="44"/>
      <c r="X6" s="111" t="str">
        <f>CONCATENATE(B8," ",C8)</f>
        <v>ООО «СЭТ» ОГРН 1089847302225, ИНН 7842391090, КПП 780101001, 199004, город Санкт-Петербург, пр-кт Средний В.О., д. 4 литер а, пом/ком 6н/177</v>
      </c>
      <c r="Y6" s="111"/>
      <c r="Z6" s="111"/>
      <c r="AA6" s="111"/>
      <c r="AB6" s="111"/>
      <c r="AC6" s="111"/>
      <c r="AD6" s="111"/>
      <c r="AE6" s="111"/>
    </row>
    <row r="7" spans="1:31" ht="41.4" x14ac:dyDescent="0.25">
      <c r="A7" s="5" t="s">
        <v>26</v>
      </c>
      <c r="B7" s="51" t="s">
        <v>203</v>
      </c>
      <c r="C7" s="56" t="s">
        <v>204</v>
      </c>
      <c r="D7" s="58" t="s">
        <v>194</v>
      </c>
      <c r="E7" s="51" t="s">
        <v>195</v>
      </c>
      <c r="F7" s="59" t="s">
        <v>205</v>
      </c>
      <c r="G7" s="58" t="s">
        <v>208</v>
      </c>
      <c r="H7" s="51" t="s">
        <v>209</v>
      </c>
      <c r="I7" s="59" t="s">
        <v>210</v>
      </c>
      <c r="J7" s="58" t="s">
        <v>243</v>
      </c>
      <c r="K7" s="51" t="s">
        <v>274</v>
      </c>
      <c r="L7" s="66" t="s">
        <v>211</v>
      </c>
      <c r="M7" s="4"/>
      <c r="N7" s="44"/>
      <c r="X7" s="111" t="str">
        <f>CONCATENATE(B9," ",C9)</f>
        <v>ООО «СЭТ» ОГРН 1089847302225, ИНН 7842391090, КПП 780101001, 199004, город Санкт-Петербург, пр-кт Средний В.О., д. 4 литер а, пом/ком 6н/177</v>
      </c>
      <c r="Y7" s="111"/>
      <c r="Z7" s="111"/>
      <c r="AA7" s="111"/>
      <c r="AB7" s="111"/>
      <c r="AC7" s="111"/>
      <c r="AD7" s="111"/>
      <c r="AE7" s="111"/>
    </row>
    <row r="8" spans="1:31" ht="41.4" x14ac:dyDescent="0.25">
      <c r="A8" s="5" t="s">
        <v>1</v>
      </c>
      <c r="B8" s="51" t="s">
        <v>203</v>
      </c>
      <c r="C8" s="56" t="s">
        <v>204</v>
      </c>
      <c r="D8" s="58" t="s">
        <v>194</v>
      </c>
      <c r="E8" s="51" t="s">
        <v>195</v>
      </c>
      <c r="F8" s="59" t="s">
        <v>205</v>
      </c>
      <c r="G8" s="63"/>
      <c r="H8" s="51"/>
      <c r="I8" s="59"/>
      <c r="J8" s="58" t="s">
        <v>243</v>
      </c>
      <c r="K8" s="51" t="s">
        <v>274</v>
      </c>
      <c r="L8" s="66" t="s">
        <v>211</v>
      </c>
      <c r="M8" s="4"/>
      <c r="N8" s="44"/>
    </row>
    <row r="9" spans="1:31" ht="28.2" thickBot="1" x14ac:dyDescent="0.3">
      <c r="A9" s="5" t="s">
        <v>2</v>
      </c>
      <c r="B9" s="51" t="s">
        <v>203</v>
      </c>
      <c r="C9" s="56" t="s">
        <v>204</v>
      </c>
      <c r="D9" s="60"/>
      <c r="E9" s="61"/>
      <c r="F9" s="62"/>
      <c r="G9" s="69"/>
      <c r="H9" s="70"/>
      <c r="I9" s="71"/>
      <c r="J9" s="69"/>
      <c r="K9" s="70"/>
      <c r="L9" s="71"/>
      <c r="M9" s="4"/>
      <c r="N9" s="44"/>
    </row>
    <row r="10" spans="1:3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4"/>
    </row>
    <row r="11" spans="1:3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4"/>
    </row>
    <row r="12" spans="1:31" x14ac:dyDescent="0.25">
      <c r="C12" s="45" t="s">
        <v>162</v>
      </c>
      <c r="D12" s="55">
        <v>45607</v>
      </c>
      <c r="F12" s="44"/>
      <c r="G12" s="44"/>
      <c r="H12" s="44"/>
      <c r="I12" s="44"/>
      <c r="J12" s="44"/>
      <c r="K12" s="44"/>
      <c r="L12" s="44"/>
      <c r="M12" s="44"/>
      <c r="N12" s="44"/>
    </row>
    <row r="13" spans="1:31" x14ac:dyDescent="0.25">
      <c r="C13" s="45" t="s">
        <v>165</v>
      </c>
      <c r="D13" s="55">
        <v>45607</v>
      </c>
      <c r="F13" s="44"/>
      <c r="G13" s="44"/>
      <c r="H13" s="44"/>
      <c r="I13" s="44"/>
      <c r="J13" s="44"/>
      <c r="K13" s="44"/>
      <c r="L13" s="44"/>
      <c r="M13" s="44"/>
      <c r="N13" s="44"/>
    </row>
    <row r="14" spans="1:31" x14ac:dyDescent="0.25">
      <c r="C14" s="45" t="s">
        <v>163</v>
      </c>
      <c r="D14" s="55">
        <v>45611</v>
      </c>
      <c r="F14" s="44"/>
      <c r="G14" s="44"/>
      <c r="H14" s="44"/>
      <c r="I14" s="44"/>
      <c r="J14" s="44"/>
      <c r="K14" s="44"/>
      <c r="L14" s="44"/>
      <c r="M14" s="44"/>
      <c r="N14" s="44"/>
    </row>
    <row r="15" spans="1:31" x14ac:dyDescent="0.25">
      <c r="C15" s="45" t="s">
        <v>164</v>
      </c>
      <c r="D15" s="55">
        <v>45611</v>
      </c>
      <c r="F15" s="1">
        <f>LEN(D7)</f>
        <v>35</v>
      </c>
    </row>
    <row r="16" spans="1:31" ht="27.6" x14ac:dyDescent="0.25">
      <c r="C16" s="48" t="s">
        <v>150</v>
      </c>
      <c r="D16" s="55">
        <v>45607</v>
      </c>
    </row>
    <row r="17" spans="3:17" ht="27.6" x14ac:dyDescent="0.25">
      <c r="C17" s="48" t="s">
        <v>152</v>
      </c>
      <c r="D17" s="55">
        <v>45622</v>
      </c>
    </row>
    <row r="18" spans="3:17" x14ac:dyDescent="0.25">
      <c r="Q18" s="47"/>
    </row>
    <row r="20" spans="3:17" x14ac:dyDescent="0.25">
      <c r="M20" s="49" t="s">
        <v>96</v>
      </c>
    </row>
    <row r="21" spans="3:17" x14ac:dyDescent="0.25">
      <c r="J21" s="5" t="s">
        <v>7</v>
      </c>
      <c r="K21" s="51">
        <v>2024</v>
      </c>
      <c r="M21" s="72" t="s">
        <v>191</v>
      </c>
      <c r="N21" s="117" t="s">
        <v>113</v>
      </c>
    </row>
    <row r="22" spans="3:17" x14ac:dyDescent="0.25">
      <c r="J22" s="5" t="s">
        <v>153</v>
      </c>
      <c r="K22" s="51">
        <v>16</v>
      </c>
      <c r="M22" s="72" t="s">
        <v>192</v>
      </c>
      <c r="N22" s="117"/>
    </row>
    <row r="23" spans="3:17" x14ac:dyDescent="0.25">
      <c r="J23" s="5" t="s">
        <v>6</v>
      </c>
      <c r="K23" s="51">
        <v>1</v>
      </c>
      <c r="M23" s="72" t="s">
        <v>193</v>
      </c>
      <c r="N23" s="117"/>
    </row>
    <row r="24" spans="3:17" x14ac:dyDescent="0.25">
      <c r="M24" s="72" t="s">
        <v>191</v>
      </c>
      <c r="N24" s="117" t="s">
        <v>98</v>
      </c>
    </row>
    <row r="25" spans="3:17" x14ac:dyDescent="0.25">
      <c r="M25" s="72" t="s">
        <v>192</v>
      </c>
      <c r="N25" s="117"/>
    </row>
    <row r="26" spans="3:17" x14ac:dyDescent="0.25">
      <c r="M26" s="72" t="s">
        <v>193</v>
      </c>
      <c r="N26" s="117"/>
    </row>
    <row r="27" spans="3:17" x14ac:dyDescent="0.25">
      <c r="M27" s="72" t="s">
        <v>191</v>
      </c>
      <c r="N27" s="117" t="s">
        <v>125</v>
      </c>
    </row>
    <row r="28" spans="3:17" x14ac:dyDescent="0.25">
      <c r="M28" s="72" t="s">
        <v>192</v>
      </c>
      <c r="N28" s="117"/>
    </row>
    <row r="29" spans="3:17" x14ac:dyDescent="0.25">
      <c r="M29" s="72" t="s">
        <v>193</v>
      </c>
      <c r="N29" s="117"/>
    </row>
    <row r="30" spans="3:17" x14ac:dyDescent="0.25">
      <c r="M30" s="52" t="s">
        <v>194</v>
      </c>
      <c r="N30" s="117" t="s">
        <v>26</v>
      </c>
    </row>
    <row r="31" spans="3:17" x14ac:dyDescent="0.25">
      <c r="M31" s="52" t="s">
        <v>195</v>
      </c>
      <c r="N31" s="117"/>
    </row>
    <row r="32" spans="3:17" x14ac:dyDescent="0.25">
      <c r="M32" s="52" t="s">
        <v>197</v>
      </c>
      <c r="N32" s="117"/>
    </row>
    <row r="33" spans="13:21" x14ac:dyDescent="0.25">
      <c r="M33" s="52" t="s">
        <v>198</v>
      </c>
      <c r="N33" s="117" t="s">
        <v>171</v>
      </c>
    </row>
    <row r="34" spans="13:21" x14ac:dyDescent="0.25">
      <c r="M34" s="52" t="s">
        <v>196</v>
      </c>
      <c r="N34" s="117"/>
    </row>
    <row r="35" spans="13:21" x14ac:dyDescent="0.25">
      <c r="M35" s="52" t="s">
        <v>274</v>
      </c>
      <c r="N35" s="117"/>
    </row>
    <row r="36" spans="13:21" ht="26.4" x14ac:dyDescent="0.25">
      <c r="M36" s="52" t="s">
        <v>177</v>
      </c>
      <c r="N36" s="117" t="s">
        <v>172</v>
      </c>
      <c r="Q36" s="47"/>
      <c r="R36" s="47"/>
      <c r="S36" s="47"/>
    </row>
    <row r="37" spans="13:21" x14ac:dyDescent="0.25">
      <c r="M37" s="52" t="s">
        <v>199</v>
      </c>
      <c r="N37" s="117"/>
      <c r="R37" s="47"/>
      <c r="S37" s="47"/>
      <c r="T37" s="47"/>
      <c r="U37" s="47"/>
    </row>
    <row r="38" spans="13:21" x14ac:dyDescent="0.25">
      <c r="M38" s="52"/>
      <c r="N38" s="117" t="s">
        <v>173</v>
      </c>
      <c r="Q38" s="47"/>
      <c r="R38" s="47"/>
      <c r="S38" s="47"/>
      <c r="T38" s="47"/>
      <c r="U38" s="47"/>
    </row>
    <row r="39" spans="13:21" x14ac:dyDescent="0.25">
      <c r="M39" s="52"/>
      <c r="N39" s="117"/>
      <c r="Q39" s="47"/>
      <c r="T39" s="47"/>
      <c r="U39" s="47"/>
    </row>
    <row r="40" spans="13:21" x14ac:dyDescent="0.25">
      <c r="M40" s="53"/>
      <c r="N40" s="47"/>
      <c r="Q40" s="47"/>
      <c r="R40" s="47"/>
      <c r="S40" s="47"/>
      <c r="T40" s="47"/>
      <c r="U40" s="47"/>
    </row>
    <row r="41" spans="13:21" x14ac:dyDescent="0.25">
      <c r="M41" s="53"/>
    </row>
    <row r="42" spans="13:21" x14ac:dyDescent="0.25">
      <c r="M42" s="53"/>
    </row>
    <row r="43" spans="13:21" x14ac:dyDescent="0.25">
      <c r="M43" s="53"/>
    </row>
    <row r="44" spans="13:21" x14ac:dyDescent="0.25">
      <c r="M44" s="53"/>
    </row>
    <row r="45" spans="13:21" x14ac:dyDescent="0.25">
      <c r="M45" s="53"/>
    </row>
    <row r="46" spans="13:21" x14ac:dyDescent="0.25">
      <c r="M46" s="53"/>
    </row>
    <row r="47" spans="13:21" x14ac:dyDescent="0.25">
      <c r="M47" s="53"/>
    </row>
    <row r="48" spans="13:21" x14ac:dyDescent="0.25">
      <c r="M48" s="53"/>
    </row>
    <row r="49" spans="13:13" x14ac:dyDescent="0.25">
      <c r="M49" s="53"/>
    </row>
    <row r="50" spans="13:13" x14ac:dyDescent="0.25">
      <c r="M50" s="53"/>
    </row>
    <row r="51" spans="13:13" x14ac:dyDescent="0.25">
      <c r="M51" s="54"/>
    </row>
  </sheetData>
  <mergeCells count="17">
    <mergeCell ref="N30:N32"/>
    <mergeCell ref="N33:N35"/>
    <mergeCell ref="N36:N37"/>
    <mergeCell ref="N38:N39"/>
    <mergeCell ref="G5:H5"/>
    <mergeCell ref="N21:N23"/>
    <mergeCell ref="N24:N26"/>
    <mergeCell ref="N27:N29"/>
    <mergeCell ref="X4:AE4"/>
    <mergeCell ref="X5:AE5"/>
    <mergeCell ref="X6:AE6"/>
    <mergeCell ref="X7:AE7"/>
    <mergeCell ref="A1:K1"/>
    <mergeCell ref="B3:L3"/>
    <mergeCell ref="B2:L2"/>
    <mergeCell ref="D5:E5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938A-D9BE-4863-A154-EA2C4A88E567}">
  <sheetPr>
    <tabColor rgb="FFFFFF00"/>
  </sheetPr>
  <dimension ref="A1:R42"/>
  <sheetViews>
    <sheetView zoomScale="70" zoomScaleNormal="70" workbookViewId="0">
      <selection activeCell="O11" sqref="A11:O37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3" width="20.5546875" bestFit="1" customWidth="1"/>
    <col min="4" max="4" width="3" hidden="1" customWidth="1"/>
    <col min="5" max="5" width="5.5546875" hidden="1" customWidth="1"/>
    <col min="6" max="6" width="6.21875" hidden="1" customWidth="1"/>
    <col min="7" max="7" width="3" bestFit="1" customWidth="1"/>
    <col min="8" max="8" width="5.5546875" bestFit="1" customWidth="1"/>
    <col min="9" max="9" width="5.77734375" customWidth="1"/>
    <col min="10" max="10" width="33.44140625" hidden="1" customWidth="1"/>
    <col min="11" max="11" width="27.33203125" hidden="1" customWidth="1"/>
    <col min="12" max="12" width="26" hidden="1" customWidth="1"/>
    <col min="13" max="13" width="22" hidden="1" customWidth="1"/>
    <col min="14" max="14" width="16.44140625" hidden="1" customWidth="1"/>
    <col min="15" max="15" width="12" customWidth="1"/>
    <col min="16" max="16" width="125.5546875" customWidth="1"/>
  </cols>
  <sheetData>
    <row r="1" spans="1:18" s="34" customFormat="1" ht="39.6" x14ac:dyDescent="0.25">
      <c r="A1" s="36" t="s">
        <v>101</v>
      </c>
      <c r="B1" s="37" t="s">
        <v>97</v>
      </c>
      <c r="C1" s="37" t="s">
        <v>102</v>
      </c>
      <c r="D1" s="120" t="s">
        <v>103</v>
      </c>
      <c r="E1" s="121"/>
      <c r="F1" s="122"/>
      <c r="G1" s="123" t="s">
        <v>104</v>
      </c>
      <c r="H1" s="124"/>
      <c r="I1" s="125"/>
      <c r="J1" s="32" t="s">
        <v>105</v>
      </c>
      <c r="K1" s="32" t="s">
        <v>106</v>
      </c>
      <c r="L1" s="32" t="s">
        <v>107</v>
      </c>
      <c r="M1" s="32" t="s">
        <v>108</v>
      </c>
      <c r="N1" s="32" t="s">
        <v>109</v>
      </c>
      <c r="O1" s="33"/>
    </row>
    <row r="2" spans="1:18" s="34" customFormat="1" ht="13.2" x14ac:dyDescent="0.3">
      <c r="A2" s="35" t="s">
        <v>95</v>
      </c>
      <c r="B2" s="95" t="s">
        <v>212</v>
      </c>
      <c r="C2" s="96" t="s">
        <v>213</v>
      </c>
      <c r="D2" s="97" t="s">
        <v>188</v>
      </c>
      <c r="E2" s="98" t="s">
        <v>185</v>
      </c>
      <c r="F2" s="96">
        <v>2024</v>
      </c>
      <c r="G2" s="97" t="s">
        <v>214</v>
      </c>
      <c r="H2" s="98" t="s">
        <v>185</v>
      </c>
      <c r="I2" s="96">
        <v>2024</v>
      </c>
      <c r="J2" s="96" t="s">
        <v>110</v>
      </c>
      <c r="K2" s="96" t="s">
        <v>215</v>
      </c>
      <c r="L2" s="96" t="s">
        <v>111</v>
      </c>
      <c r="M2" s="99" t="s">
        <v>216</v>
      </c>
      <c r="N2" s="100" t="s">
        <v>112</v>
      </c>
      <c r="O2" s="100" t="s">
        <v>98</v>
      </c>
    </row>
    <row r="3" spans="1:18" s="34" customFormat="1" ht="13.2" x14ac:dyDescent="0.3">
      <c r="A3" s="35" t="s">
        <v>114</v>
      </c>
      <c r="B3" s="109" t="s">
        <v>236</v>
      </c>
      <c r="C3" s="109" t="s">
        <v>237</v>
      </c>
      <c r="D3" s="109" t="s">
        <v>188</v>
      </c>
      <c r="E3" s="109" t="s">
        <v>185</v>
      </c>
      <c r="F3" s="109">
        <v>2024</v>
      </c>
      <c r="G3" s="109" t="s">
        <v>214</v>
      </c>
      <c r="H3" s="109" t="s">
        <v>185</v>
      </c>
      <c r="I3" s="109">
        <v>2024</v>
      </c>
      <c r="J3" s="109" t="str">
        <f>CONCATENATE("Стойка СВ110-3,5. ",N3)</f>
        <v>Стойка СВ110-3,5. Сертификат соответствия №РОСС BY.HB61.Н30298 от 09.11.2021 сроком действия до 08.11.2024</v>
      </c>
      <c r="K3" s="109" t="s">
        <v>238</v>
      </c>
      <c r="L3" s="109" t="s">
        <v>118</v>
      </c>
      <c r="M3" s="109" t="e">
        <f>#REF!</f>
        <v>#REF!</v>
      </c>
      <c r="N3" s="110" t="s">
        <v>239</v>
      </c>
      <c r="O3" s="109" t="s">
        <v>98</v>
      </c>
    </row>
    <row r="4" spans="1:18" s="34" customFormat="1" ht="13.2" x14ac:dyDescent="0.3">
      <c r="A4" s="35" t="s">
        <v>114</v>
      </c>
      <c r="B4" s="109" t="s">
        <v>240</v>
      </c>
      <c r="C4" s="109" t="s">
        <v>241</v>
      </c>
      <c r="D4" s="109" t="s">
        <v>188</v>
      </c>
      <c r="E4" s="109" t="s">
        <v>185</v>
      </c>
      <c r="F4" s="109">
        <v>2024</v>
      </c>
      <c r="G4" s="109" t="s">
        <v>214</v>
      </c>
      <c r="H4" s="109" t="s">
        <v>185</v>
      </c>
      <c r="I4" s="109">
        <v>2024</v>
      </c>
      <c r="J4" s="109" t="str">
        <f>CONCATENATE("Стойка СВ110-3,5. ",N4)</f>
        <v>Стойка СВ110-3,5. Сертификат соответствия №РОСС BY.HB61.Н30298 от 09.11.2021 сроком действия до 08.11.2024</v>
      </c>
      <c r="K4" s="109" t="s">
        <v>242</v>
      </c>
      <c r="L4" s="109" t="s">
        <v>118</v>
      </c>
      <c r="M4" s="109" t="e">
        <f>#REF!</f>
        <v>#REF!</v>
      </c>
      <c r="N4" s="110" t="s">
        <v>239</v>
      </c>
      <c r="O4" s="109" t="s">
        <v>98</v>
      </c>
    </row>
    <row r="5" spans="1:18" s="34" customFormat="1" ht="13.2" x14ac:dyDescent="0.3">
      <c r="A5" s="35" t="s">
        <v>115</v>
      </c>
      <c r="B5" s="101" t="s">
        <v>217</v>
      </c>
      <c r="C5" s="96" t="s">
        <v>218</v>
      </c>
      <c r="D5" s="97" t="s">
        <v>188</v>
      </c>
      <c r="E5" s="98" t="s">
        <v>185</v>
      </c>
      <c r="F5" s="96">
        <v>2024</v>
      </c>
      <c r="G5" s="97" t="s">
        <v>214</v>
      </c>
      <c r="H5" s="98" t="s">
        <v>185</v>
      </c>
      <c r="I5" s="96">
        <v>2024</v>
      </c>
      <c r="J5" s="96" t="s">
        <v>123</v>
      </c>
      <c r="K5" s="96" t="s">
        <v>219</v>
      </c>
      <c r="L5" s="96" t="s">
        <v>111</v>
      </c>
      <c r="M5" s="102" t="s">
        <v>220</v>
      </c>
      <c r="N5" s="100" t="s">
        <v>112</v>
      </c>
      <c r="O5" s="100" t="s">
        <v>98</v>
      </c>
    </row>
    <row r="6" spans="1:18" s="34" customFormat="1" ht="13.2" x14ac:dyDescent="0.3">
      <c r="A6" s="35" t="s">
        <v>116</v>
      </c>
      <c r="B6" s="103" t="s">
        <v>221</v>
      </c>
      <c r="C6" s="104" t="s">
        <v>186</v>
      </c>
      <c r="D6" s="105" t="s">
        <v>188</v>
      </c>
      <c r="E6" s="106" t="s">
        <v>185</v>
      </c>
      <c r="F6" s="103">
        <v>2024</v>
      </c>
      <c r="G6" s="105" t="s">
        <v>188</v>
      </c>
      <c r="H6" s="106" t="s">
        <v>185</v>
      </c>
      <c r="I6" s="103">
        <v>2024</v>
      </c>
      <c r="J6" s="104" t="s">
        <v>110</v>
      </c>
      <c r="K6" s="103" t="s">
        <v>222</v>
      </c>
      <c r="L6" s="103" t="s">
        <v>111</v>
      </c>
      <c r="M6" s="103" t="s">
        <v>126</v>
      </c>
      <c r="N6" s="107" t="s">
        <v>112</v>
      </c>
      <c r="O6" s="103" t="s">
        <v>98</v>
      </c>
    </row>
    <row r="7" spans="1:18" s="34" customFormat="1" ht="13.2" x14ac:dyDescent="0.3">
      <c r="A7" s="35" t="s">
        <v>117</v>
      </c>
      <c r="B7" s="103" t="s">
        <v>223</v>
      </c>
      <c r="C7" s="103" t="s">
        <v>178</v>
      </c>
      <c r="D7" s="105" t="s">
        <v>188</v>
      </c>
      <c r="E7" s="106" t="s">
        <v>185</v>
      </c>
      <c r="F7" s="103">
        <v>2024</v>
      </c>
      <c r="G7" s="105" t="s">
        <v>188</v>
      </c>
      <c r="H7" s="106" t="s">
        <v>185</v>
      </c>
      <c r="I7" s="103">
        <v>2024</v>
      </c>
      <c r="J7" s="103" t="s">
        <v>224</v>
      </c>
      <c r="K7" s="103" t="s">
        <v>225</v>
      </c>
      <c r="L7" s="103" t="s">
        <v>118</v>
      </c>
      <c r="M7" s="103" t="s">
        <v>127</v>
      </c>
      <c r="N7" s="103" t="s">
        <v>226</v>
      </c>
      <c r="O7" s="103" t="s">
        <v>98</v>
      </c>
    </row>
    <row r="8" spans="1:18" s="34" customFormat="1" ht="13.2" x14ac:dyDescent="0.3">
      <c r="A8" s="35" t="s">
        <v>119</v>
      </c>
      <c r="B8" s="103" t="s">
        <v>227</v>
      </c>
      <c r="C8" s="103" t="s">
        <v>127</v>
      </c>
      <c r="D8" s="105" t="s">
        <v>188</v>
      </c>
      <c r="E8" s="106" t="s">
        <v>185</v>
      </c>
      <c r="F8" s="103">
        <v>2024</v>
      </c>
      <c r="G8" s="105" t="s">
        <v>188</v>
      </c>
      <c r="H8" s="106" t="s">
        <v>185</v>
      </c>
      <c r="I8" s="103">
        <v>2024</v>
      </c>
      <c r="J8" s="103" t="s">
        <v>228</v>
      </c>
      <c r="K8" s="103" t="s">
        <v>128</v>
      </c>
      <c r="L8" s="103" t="s">
        <v>118</v>
      </c>
      <c r="M8" s="103" t="s">
        <v>120</v>
      </c>
      <c r="N8" s="103" t="s">
        <v>229</v>
      </c>
      <c r="O8" s="103" t="s">
        <v>98</v>
      </c>
    </row>
    <row r="9" spans="1:18" s="34" customFormat="1" ht="13.2" x14ac:dyDescent="0.3">
      <c r="A9" s="35" t="s">
        <v>121</v>
      </c>
      <c r="B9" s="103" t="s">
        <v>230</v>
      </c>
      <c r="C9" s="103" t="s">
        <v>120</v>
      </c>
      <c r="D9" s="105" t="s">
        <v>188</v>
      </c>
      <c r="E9" s="106" t="s">
        <v>185</v>
      </c>
      <c r="F9" s="103">
        <v>2024</v>
      </c>
      <c r="G9" s="105" t="s">
        <v>188</v>
      </c>
      <c r="H9" s="106" t="s">
        <v>185</v>
      </c>
      <c r="I9" s="103">
        <v>2024</v>
      </c>
      <c r="J9" s="103" t="s">
        <v>231</v>
      </c>
      <c r="K9" s="103" t="s">
        <v>232</v>
      </c>
      <c r="L9" s="103" t="s">
        <v>118</v>
      </c>
      <c r="M9" s="103" t="s">
        <v>122</v>
      </c>
      <c r="N9" s="108" t="s">
        <v>233</v>
      </c>
      <c r="O9" s="103" t="s">
        <v>98</v>
      </c>
    </row>
    <row r="10" spans="1:18" x14ac:dyDescent="0.3">
      <c r="A10" s="35" t="s">
        <v>187</v>
      </c>
      <c r="B10" s="103" t="s">
        <v>234</v>
      </c>
      <c r="C10" s="103" t="s">
        <v>122</v>
      </c>
      <c r="D10" s="105" t="s">
        <v>188</v>
      </c>
      <c r="E10" s="106" t="s">
        <v>185</v>
      </c>
      <c r="F10" s="103">
        <v>2024</v>
      </c>
      <c r="G10" s="105" t="s">
        <v>188</v>
      </c>
      <c r="H10" s="106" t="s">
        <v>185</v>
      </c>
      <c r="I10" s="103">
        <v>2024</v>
      </c>
      <c r="J10" s="103" t="s">
        <v>123</v>
      </c>
      <c r="K10" s="103" t="s">
        <v>235</v>
      </c>
      <c r="L10" s="103" t="s">
        <v>111</v>
      </c>
      <c r="M10" s="103" t="s">
        <v>124</v>
      </c>
      <c r="N10" s="103" t="s">
        <v>112</v>
      </c>
      <c r="O10" s="103" t="s">
        <v>98</v>
      </c>
    </row>
    <row r="11" spans="1:18" x14ac:dyDescent="0.3">
      <c r="A11" s="35"/>
      <c r="B11" s="73"/>
      <c r="C11" s="74"/>
      <c r="D11" s="75"/>
      <c r="E11" s="76"/>
      <c r="F11" s="74"/>
      <c r="G11" s="75"/>
      <c r="H11" s="76"/>
      <c r="I11" s="74"/>
      <c r="J11" s="79"/>
      <c r="K11" s="74"/>
      <c r="L11" s="74"/>
      <c r="M11" s="74"/>
      <c r="N11" s="77"/>
      <c r="O11" s="78"/>
    </row>
    <row r="12" spans="1:18" x14ac:dyDescent="0.3">
      <c r="A12" s="35"/>
      <c r="B12" s="73"/>
      <c r="C12" s="74"/>
      <c r="D12" s="75"/>
      <c r="E12" s="76"/>
      <c r="F12" s="74"/>
      <c r="G12" s="75"/>
      <c r="H12" s="76"/>
      <c r="I12" s="74"/>
      <c r="J12" s="74"/>
      <c r="K12" s="74"/>
      <c r="L12" s="74"/>
      <c r="M12" s="74"/>
      <c r="N12" s="77"/>
      <c r="O12" s="78"/>
    </row>
    <row r="13" spans="1:18" x14ac:dyDescent="0.3">
      <c r="A13" s="35"/>
      <c r="B13" s="73"/>
      <c r="C13" s="74"/>
      <c r="D13" s="75"/>
      <c r="E13" s="76"/>
      <c r="F13" s="74"/>
      <c r="G13" s="75"/>
      <c r="H13" s="76"/>
      <c r="I13" s="74"/>
      <c r="J13" s="74"/>
      <c r="K13" s="74"/>
      <c r="L13" s="74"/>
      <c r="M13" s="74"/>
      <c r="N13" s="74"/>
      <c r="O13" s="78"/>
    </row>
    <row r="14" spans="1:18" x14ac:dyDescent="0.3">
      <c r="A14" s="35"/>
      <c r="B14" s="80"/>
      <c r="C14" s="81"/>
      <c r="D14" s="82"/>
      <c r="E14" s="83"/>
      <c r="F14" s="84"/>
      <c r="G14" s="82"/>
      <c r="H14" s="83"/>
      <c r="I14" s="84"/>
      <c r="J14" s="85"/>
      <c r="K14" s="84"/>
      <c r="L14" s="84"/>
      <c r="M14" s="86"/>
      <c r="N14" s="84"/>
      <c r="O14" s="86"/>
    </row>
    <row r="15" spans="1:18" x14ac:dyDescent="0.3">
      <c r="A15" s="35"/>
      <c r="B15" s="80"/>
      <c r="C15" s="84"/>
      <c r="D15" s="82"/>
      <c r="E15" s="83"/>
      <c r="F15" s="84"/>
      <c r="G15" s="82"/>
      <c r="H15" s="83"/>
      <c r="I15" s="84"/>
      <c r="J15" s="84"/>
      <c r="K15" s="84"/>
      <c r="L15" s="84"/>
      <c r="M15" s="84"/>
      <c r="N15" s="84"/>
      <c r="O15" s="86"/>
      <c r="R15">
        <f>LEN(C15)</f>
        <v>0</v>
      </c>
    </row>
    <row r="16" spans="1:18" x14ac:dyDescent="0.3">
      <c r="A16" s="35"/>
      <c r="B16" s="80"/>
      <c r="C16" s="84"/>
      <c r="D16" s="82"/>
      <c r="E16" s="83"/>
      <c r="F16" s="84"/>
      <c r="G16" s="82"/>
      <c r="H16" s="83"/>
      <c r="I16" s="84"/>
      <c r="J16" s="84"/>
      <c r="K16" s="86"/>
      <c r="L16" s="84"/>
      <c r="M16" s="84"/>
      <c r="N16" s="84"/>
      <c r="O16" s="86"/>
    </row>
    <row r="17" spans="1:15" x14ac:dyDescent="0.3">
      <c r="A17" s="35"/>
      <c r="B17" s="87"/>
      <c r="C17" s="88"/>
      <c r="D17" s="82"/>
      <c r="E17" s="83"/>
      <c r="F17" s="84"/>
      <c r="G17" s="82"/>
      <c r="H17" s="83"/>
      <c r="I17" s="84"/>
      <c r="J17" s="84"/>
      <c r="K17" s="84"/>
      <c r="L17" s="84"/>
      <c r="M17" s="84"/>
      <c r="N17" s="84"/>
      <c r="O17" s="84"/>
    </row>
    <row r="18" spans="1:15" x14ac:dyDescent="0.3">
      <c r="A18" s="35"/>
      <c r="B18" s="28"/>
      <c r="C18" s="28"/>
      <c r="D18" s="28"/>
      <c r="E18" s="28"/>
      <c r="F18" s="28"/>
      <c r="G18" s="90"/>
      <c r="H18" s="90"/>
      <c r="I18" s="90"/>
      <c r="J18" s="28"/>
      <c r="K18" s="28"/>
      <c r="L18" s="28"/>
      <c r="M18" s="28"/>
      <c r="N18" s="28"/>
      <c r="O18" s="28"/>
    </row>
    <row r="19" spans="1:15" x14ac:dyDescent="0.3">
      <c r="A19" s="35"/>
      <c r="B19" s="28"/>
      <c r="C19" s="28"/>
      <c r="D19" s="28"/>
      <c r="E19" s="28"/>
      <c r="F19" s="28"/>
      <c r="G19" s="90"/>
      <c r="H19" s="90"/>
      <c r="I19" s="90"/>
      <c r="J19" s="28"/>
      <c r="K19" s="28"/>
      <c r="L19" s="28"/>
      <c r="M19" s="28"/>
      <c r="N19" s="28"/>
      <c r="O19" s="28"/>
    </row>
    <row r="20" spans="1:15" x14ac:dyDescent="0.3">
      <c r="A20" s="35"/>
      <c r="B20" s="28"/>
      <c r="C20" s="28"/>
      <c r="D20" s="28"/>
      <c r="E20" s="28"/>
      <c r="F20" s="28"/>
      <c r="G20" s="90"/>
      <c r="H20" s="90"/>
      <c r="I20" s="90"/>
      <c r="J20" s="28"/>
      <c r="K20" s="28"/>
      <c r="L20" s="28"/>
      <c r="M20" s="28"/>
      <c r="N20" s="28"/>
      <c r="O20" s="28"/>
    </row>
    <row r="21" spans="1:15" x14ac:dyDescent="0.3">
      <c r="A21" s="35"/>
      <c r="B21" s="28"/>
      <c r="C21" s="28"/>
      <c r="D21" s="28"/>
      <c r="E21" s="28"/>
      <c r="F21" s="28"/>
      <c r="G21" s="90"/>
      <c r="H21" s="90"/>
      <c r="I21" s="90"/>
      <c r="J21" s="28"/>
      <c r="K21" s="28"/>
      <c r="L21" s="28"/>
      <c r="M21" s="28"/>
      <c r="N21" s="28"/>
      <c r="O21" s="28"/>
    </row>
    <row r="22" spans="1:15" x14ac:dyDescent="0.3">
      <c r="A22" s="35"/>
      <c r="B22" s="28"/>
      <c r="C22" s="28"/>
      <c r="D22" s="28"/>
      <c r="E22" s="28"/>
      <c r="F22" s="28"/>
      <c r="G22" s="90"/>
      <c r="H22" s="90"/>
      <c r="I22" s="90"/>
      <c r="J22" s="28"/>
      <c r="K22" s="28"/>
      <c r="L22" s="28"/>
      <c r="M22" s="28"/>
      <c r="N22" s="28"/>
      <c r="O22" s="28"/>
    </row>
    <row r="23" spans="1:15" x14ac:dyDescent="0.3">
      <c r="A23" s="35"/>
      <c r="B23" s="28"/>
      <c r="C23" s="28"/>
      <c r="D23" s="28"/>
      <c r="E23" s="28"/>
      <c r="F23" s="28"/>
      <c r="G23" s="90"/>
      <c r="H23" s="90"/>
      <c r="I23" s="90"/>
      <c r="J23" s="28"/>
      <c r="K23" s="28"/>
      <c r="L23" s="28"/>
      <c r="M23" s="28"/>
      <c r="N23" s="28"/>
      <c r="O23" s="28"/>
    </row>
    <row r="24" spans="1:15" x14ac:dyDescent="0.3">
      <c r="A24" s="35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5" x14ac:dyDescent="0.3">
      <c r="A25" s="35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 x14ac:dyDescent="0.3">
      <c r="A26" s="35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1:15" x14ac:dyDescent="0.3">
      <c r="A27" s="35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spans="1:15" x14ac:dyDescent="0.3">
      <c r="A28" s="35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x14ac:dyDescent="0.3">
      <c r="A29" s="35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5" x14ac:dyDescent="0.3">
      <c r="A30" s="35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1:15" x14ac:dyDescent="0.3">
      <c r="A31" s="35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x14ac:dyDescent="0.3">
      <c r="A32" s="35"/>
      <c r="B32" s="91"/>
      <c r="C32" s="91"/>
      <c r="D32" s="92"/>
      <c r="E32" s="93"/>
      <c r="F32" s="91"/>
      <c r="G32" s="92"/>
      <c r="H32" s="93"/>
      <c r="I32" s="91"/>
      <c r="J32" s="94"/>
      <c r="K32" s="91"/>
      <c r="L32" s="91"/>
      <c r="M32" s="91"/>
      <c r="N32" s="91"/>
      <c r="O32" s="91"/>
    </row>
    <row r="33" spans="1:15" x14ac:dyDescent="0.3">
      <c r="A33" s="35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x14ac:dyDescent="0.3">
      <c r="A34" s="35"/>
      <c r="B34" s="91"/>
      <c r="C34" s="91"/>
      <c r="D34" s="92"/>
      <c r="E34" s="93"/>
      <c r="F34" s="91"/>
      <c r="G34" s="92"/>
      <c r="H34" s="93"/>
      <c r="I34" s="91"/>
      <c r="J34" s="94"/>
      <c r="K34" s="91"/>
      <c r="L34" s="91"/>
      <c r="M34" s="91"/>
      <c r="N34" s="91"/>
      <c r="O34" s="91"/>
    </row>
    <row r="35" spans="1:15" x14ac:dyDescent="0.3">
      <c r="A35" s="35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spans="1:15" x14ac:dyDescent="0.3">
      <c r="A36" s="35"/>
      <c r="B36" s="91"/>
      <c r="C36" s="91"/>
      <c r="D36" s="92"/>
      <c r="E36" s="93"/>
      <c r="F36" s="91"/>
      <c r="G36" s="92"/>
      <c r="H36" s="93"/>
      <c r="I36" s="91"/>
      <c r="J36" s="94"/>
      <c r="K36" s="91"/>
      <c r="L36" s="91"/>
      <c r="M36" s="91"/>
      <c r="N36" s="91"/>
      <c r="O36" s="91"/>
    </row>
    <row r="37" spans="1:15" x14ac:dyDescent="0.3">
      <c r="A37" s="35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1:15" x14ac:dyDescent="0.3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spans="1:15" x14ac:dyDescent="0.3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spans="1:15" x14ac:dyDescent="0.3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1:15" x14ac:dyDescent="0.3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1:15" x14ac:dyDescent="0.3">
      <c r="A42" s="40"/>
      <c r="B42" s="40"/>
      <c r="C42" s="40"/>
      <c r="D42" s="41"/>
      <c r="E42" s="42"/>
      <c r="F42" s="40"/>
      <c r="G42" s="41"/>
      <c r="H42" s="42"/>
      <c r="I42" s="40"/>
      <c r="J42" s="43"/>
      <c r="K42" s="40"/>
      <c r="L42" s="40"/>
      <c r="M42" s="40"/>
      <c r="N42" s="40"/>
      <c r="O42" s="40"/>
    </row>
  </sheetData>
  <mergeCells count="2">
    <mergeCell ref="D1:F1"/>
    <mergeCell ref="G1:I1"/>
  </mergeCells>
  <phoneticPr fontId="13" type="noConversion"/>
  <hyperlinks>
    <hyperlink ref="A2" location="'АОСР 1'!A1" display="АОСР_1" xr:uid="{567757B3-75F3-44E9-982F-D967C1CBF238}"/>
    <hyperlink ref="A4:A9" location="'АОСР 1'!A1" display="АОСР_1" xr:uid="{A5F53B3B-581A-40A3-9C22-CE48E4B4CB9C}"/>
    <hyperlink ref="A3" location="'АОСР 1'!A1" display="АОСР_1" xr:uid="{3EDF9840-FB49-4F58-B587-E296450D92AF}"/>
    <hyperlink ref="A10:A25" location="'АОСР 1'!A1" display="АОСР_1" xr:uid="{DF92FF5C-56F7-49DA-9DA2-252830B609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CE06-6B82-499F-A53D-AA1E5CF64BCA}">
  <dimension ref="A1:AC43"/>
  <sheetViews>
    <sheetView tabSelected="1" view="pageBreakPreview" zoomScaleNormal="100" zoomScaleSheetLayoutView="100" workbookViewId="0">
      <selection activeCell="O37" sqref="O37"/>
    </sheetView>
  </sheetViews>
  <sheetFormatPr defaultColWidth="9.109375" defaultRowHeight="13.8" x14ac:dyDescent="0.25"/>
  <cols>
    <col min="1" max="40" width="3.33203125" style="1" customWidth="1"/>
    <col min="41" max="16384" width="9.109375" style="1"/>
  </cols>
  <sheetData>
    <row r="1" spans="6:29" x14ac:dyDescent="0.25">
      <c r="R1" s="126" t="s">
        <v>4</v>
      </c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</row>
    <row r="2" spans="6:29" x14ac:dyDescent="0.25">
      <c r="V2" s="126" t="s">
        <v>5</v>
      </c>
      <c r="W2" s="126"/>
      <c r="X2" s="126"/>
      <c r="Y2" s="126"/>
      <c r="Z2" s="126"/>
      <c r="AA2" s="126"/>
      <c r="AB2" s="126"/>
      <c r="AC2" s="126"/>
    </row>
    <row r="13" spans="6:29" x14ac:dyDescent="0.25">
      <c r="F13" s="2"/>
    </row>
    <row r="14" spans="6:29" x14ac:dyDescent="0.25">
      <c r="F14" s="2"/>
    </row>
    <row r="16" spans="6:29" x14ac:dyDescent="0.25">
      <c r="F16" s="3"/>
    </row>
    <row r="17" spans="1:29" x14ac:dyDescent="0.25">
      <c r="F17" s="3"/>
    </row>
    <row r="18" spans="1:29" x14ac:dyDescent="0.25">
      <c r="F18" s="4"/>
    </row>
    <row r="19" spans="1:29" ht="80.25" customHeight="1" x14ac:dyDescent="0.35">
      <c r="A19" s="127" t="str">
        <f>CONCATENATE("Общий журнал №",ИНФА!K23,", 
в котором ведется учет выполнения работ по строительству, реконструкции, капитальному ремонту объекта капитального строительства")</f>
        <v>Общий журнал №1, 
в котором ведется учет выполнения работ по строительству, реконструкции, капитальному ремонту объекта капитального строительства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</row>
    <row r="41" spans="1:29" ht="72" customHeight="1" x14ac:dyDescent="0.25"/>
    <row r="42" spans="1:29" x14ac:dyDescent="0.25">
      <c r="A42" s="112" t="str">
        <f>ИНФА!J21</f>
        <v>Санкт-Петербург</v>
      </c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spans="1:29" x14ac:dyDescent="0.25">
      <c r="A43" s="112">
        <f>ИНФА!K21</f>
        <v>2024</v>
      </c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</row>
  </sheetData>
  <mergeCells count="5">
    <mergeCell ref="R1:AC1"/>
    <mergeCell ref="V2:AC2"/>
    <mergeCell ref="A19:AC19"/>
    <mergeCell ref="A42:AC42"/>
    <mergeCell ref="A43:AC43"/>
  </mergeCells>
  <pageMargins left="0.23622047244094488" right="0.23622047244094488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693D-568E-4447-9BF0-A2084DA98C2C}">
  <dimension ref="A1:Z32"/>
  <sheetViews>
    <sheetView tabSelected="1" view="pageBreakPreview" topLeftCell="A13" zoomScaleNormal="100" zoomScaleSheetLayoutView="100" workbookViewId="0">
      <selection activeCell="O37" sqref="O37"/>
    </sheetView>
  </sheetViews>
  <sheetFormatPr defaultColWidth="9.109375" defaultRowHeight="13.8" x14ac:dyDescent="0.25"/>
  <cols>
    <col min="1" max="23" width="3.33203125" style="1" customWidth="1"/>
    <col min="24" max="24" width="9.109375" style="1" customWidth="1"/>
    <col min="25" max="25" width="3.33203125" style="1" customWidth="1"/>
    <col min="26" max="26" width="10.109375" style="1" customWidth="1"/>
    <col min="27" max="41" width="3.33203125" style="1" customWidth="1"/>
    <col min="42" max="16384" width="9.109375" style="1"/>
  </cols>
  <sheetData>
    <row r="1" spans="1:26" x14ac:dyDescent="0.25">
      <c r="O1" s="126" t="s">
        <v>4</v>
      </c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</row>
    <row r="2" spans="1:26" x14ac:dyDescent="0.25">
      <c r="S2" s="126" t="s">
        <v>5</v>
      </c>
      <c r="T2" s="126"/>
      <c r="U2" s="126"/>
      <c r="V2" s="126"/>
      <c r="W2" s="126"/>
      <c r="X2" s="126"/>
      <c r="Y2" s="126"/>
      <c r="Z2" s="126"/>
    </row>
    <row r="3" spans="1:26" ht="51.75" customHeight="1" x14ac:dyDescent="0.25">
      <c r="A3" s="143" t="str">
        <f>CONCATENATE("Общий журнал №",ИНФА!K23,", 
в котором ведется учет выполнения работ по строительству, реконструкции, капитальному ремонту объекта капитального строительства")</f>
        <v>Общий журнал №1, 
в котором ведется учет выполнения работ по строительству, реконструкции, капитальному ремонту объекта капитального строительства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</row>
    <row r="4" spans="1:26" ht="37.799999999999997" customHeight="1" x14ac:dyDescent="0.25">
      <c r="A4" s="6" t="s">
        <v>8</v>
      </c>
      <c r="B4" s="144" t="str">
        <f>ИНФА!M3</f>
        <v>Реконструкция ВЛ 10 кВ ДТ-9 от опоры №20 до опоры №115 в части замены опор и провода (протяженностью 8 км), с установкой коммутационных аппаратов в количестве 1 шт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</row>
    <row r="5" spans="1:26" ht="8.25" customHeight="1" x14ac:dyDescent="0.25">
      <c r="B5" s="129" t="s">
        <v>9</v>
      </c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38" t="str">
        <f>ИНФА!N3</f>
        <v>Ленинградская область</v>
      </c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8.25" customHeight="1" x14ac:dyDescent="0.25">
      <c r="A7" s="129" t="s">
        <v>10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40" t="s">
        <v>11</v>
      </c>
      <c r="B8" s="140"/>
      <c r="C8" s="140"/>
      <c r="D8" s="140"/>
      <c r="E8" s="140"/>
    </row>
    <row r="9" spans="1:26" x14ac:dyDescent="0.25">
      <c r="A9" s="141"/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</row>
    <row r="10" spans="1:26" ht="8.25" customHeight="1" x14ac:dyDescent="0.25">
      <c r="A10" s="129" t="s">
        <v>12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41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</row>
    <row r="12" spans="1:26" ht="33.75" customHeight="1" x14ac:dyDescent="0.25">
      <c r="A12" s="139" t="s">
        <v>34</v>
      </c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</row>
    <row r="13" spans="1:26" x14ac:dyDescent="0.25">
      <c r="A13" s="142" t="s">
        <v>13</v>
      </c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</row>
    <row r="14" spans="1:26" ht="166.5" customHeight="1" x14ac:dyDescent="0.25">
      <c r="A14" s="7" t="s">
        <v>14</v>
      </c>
      <c r="B14" s="137" t="s">
        <v>15</v>
      </c>
      <c r="C14" s="137"/>
      <c r="D14" s="137"/>
      <c r="E14" s="137"/>
      <c r="F14" s="137"/>
      <c r="G14" s="137" t="s">
        <v>16</v>
      </c>
      <c r="H14" s="137"/>
      <c r="I14" s="137"/>
      <c r="J14" s="137"/>
      <c r="K14" s="137"/>
      <c r="L14" s="131" t="s">
        <v>17</v>
      </c>
      <c r="M14" s="132"/>
      <c r="N14" s="132"/>
      <c r="O14" s="132"/>
      <c r="P14" s="133"/>
      <c r="Q14" s="131" t="s">
        <v>19</v>
      </c>
      <c r="R14" s="132"/>
      <c r="S14" s="132"/>
      <c r="T14" s="132"/>
      <c r="U14" s="132"/>
      <c r="V14" s="132"/>
      <c r="W14" s="132"/>
      <c r="X14" s="133"/>
      <c r="Y14" s="134" t="s">
        <v>18</v>
      </c>
      <c r="Z14" s="135"/>
    </row>
    <row r="15" spans="1:26" x14ac:dyDescent="0.25">
      <c r="A15" s="7">
        <v>1</v>
      </c>
      <c r="B15" s="137">
        <v>2</v>
      </c>
      <c r="C15" s="137"/>
      <c r="D15" s="137"/>
      <c r="E15" s="137"/>
      <c r="F15" s="137"/>
      <c r="G15" s="137">
        <v>3</v>
      </c>
      <c r="H15" s="137"/>
      <c r="I15" s="137"/>
      <c r="J15" s="137"/>
      <c r="K15" s="137"/>
      <c r="L15" s="131">
        <v>4</v>
      </c>
      <c r="M15" s="132"/>
      <c r="N15" s="132"/>
      <c r="O15" s="132"/>
      <c r="P15" s="133"/>
      <c r="Q15" s="131">
        <v>5</v>
      </c>
      <c r="R15" s="132"/>
      <c r="S15" s="132"/>
      <c r="T15" s="132"/>
      <c r="U15" s="132"/>
      <c r="V15" s="132"/>
      <c r="W15" s="132"/>
      <c r="X15" s="133"/>
      <c r="Y15" s="134">
        <v>6</v>
      </c>
      <c r="Z15" s="135"/>
    </row>
    <row r="16" spans="1:26" x14ac:dyDescent="0.25">
      <c r="A16" s="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1"/>
      <c r="M16" s="132"/>
      <c r="N16" s="132"/>
      <c r="O16" s="132"/>
      <c r="P16" s="133"/>
      <c r="Q16" s="131"/>
      <c r="R16" s="132"/>
      <c r="S16" s="132"/>
      <c r="T16" s="132"/>
      <c r="U16" s="132"/>
      <c r="V16" s="132"/>
      <c r="W16" s="132"/>
      <c r="X16" s="133"/>
      <c r="Y16" s="134"/>
      <c r="Z16" s="135"/>
    </row>
    <row r="17" spans="1:26" x14ac:dyDescent="0.25">
      <c r="A17" s="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1"/>
      <c r="M17" s="132"/>
      <c r="N17" s="132"/>
      <c r="O17" s="132"/>
      <c r="P17" s="133"/>
      <c r="Q17" s="131"/>
      <c r="R17" s="132"/>
      <c r="S17" s="132"/>
      <c r="T17" s="132"/>
      <c r="U17" s="132"/>
      <c r="V17" s="132"/>
      <c r="W17" s="132"/>
      <c r="X17" s="133"/>
      <c r="Y17" s="134"/>
      <c r="Z17" s="135"/>
    </row>
    <row r="18" spans="1:26" x14ac:dyDescent="0.25">
      <c r="A18" s="7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1"/>
      <c r="M18" s="132"/>
      <c r="N18" s="132"/>
      <c r="O18" s="132"/>
      <c r="P18" s="133"/>
      <c r="Q18" s="131"/>
      <c r="R18" s="132"/>
      <c r="S18" s="132"/>
      <c r="T18" s="132"/>
      <c r="U18" s="132"/>
      <c r="V18" s="132"/>
      <c r="W18" s="132"/>
      <c r="X18" s="133"/>
      <c r="Y18" s="134"/>
      <c r="Z18" s="135"/>
    </row>
    <row r="19" spans="1:26" ht="23.25" customHeight="1" x14ac:dyDescent="0.25">
      <c r="A19" s="136" t="s">
        <v>20</v>
      </c>
      <c r="B19" s="136"/>
      <c r="C19" s="136"/>
      <c r="D19" s="136"/>
      <c r="E19" s="136"/>
      <c r="F19" s="136"/>
      <c r="G19" s="136"/>
      <c r="H19" s="136"/>
      <c r="I19" s="136"/>
    </row>
    <row r="20" spans="1:26" x14ac:dyDescent="0.25">
      <c r="A20" s="128" t="str">
        <f>MID(ЗАКАЗЧИК,1,FIND("19",ЗАКАЗЧИК,1)-1)</f>
        <v xml:space="preserve">ПАО "Россети Ленэнерго"  ОГРН 1027809170300,  ИНН 7803002209, адрес: </v>
      </c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</row>
    <row r="21" spans="1:26" ht="8.25" customHeight="1" x14ac:dyDescent="0.25">
      <c r="A21" s="129" t="s">
        <v>22</v>
      </c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25.8" customHeight="1" x14ac:dyDescent="0.25">
      <c r="A22" s="128" t="str">
        <f>MID(ЗАКАЗЧИК,FIND("19",ЗАКАЗЧИК,1),LEN(ЗАКАЗЧИК))</f>
        <v>197227, Россия, Санкт-Петербург, вн. тер. муниципальный округ Озеро Долгое, ул. Гаккелевская, д. 21, литера А, тел: 8-800-220-0-220 СОЮЗ "ЭНЕРГОСТРОЙ" ОГРН 1097799013751, ИНН 7708237433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</row>
    <row r="23" spans="1:26" ht="24.75" customHeight="1" x14ac:dyDescent="0.25">
      <c r="A23" s="130" t="s">
        <v>21</v>
      </c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32" spans="1:26" ht="26.25" customHeight="1" x14ac:dyDescent="0.25"/>
  </sheetData>
  <mergeCells count="43">
    <mergeCell ref="O1:Z1"/>
    <mergeCell ref="S2:Z2"/>
    <mergeCell ref="A3:Z3"/>
    <mergeCell ref="B4:Z4"/>
    <mergeCell ref="B5:Z5"/>
    <mergeCell ref="B17:F17"/>
    <mergeCell ref="G17:K17"/>
    <mergeCell ref="L15:P15"/>
    <mergeCell ref="L16:P16"/>
    <mergeCell ref="A6:Z6"/>
    <mergeCell ref="A10:Z10"/>
    <mergeCell ref="A12:Z12"/>
    <mergeCell ref="A7:Z7"/>
    <mergeCell ref="A8:E8"/>
    <mergeCell ref="A9:Z9"/>
    <mergeCell ref="A11:Z11"/>
    <mergeCell ref="B15:F15"/>
    <mergeCell ref="G15:K15"/>
    <mergeCell ref="B16:F16"/>
    <mergeCell ref="G16:K16"/>
    <mergeCell ref="A13:O13"/>
    <mergeCell ref="B14:F14"/>
    <mergeCell ref="G14:K14"/>
    <mergeCell ref="Y15:Z15"/>
    <mergeCell ref="Y14:Z14"/>
    <mergeCell ref="Q14:X14"/>
    <mergeCell ref="L14:P14"/>
    <mergeCell ref="Q15:X15"/>
    <mergeCell ref="Q16:X16"/>
    <mergeCell ref="Y16:Z16"/>
    <mergeCell ref="L17:P17"/>
    <mergeCell ref="Q17:X17"/>
    <mergeCell ref="Y17:Z17"/>
    <mergeCell ref="A20:Z20"/>
    <mergeCell ref="A21:Z21"/>
    <mergeCell ref="A22:Z22"/>
    <mergeCell ref="A23:Z23"/>
    <mergeCell ref="L18:P18"/>
    <mergeCell ref="Q18:X18"/>
    <mergeCell ref="Y18:Z18"/>
    <mergeCell ref="A19:I19"/>
    <mergeCell ref="B18:F18"/>
    <mergeCell ref="G18:K18"/>
  </mergeCells>
  <pageMargins left="0.23622047244094488" right="0.23622047244094488" top="0.39370078740157483" bottom="0.3937007874015748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E5B2-0150-4C5A-BC80-A7B6B0E527F8}">
  <dimension ref="A1:Z97"/>
  <sheetViews>
    <sheetView tabSelected="1" view="pageBreakPreview" topLeftCell="A76" zoomScaleNormal="100" zoomScaleSheetLayoutView="100" workbookViewId="0">
      <selection activeCell="O37" sqref="O37"/>
    </sheetView>
  </sheetViews>
  <sheetFormatPr defaultColWidth="9.109375" defaultRowHeight="13.8" x14ac:dyDescent="0.25"/>
  <cols>
    <col min="1" max="5" width="3.33203125" style="1" customWidth="1"/>
    <col min="6" max="6" width="6.109375" style="1" customWidth="1"/>
    <col min="7" max="10" width="3.33203125" style="1" customWidth="1"/>
    <col min="11" max="11" width="6.6640625" style="1" customWidth="1"/>
    <col min="12" max="23" width="3.33203125" style="1" customWidth="1"/>
    <col min="24" max="24" width="7.6640625" style="1" customWidth="1"/>
    <col min="25" max="25" width="3.109375" style="1" customWidth="1"/>
    <col min="26" max="26" width="5.6640625" style="1" customWidth="1"/>
    <col min="27" max="41" width="3.33203125" style="1" customWidth="1"/>
    <col min="42" max="16384" width="9.109375" style="1"/>
  </cols>
  <sheetData>
    <row r="1" spans="1:26" x14ac:dyDescent="0.25">
      <c r="A1" s="140" t="s">
        <v>24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</row>
    <row r="2" spans="1:26" ht="143.25" customHeight="1" x14ac:dyDescent="0.25">
      <c r="A2" s="7" t="s">
        <v>14</v>
      </c>
      <c r="B2" s="137" t="s">
        <v>15</v>
      </c>
      <c r="C2" s="137"/>
      <c r="D2" s="137"/>
      <c r="E2" s="137"/>
      <c r="F2" s="137"/>
      <c r="G2" s="137" t="s">
        <v>16</v>
      </c>
      <c r="H2" s="137"/>
      <c r="I2" s="137"/>
      <c r="J2" s="137"/>
      <c r="K2" s="137"/>
      <c r="L2" s="131" t="s">
        <v>17</v>
      </c>
      <c r="M2" s="132"/>
      <c r="N2" s="132"/>
      <c r="O2" s="132"/>
      <c r="P2" s="133"/>
      <c r="Q2" s="131" t="s">
        <v>19</v>
      </c>
      <c r="R2" s="132"/>
      <c r="S2" s="132"/>
      <c r="T2" s="132"/>
      <c r="U2" s="132"/>
      <c r="V2" s="132"/>
      <c r="W2" s="132"/>
      <c r="X2" s="133"/>
      <c r="Y2" s="134" t="s">
        <v>18</v>
      </c>
      <c r="Z2" s="135"/>
    </row>
    <row r="3" spans="1:26" x14ac:dyDescent="0.25">
      <c r="A3" s="7">
        <v>1</v>
      </c>
      <c r="B3" s="137">
        <v>2</v>
      </c>
      <c r="C3" s="137"/>
      <c r="D3" s="137"/>
      <c r="E3" s="137"/>
      <c r="F3" s="137"/>
      <c r="G3" s="137">
        <v>3</v>
      </c>
      <c r="H3" s="137"/>
      <c r="I3" s="137"/>
      <c r="J3" s="137"/>
      <c r="K3" s="137"/>
      <c r="L3" s="131">
        <v>4</v>
      </c>
      <c r="M3" s="132"/>
      <c r="N3" s="132"/>
      <c r="O3" s="132"/>
      <c r="P3" s="133"/>
      <c r="Q3" s="131">
        <v>5</v>
      </c>
      <c r="R3" s="132"/>
      <c r="S3" s="132"/>
      <c r="T3" s="132"/>
      <c r="U3" s="132"/>
      <c r="V3" s="132"/>
      <c r="W3" s="132"/>
      <c r="X3" s="133"/>
      <c r="Y3" s="134">
        <v>6</v>
      </c>
      <c r="Z3" s="135"/>
    </row>
    <row r="4" spans="1:26" ht="53.4" customHeight="1" x14ac:dyDescent="0.25">
      <c r="A4" s="11">
        <f>IF(B4="","",1)</f>
        <v>1</v>
      </c>
      <c r="B4" s="153" t="str">
        <f>ИНФА!E6</f>
        <v>Буренок М.Ю.</v>
      </c>
      <c r="C4" s="153"/>
      <c r="D4" s="153"/>
      <c r="E4" s="153"/>
      <c r="F4" s="153"/>
      <c r="G4" s="161" t="str">
        <f>ИНФА!D6</f>
        <v xml:space="preserve">Главный инженер Ломоносовского РЭС филиала ПАО "Россети Ленэнерго", "ГтЭС" </v>
      </c>
      <c r="H4" s="161"/>
      <c r="I4" s="161"/>
      <c r="J4" s="161"/>
      <c r="K4" s="161"/>
      <c r="L4" s="156" t="str">
        <f>IF(ИНФА!F6="","",ИНФА!F6)</f>
        <v/>
      </c>
      <c r="M4" s="157"/>
      <c r="N4" s="157"/>
      <c r="O4" s="157"/>
      <c r="P4" s="158"/>
      <c r="Q4" s="156"/>
      <c r="R4" s="157"/>
      <c r="S4" s="157"/>
      <c r="T4" s="157"/>
      <c r="U4" s="157"/>
      <c r="V4" s="157"/>
      <c r="W4" s="157"/>
      <c r="X4" s="158"/>
      <c r="Y4" s="159"/>
      <c r="Z4" s="160"/>
    </row>
    <row r="5" spans="1:26" ht="49.2" customHeight="1" x14ac:dyDescent="0.25">
      <c r="A5" s="155" t="s">
        <v>27</v>
      </c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</row>
    <row r="6" spans="1:26" x14ac:dyDescent="0.25">
      <c r="A6" s="128" t="str">
        <f>MID(ГЕНПОДРЯДЧИК,1,FIND("19",ГЕНПОДРЯДЧИК,1)-1)</f>
        <v xml:space="preserve">ООО «СЭТ» ОГРН 1089847302225, ИНН 7842391090, КПП 780101001, 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</row>
    <row r="7" spans="1:26" ht="8.25" customHeight="1" x14ac:dyDescent="0.25">
      <c r="A7" s="129" t="s">
        <v>12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 t="str">
        <f>MID(ГЕНПОДРЯДЧИК,FIND("19",ГЕНПОДРЯДЧИК,1),LEN(ГЕНПОДРЯДЧИК))</f>
        <v>199004, город Санкт-Петербург, пр-кт Средний В.О., д. 4 литер а, пом/ком 6н/177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</row>
    <row r="9" spans="1:26" ht="17.25" customHeight="1" x14ac:dyDescent="0.25">
      <c r="A9" s="130" t="s">
        <v>33</v>
      </c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ht="51" customHeight="1" x14ac:dyDescent="0.25">
      <c r="A10" s="154" t="s">
        <v>28</v>
      </c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</row>
    <row r="11" spans="1:26" ht="39" customHeight="1" x14ac:dyDescent="0.25">
      <c r="A11" s="9" t="s">
        <v>14</v>
      </c>
      <c r="B11" s="152" t="s">
        <v>15</v>
      </c>
      <c r="C11" s="152"/>
      <c r="D11" s="152"/>
      <c r="E11" s="152"/>
      <c r="F11" s="152"/>
      <c r="G11" s="152"/>
      <c r="H11" s="152"/>
      <c r="I11" s="152" t="s">
        <v>16</v>
      </c>
      <c r="J11" s="152"/>
      <c r="K11" s="152"/>
      <c r="L11" s="152"/>
      <c r="M11" s="152"/>
      <c r="N11" s="152"/>
      <c r="O11" s="152" t="s">
        <v>17</v>
      </c>
      <c r="P11" s="152"/>
      <c r="Q11" s="152"/>
      <c r="R11" s="152"/>
      <c r="S11" s="152"/>
      <c r="T11" s="152"/>
      <c r="U11" s="152"/>
      <c r="V11" s="152"/>
      <c r="W11" s="152" t="s">
        <v>18</v>
      </c>
      <c r="X11" s="152"/>
      <c r="Y11" s="152"/>
      <c r="Z11" s="152"/>
    </row>
    <row r="12" spans="1:26" ht="16.5" customHeight="1" x14ac:dyDescent="0.25">
      <c r="A12" s="9">
        <v>1</v>
      </c>
      <c r="B12" s="152">
        <v>2</v>
      </c>
      <c r="C12" s="152"/>
      <c r="D12" s="152"/>
      <c r="E12" s="152"/>
      <c r="F12" s="152"/>
      <c r="G12" s="152"/>
      <c r="H12" s="152"/>
      <c r="I12" s="152">
        <v>3</v>
      </c>
      <c r="J12" s="152"/>
      <c r="K12" s="152"/>
      <c r="L12" s="152"/>
      <c r="M12" s="152"/>
      <c r="N12" s="152"/>
      <c r="O12" s="152">
        <v>4</v>
      </c>
      <c r="P12" s="152"/>
      <c r="Q12" s="152"/>
      <c r="R12" s="152"/>
      <c r="S12" s="152"/>
      <c r="T12" s="152"/>
      <c r="U12" s="152"/>
      <c r="V12" s="152"/>
      <c r="W12" s="152">
        <v>5</v>
      </c>
      <c r="X12" s="152"/>
      <c r="Y12" s="152"/>
      <c r="Z12" s="152"/>
    </row>
    <row r="13" spans="1:26" ht="16.5" customHeight="1" x14ac:dyDescent="0.25">
      <c r="A13" s="11"/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</row>
    <row r="14" spans="1:26" ht="16.5" customHeight="1" x14ac:dyDescent="0.25">
      <c r="A14" s="11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 spans="1:26" ht="16.5" customHeight="1" x14ac:dyDescent="0.25">
      <c r="A15" s="11"/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 spans="1:26" ht="48" customHeight="1" x14ac:dyDescent="0.25">
      <c r="A16" s="154" t="s">
        <v>29</v>
      </c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</row>
    <row r="17" spans="1:26" x14ac:dyDescent="0.25">
      <c r="A17" s="12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</row>
    <row r="18" spans="1:26" ht="8.25" customHeight="1" x14ac:dyDescent="0.25">
      <c r="A18" s="129" t="s">
        <v>30</v>
      </c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x14ac:dyDescent="0.25">
      <c r="A19" s="128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</row>
    <row r="20" spans="1:26" ht="8.25" customHeight="1" x14ac:dyDescent="0.25">
      <c r="A20" s="130" t="s">
        <v>31</v>
      </c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x14ac:dyDescent="0.25">
      <c r="A21" s="140" t="s">
        <v>32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</row>
    <row r="22" spans="1:26" x14ac:dyDescent="0.25">
      <c r="A22" s="128" t="str">
        <f>MID(ПРОЕКТИРОВЩИК,1,FIND("19",ПРОЕКТИРОВЩИК,1)-1)</f>
        <v xml:space="preserve">ООО «СЭТ» ОГРН 1089847302225, ИНН 7842391090, КПП 780101001, 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</row>
    <row r="23" spans="1:26" ht="8.25" customHeight="1" x14ac:dyDescent="0.25">
      <c r="A23" s="129" t="s">
        <v>12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x14ac:dyDescent="0.25">
      <c r="A24" s="128" t="str">
        <f>MID(ПРОЕКТИРОВЩИК,FIND("19",ПРОЕКТИРОВЩИК,1),LEN(ПРОЕКТИРОВЩИК))</f>
        <v>199004, город Санкт-Петербург, пр-кт Средний В.О., д. 4 литер а, пом/ком 6н/177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</row>
    <row r="25" spans="1:26" ht="24.75" customHeight="1" x14ac:dyDescent="0.25">
      <c r="A25" s="130" t="s">
        <v>35</v>
      </c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31" spans="1:26" ht="26.25" customHeight="1" x14ac:dyDescent="0.25">
      <c r="A31" s="151" t="s">
        <v>129</v>
      </c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</row>
    <row r="32" spans="1:26" ht="156.6" customHeight="1" x14ac:dyDescent="0.25">
      <c r="A32" s="7" t="s">
        <v>14</v>
      </c>
      <c r="B32" s="137" t="s">
        <v>130</v>
      </c>
      <c r="C32" s="137"/>
      <c r="D32" s="137"/>
      <c r="E32" s="137"/>
      <c r="F32" s="137"/>
      <c r="G32" s="137" t="s">
        <v>131</v>
      </c>
      <c r="H32" s="137"/>
      <c r="I32" s="137"/>
      <c r="J32" s="137"/>
      <c r="K32" s="137"/>
      <c r="L32" s="131" t="s">
        <v>17</v>
      </c>
      <c r="M32" s="132"/>
      <c r="N32" s="132"/>
      <c r="O32" s="132"/>
      <c r="P32" s="133"/>
      <c r="Q32" s="131" t="s">
        <v>132</v>
      </c>
      <c r="R32" s="132"/>
      <c r="S32" s="132"/>
      <c r="T32" s="132"/>
      <c r="U32" s="132"/>
      <c r="V32" s="132"/>
      <c r="W32" s="132"/>
      <c r="X32" s="133"/>
      <c r="Y32" s="134" t="s">
        <v>18</v>
      </c>
      <c r="Z32" s="135"/>
    </row>
    <row r="33" spans="1:26" x14ac:dyDescent="0.25">
      <c r="A33" s="7">
        <v>1</v>
      </c>
      <c r="B33" s="137">
        <v>2</v>
      </c>
      <c r="C33" s="137"/>
      <c r="D33" s="137"/>
      <c r="E33" s="137"/>
      <c r="F33" s="137"/>
      <c r="G33" s="137">
        <v>3</v>
      </c>
      <c r="H33" s="137"/>
      <c r="I33" s="137"/>
      <c r="J33" s="137"/>
      <c r="K33" s="137"/>
      <c r="L33" s="131">
        <v>4</v>
      </c>
      <c r="M33" s="132"/>
      <c r="N33" s="132"/>
      <c r="O33" s="132"/>
      <c r="P33" s="133"/>
      <c r="Q33" s="131">
        <v>5</v>
      </c>
      <c r="R33" s="132"/>
      <c r="S33" s="132"/>
      <c r="T33" s="132"/>
      <c r="U33" s="132"/>
      <c r="V33" s="132"/>
      <c r="W33" s="132"/>
      <c r="X33" s="133"/>
      <c r="Y33" s="134">
        <v>6</v>
      </c>
      <c r="Z33" s="135"/>
    </row>
    <row r="34" spans="1:26" x14ac:dyDescent="0.25">
      <c r="A34" s="11" t="str">
        <f>IF(B34="","",1)</f>
        <v/>
      </c>
      <c r="B34" s="137" t="str">
        <f>IF(ИНФА!E9="","",ИНФА!E9)</f>
        <v/>
      </c>
      <c r="C34" s="137"/>
      <c r="D34" s="137"/>
      <c r="E34" s="137"/>
      <c r="F34" s="137"/>
      <c r="G34" s="137" t="str">
        <f>IF(ИНФА!D9="","",ИНФА!D9)</f>
        <v/>
      </c>
      <c r="H34" s="137"/>
      <c r="I34" s="137"/>
      <c r="J34" s="137"/>
      <c r="K34" s="137"/>
      <c r="L34" s="137" t="str">
        <f>IF(ИНФА!F9="","",ИНФА!F9)</f>
        <v/>
      </c>
      <c r="M34" s="137"/>
      <c r="N34" s="137"/>
      <c r="O34" s="137"/>
      <c r="P34" s="137"/>
      <c r="Q34" s="131"/>
      <c r="R34" s="132"/>
      <c r="S34" s="132"/>
      <c r="T34" s="132"/>
      <c r="U34" s="132"/>
      <c r="V34" s="132"/>
      <c r="W34" s="132"/>
      <c r="X34" s="133"/>
      <c r="Y34" s="134"/>
      <c r="Z34" s="135"/>
    </row>
    <row r="35" spans="1:26" ht="55.2" customHeight="1" x14ac:dyDescent="0.25">
      <c r="A35" s="151" t="s">
        <v>133</v>
      </c>
      <c r="B35" s="151"/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</row>
    <row r="36" spans="1:26" x14ac:dyDescent="0.25">
      <c r="A36" s="128"/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</row>
    <row r="37" spans="1:26" ht="9" customHeight="1" x14ac:dyDescent="0.25">
      <c r="A37" s="130" t="s">
        <v>134</v>
      </c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51" t="s">
        <v>135</v>
      </c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</row>
    <row r="39" spans="1:26" x14ac:dyDescent="0.25">
      <c r="A39" s="128" t="str">
        <f>MID(ГЕНПОДРЯДЧИК,1,FIND("19",ГЕНПОДРЯДЧИК,1)-1)</f>
        <v xml:space="preserve">ООО «СЭТ» ОГРН 1089847302225, ИНН 7842391090, КПП 780101001, </v>
      </c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</row>
    <row r="40" spans="1:26" ht="8.25" customHeight="1" x14ac:dyDescent="0.25">
      <c r="A40" s="129" t="s">
        <v>12</v>
      </c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 t="str">
        <f>MID(ГЕНПОДРЯДЧИК,FIND("19",ГЕНПОДРЯДЧИК,1),LEN(ГЕНПОДРЯДЧИК))</f>
        <v>199004, город Санкт-Петербург, пр-кт Средний В.О., д. 4 литер а, пом/ком 6н/177</v>
      </c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</row>
    <row r="42" spans="1:26" ht="24.75" customHeight="1" x14ac:dyDescent="0.25">
      <c r="A42" s="130" t="s">
        <v>35</v>
      </c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ht="27.6" customHeight="1" x14ac:dyDescent="0.25">
      <c r="A43" s="151" t="s">
        <v>137</v>
      </c>
      <c r="B43" s="151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</row>
    <row r="44" spans="1:26" ht="133.19999999999999" customHeight="1" x14ac:dyDescent="0.25">
      <c r="A44" s="7" t="s">
        <v>14</v>
      </c>
      <c r="B44" s="137" t="s">
        <v>15</v>
      </c>
      <c r="C44" s="137"/>
      <c r="D44" s="137"/>
      <c r="E44" s="137"/>
      <c r="F44" s="137"/>
      <c r="G44" s="137" t="s">
        <v>16</v>
      </c>
      <c r="H44" s="137"/>
      <c r="I44" s="137"/>
      <c r="J44" s="137"/>
      <c r="K44" s="137"/>
      <c r="L44" s="131" t="s">
        <v>17</v>
      </c>
      <c r="M44" s="132"/>
      <c r="N44" s="132"/>
      <c r="O44" s="132"/>
      <c r="P44" s="133"/>
      <c r="Q44" s="131" t="s">
        <v>19</v>
      </c>
      <c r="R44" s="132"/>
      <c r="S44" s="132"/>
      <c r="T44" s="132"/>
      <c r="U44" s="132"/>
      <c r="V44" s="132"/>
      <c r="W44" s="132"/>
      <c r="X44" s="133"/>
      <c r="Y44" s="134" t="s">
        <v>18</v>
      </c>
      <c r="Z44" s="135"/>
    </row>
    <row r="45" spans="1:26" x14ac:dyDescent="0.25">
      <c r="A45" s="7">
        <v>1</v>
      </c>
      <c r="B45" s="137">
        <v>2</v>
      </c>
      <c r="C45" s="137"/>
      <c r="D45" s="137"/>
      <c r="E45" s="137"/>
      <c r="F45" s="137"/>
      <c r="G45" s="137">
        <v>3</v>
      </c>
      <c r="H45" s="137"/>
      <c r="I45" s="137"/>
      <c r="J45" s="137"/>
      <c r="K45" s="137"/>
      <c r="L45" s="131">
        <v>4</v>
      </c>
      <c r="M45" s="132"/>
      <c r="N45" s="132"/>
      <c r="O45" s="132"/>
      <c r="P45" s="133"/>
      <c r="Q45" s="131">
        <v>5</v>
      </c>
      <c r="R45" s="132"/>
      <c r="S45" s="132"/>
      <c r="T45" s="132"/>
      <c r="U45" s="132"/>
      <c r="V45" s="132"/>
      <c r="W45" s="132"/>
      <c r="X45" s="133"/>
      <c r="Y45" s="134">
        <v>6</v>
      </c>
      <c r="Z45" s="135"/>
    </row>
    <row r="46" spans="1:26" ht="40.200000000000003" customHeight="1" x14ac:dyDescent="0.25">
      <c r="A46" s="11">
        <f>IF(B46="","",1)</f>
        <v>1</v>
      </c>
      <c r="B46" s="137" t="str">
        <f>IF(ИНФА!E7="","",ИНФА!E7)</f>
        <v>Потоцкий А.А.</v>
      </c>
      <c r="C46" s="137"/>
      <c r="D46" s="137"/>
      <c r="E46" s="137"/>
      <c r="F46" s="137"/>
      <c r="G46" s="137" t="str">
        <f>IF(ИНФА!D7="","",ИНФА!D7)</f>
        <v>Директор по строительству ООО «СЭТ»</v>
      </c>
      <c r="H46" s="137"/>
      <c r="I46" s="137"/>
      <c r="J46" s="137"/>
      <c r="K46" s="137"/>
      <c r="L46" s="137" t="str">
        <f>IF(ИНФА!F7="","",ИНФА!F7)</f>
        <v>Приказ №23/10/24-8 от 23.10.2024</v>
      </c>
      <c r="M46" s="137"/>
      <c r="N46" s="137"/>
      <c r="O46" s="137"/>
      <c r="P46" s="137"/>
      <c r="Q46" s="131"/>
      <c r="R46" s="132"/>
      <c r="S46" s="132"/>
      <c r="T46" s="132"/>
      <c r="U46" s="132"/>
      <c r="V46" s="132"/>
      <c r="W46" s="132"/>
      <c r="X46" s="133"/>
      <c r="Y46" s="134"/>
      <c r="Z46" s="135"/>
    </row>
    <row r="47" spans="1:26" ht="27.6" customHeight="1" x14ac:dyDescent="0.25">
      <c r="A47" s="151" t="s">
        <v>136</v>
      </c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</row>
    <row r="48" spans="1:26" ht="40.200000000000003" customHeight="1" x14ac:dyDescent="0.25">
      <c r="A48" s="9" t="s">
        <v>14</v>
      </c>
      <c r="B48" s="152" t="s">
        <v>15</v>
      </c>
      <c r="C48" s="152"/>
      <c r="D48" s="152"/>
      <c r="E48" s="152"/>
      <c r="F48" s="152"/>
      <c r="G48" s="152"/>
      <c r="H48" s="152"/>
      <c r="I48" s="152" t="s">
        <v>16</v>
      </c>
      <c r="J48" s="152"/>
      <c r="K48" s="152"/>
      <c r="L48" s="152"/>
      <c r="M48" s="152"/>
      <c r="N48" s="152"/>
      <c r="O48" s="152" t="s">
        <v>17</v>
      </c>
      <c r="P48" s="152"/>
      <c r="Q48" s="152"/>
      <c r="R48" s="152"/>
      <c r="S48" s="152"/>
      <c r="T48" s="152"/>
      <c r="U48" s="152"/>
      <c r="V48" s="152"/>
      <c r="W48" s="152" t="s">
        <v>18</v>
      </c>
      <c r="X48" s="152"/>
      <c r="Y48" s="152"/>
      <c r="Z48" s="152"/>
    </row>
    <row r="49" spans="1:26" x14ac:dyDescent="0.25">
      <c r="A49" s="9">
        <v>1</v>
      </c>
      <c r="B49" s="152">
        <v>2</v>
      </c>
      <c r="C49" s="152"/>
      <c r="D49" s="152"/>
      <c r="E49" s="152"/>
      <c r="F49" s="152"/>
      <c r="G49" s="152"/>
      <c r="H49" s="152"/>
      <c r="I49" s="152">
        <v>3</v>
      </c>
      <c r="J49" s="152"/>
      <c r="K49" s="152"/>
      <c r="L49" s="152"/>
      <c r="M49" s="152"/>
      <c r="N49" s="152"/>
      <c r="O49" s="152">
        <v>4</v>
      </c>
      <c r="P49" s="152"/>
      <c r="Q49" s="152"/>
      <c r="R49" s="152"/>
      <c r="S49" s="152"/>
      <c r="T49" s="152"/>
      <c r="U49" s="152"/>
      <c r="V49" s="152"/>
      <c r="W49" s="152">
        <v>5</v>
      </c>
      <c r="X49" s="152"/>
      <c r="Y49" s="152"/>
      <c r="Z49" s="152"/>
    </row>
    <row r="50" spans="1:26" ht="43.2" customHeight="1" x14ac:dyDescent="0.25">
      <c r="A50" s="11">
        <f>IF(B50="","",1)</f>
        <v>1</v>
      </c>
      <c r="B50" s="152" t="str">
        <f>IF(ИНФА!H6="","",ИНФА!H6)</f>
        <v>Сафуанова В.А.</v>
      </c>
      <c r="C50" s="152"/>
      <c r="D50" s="152"/>
      <c r="E50" s="152"/>
      <c r="F50" s="152"/>
      <c r="G50" s="152"/>
      <c r="H50" s="152"/>
      <c r="I50" s="152" t="str">
        <f>IF(ИНФА!G6="","",ИНФА!G6)</f>
        <v>Ведущий инженер отдела строительного контроля АО "ЛЭСР"</v>
      </c>
      <c r="J50" s="152"/>
      <c r="K50" s="152"/>
      <c r="L50" s="152"/>
      <c r="M50" s="152"/>
      <c r="N50" s="152"/>
      <c r="O50" s="152" t="str">
        <f>IF(ИНФА!I6="","",ИНФА!I6)</f>
        <v>Приказ №205 от 12.02.2024</v>
      </c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</row>
    <row r="51" spans="1:26" ht="28.2" customHeight="1" x14ac:dyDescent="0.25">
      <c r="A51" s="151" t="s">
        <v>138</v>
      </c>
      <c r="B51" s="151"/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</row>
    <row r="52" spans="1:26" ht="40.200000000000003" customHeight="1" x14ac:dyDescent="0.25">
      <c r="A52" s="9" t="s">
        <v>14</v>
      </c>
      <c r="B52" s="152" t="s">
        <v>15</v>
      </c>
      <c r="C52" s="152"/>
      <c r="D52" s="152"/>
      <c r="E52" s="152"/>
      <c r="F52" s="152"/>
      <c r="G52" s="152"/>
      <c r="H52" s="152"/>
      <c r="I52" s="152" t="s">
        <v>16</v>
      </c>
      <c r="J52" s="152"/>
      <c r="K52" s="152"/>
      <c r="L52" s="152"/>
      <c r="M52" s="152"/>
      <c r="N52" s="152"/>
      <c r="O52" s="152" t="s">
        <v>17</v>
      </c>
      <c r="P52" s="152"/>
      <c r="Q52" s="152"/>
      <c r="R52" s="152"/>
      <c r="S52" s="152"/>
      <c r="T52" s="152"/>
      <c r="U52" s="152"/>
      <c r="V52" s="152"/>
      <c r="W52" s="152" t="s">
        <v>18</v>
      </c>
      <c r="X52" s="152"/>
      <c r="Y52" s="152"/>
      <c r="Z52" s="152"/>
    </row>
    <row r="53" spans="1:26" x14ac:dyDescent="0.25">
      <c r="A53" s="9">
        <v>1</v>
      </c>
      <c r="B53" s="152">
        <v>2</v>
      </c>
      <c r="C53" s="152"/>
      <c r="D53" s="152"/>
      <c r="E53" s="152"/>
      <c r="F53" s="152"/>
      <c r="G53" s="152"/>
      <c r="H53" s="152"/>
      <c r="I53" s="152">
        <v>3</v>
      </c>
      <c r="J53" s="152"/>
      <c r="K53" s="152"/>
      <c r="L53" s="152"/>
      <c r="M53" s="152"/>
      <c r="N53" s="152"/>
      <c r="O53" s="152">
        <v>4</v>
      </c>
      <c r="P53" s="152"/>
      <c r="Q53" s="152"/>
      <c r="R53" s="152"/>
      <c r="S53" s="152"/>
      <c r="T53" s="152"/>
      <c r="U53" s="152"/>
      <c r="V53" s="152"/>
      <c r="W53" s="152">
        <v>5</v>
      </c>
      <c r="X53" s="152"/>
      <c r="Y53" s="152"/>
      <c r="Z53" s="152"/>
    </row>
    <row r="54" spans="1:26" x14ac:dyDescent="0.25">
      <c r="A54" s="9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</row>
    <row r="55" spans="1:26" x14ac:dyDescent="0.25">
      <c r="A55" s="9"/>
      <c r="B55" s="152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</row>
    <row r="56" spans="1:26" x14ac:dyDescent="0.25">
      <c r="A56" s="9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</row>
    <row r="57" spans="1:26" ht="27" customHeight="1" x14ac:dyDescent="0.25">
      <c r="A57" s="151" t="s">
        <v>139</v>
      </c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</row>
    <row r="58" spans="1:26" ht="40.200000000000003" customHeight="1" x14ac:dyDescent="0.25">
      <c r="A58" s="9" t="s">
        <v>14</v>
      </c>
      <c r="B58" s="152" t="s">
        <v>15</v>
      </c>
      <c r="C58" s="152"/>
      <c r="D58" s="152"/>
      <c r="E58" s="152"/>
      <c r="F58" s="152"/>
      <c r="G58" s="152"/>
      <c r="H58" s="152"/>
      <c r="I58" s="152" t="s">
        <v>16</v>
      </c>
      <c r="J58" s="152"/>
      <c r="K58" s="152"/>
      <c r="L58" s="152"/>
      <c r="M58" s="152"/>
      <c r="N58" s="152"/>
      <c r="O58" s="152" t="s">
        <v>17</v>
      </c>
      <c r="P58" s="152"/>
      <c r="Q58" s="152"/>
      <c r="R58" s="152"/>
      <c r="S58" s="152"/>
      <c r="T58" s="152"/>
      <c r="U58" s="152"/>
      <c r="V58" s="152"/>
      <c r="W58" s="152" t="s">
        <v>18</v>
      </c>
      <c r="X58" s="152"/>
      <c r="Y58" s="152"/>
      <c r="Z58" s="152"/>
    </row>
    <row r="59" spans="1:26" x14ac:dyDescent="0.25">
      <c r="A59" s="9">
        <v>1</v>
      </c>
      <c r="B59" s="152">
        <v>2</v>
      </c>
      <c r="C59" s="152"/>
      <c r="D59" s="152"/>
      <c r="E59" s="152"/>
      <c r="F59" s="152"/>
      <c r="G59" s="152"/>
      <c r="H59" s="152"/>
      <c r="I59" s="152">
        <v>3</v>
      </c>
      <c r="J59" s="152"/>
      <c r="K59" s="152"/>
      <c r="L59" s="152"/>
      <c r="M59" s="152"/>
      <c r="N59" s="152"/>
      <c r="O59" s="152">
        <v>4</v>
      </c>
      <c r="P59" s="152"/>
      <c r="Q59" s="152"/>
      <c r="R59" s="152"/>
      <c r="S59" s="152"/>
      <c r="T59" s="152"/>
      <c r="U59" s="152"/>
      <c r="V59" s="152"/>
      <c r="W59" s="152">
        <v>5</v>
      </c>
      <c r="X59" s="152"/>
      <c r="Y59" s="152"/>
      <c r="Z59" s="152"/>
    </row>
    <row r="60" spans="1:26" ht="46.8" customHeight="1" x14ac:dyDescent="0.25">
      <c r="A60" s="11">
        <f>IF(B60="","",1)</f>
        <v>1</v>
      </c>
      <c r="B60" s="152" t="str">
        <f>IF(ИНФА!H7="","",ИНФА!H7)</f>
        <v>Кольцов А.Г.</v>
      </c>
      <c r="C60" s="152"/>
      <c r="D60" s="152"/>
      <c r="E60" s="152"/>
      <c r="F60" s="152"/>
      <c r="G60" s="152"/>
      <c r="H60" s="152"/>
      <c r="I60" s="152" t="str">
        <f>IF(ИНФА!G7="","",ИНФА!G7)</f>
        <v>Ведущий инженер строительного контроля ООО «СЭТ»</v>
      </c>
      <c r="J60" s="152"/>
      <c r="K60" s="152"/>
      <c r="L60" s="152"/>
      <c r="M60" s="152"/>
      <c r="N60" s="152"/>
      <c r="O60" s="152" t="str">
        <f>IF(ИНФА!I7="","",ИНФА!I7)</f>
        <v>Приказ №23/10/24-5 от 23.10.2024</v>
      </c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</row>
    <row r="61" spans="1:26" ht="27" customHeight="1" x14ac:dyDescent="0.25">
      <c r="A61" s="151" t="s">
        <v>140</v>
      </c>
      <c r="B61" s="151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</row>
    <row r="62" spans="1:26" ht="182.4" customHeight="1" x14ac:dyDescent="0.25">
      <c r="A62" s="9" t="s">
        <v>14</v>
      </c>
      <c r="B62" s="152" t="s">
        <v>141</v>
      </c>
      <c r="C62" s="152"/>
      <c r="D62" s="152"/>
      <c r="E62" s="152"/>
      <c r="F62" s="152"/>
      <c r="G62" s="152"/>
      <c r="H62" s="152"/>
      <c r="I62" s="152" t="s">
        <v>142</v>
      </c>
      <c r="J62" s="152"/>
      <c r="K62" s="152"/>
      <c r="L62" s="152"/>
      <c r="M62" s="152"/>
      <c r="N62" s="152"/>
      <c r="O62" s="152" t="s">
        <v>143</v>
      </c>
      <c r="P62" s="152"/>
      <c r="Q62" s="152"/>
      <c r="R62" s="152"/>
      <c r="S62" s="152"/>
      <c r="T62" s="152"/>
      <c r="U62" s="152"/>
      <c r="V62" s="152"/>
      <c r="W62" s="152" t="s">
        <v>144</v>
      </c>
      <c r="X62" s="152"/>
      <c r="Y62" s="152"/>
      <c r="Z62" s="152"/>
    </row>
    <row r="63" spans="1:26" x14ac:dyDescent="0.25">
      <c r="A63" s="9">
        <v>1</v>
      </c>
      <c r="B63" s="152">
        <v>2</v>
      </c>
      <c r="C63" s="152"/>
      <c r="D63" s="152"/>
      <c r="E63" s="152"/>
      <c r="F63" s="152"/>
      <c r="G63" s="152"/>
      <c r="H63" s="152"/>
      <c r="I63" s="152">
        <v>3</v>
      </c>
      <c r="J63" s="152"/>
      <c r="K63" s="152"/>
      <c r="L63" s="152"/>
      <c r="M63" s="152"/>
      <c r="N63" s="152"/>
      <c r="O63" s="152">
        <v>4</v>
      </c>
      <c r="P63" s="152"/>
      <c r="Q63" s="152"/>
      <c r="R63" s="152"/>
      <c r="S63" s="152"/>
      <c r="T63" s="152"/>
      <c r="U63" s="152"/>
      <c r="V63" s="152"/>
      <c r="W63" s="152">
        <v>5</v>
      </c>
      <c r="X63" s="152"/>
      <c r="Y63" s="152"/>
      <c r="Z63" s="152"/>
    </row>
    <row r="64" spans="1:26" x14ac:dyDescent="0.25">
      <c r="A64" s="9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</row>
    <row r="65" spans="1:26" x14ac:dyDescent="0.25">
      <c r="A65" s="9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</row>
    <row r="66" spans="1:26" x14ac:dyDescent="0.25">
      <c r="A66" s="9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</row>
    <row r="67" spans="1:26" x14ac:dyDescent="0.25">
      <c r="A67" s="151" t="s">
        <v>145</v>
      </c>
      <c r="B67" s="151"/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</row>
    <row r="68" spans="1:26" x14ac:dyDescent="0.25">
      <c r="A68" s="128" t="s">
        <v>25</v>
      </c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</row>
    <row r="69" spans="1:26" ht="15.6" customHeight="1" x14ac:dyDescent="0.25">
      <c r="A69" s="130" t="s">
        <v>146</v>
      </c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28" t="s">
        <v>25</v>
      </c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</row>
    <row r="71" spans="1:26" ht="9" customHeight="1" x14ac:dyDescent="0.25">
      <c r="A71" s="130" t="s">
        <v>147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51" t="s">
        <v>148</v>
      </c>
      <c r="B72" s="151"/>
      <c r="C72" s="151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</row>
    <row r="73" spans="1:26" x14ac:dyDescent="0.25">
      <c r="A73" s="128" t="s">
        <v>25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</row>
    <row r="74" spans="1:26" ht="7.8" customHeight="1" x14ac:dyDescent="0.25">
      <c r="A74" s="130" t="s">
        <v>149</v>
      </c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6" spans="1:26" ht="27.6" customHeight="1" x14ac:dyDescent="0.25">
      <c r="A76" s="151" t="s">
        <v>150</v>
      </c>
      <c r="B76" s="151"/>
      <c r="C76" s="151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38"/>
      <c r="T76" s="38"/>
      <c r="U76" s="149">
        <f>ИНФА!D16</f>
        <v>45607</v>
      </c>
      <c r="V76" s="150"/>
      <c r="W76" s="150"/>
      <c r="X76" s="150"/>
      <c r="Y76" s="150"/>
      <c r="Z76" s="38"/>
    </row>
    <row r="77" spans="1:26" ht="9" customHeight="1" x14ac:dyDescent="0.25">
      <c r="U77" s="130" t="s">
        <v>151</v>
      </c>
      <c r="V77" s="130"/>
      <c r="W77" s="130"/>
      <c r="X77" s="130"/>
      <c r="Y77" s="130"/>
    </row>
    <row r="78" spans="1:26" ht="27.6" customHeight="1" x14ac:dyDescent="0.25">
      <c r="A78" s="151" t="s">
        <v>152</v>
      </c>
      <c r="B78" s="151"/>
      <c r="C78" s="151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U78" s="149">
        <f>ИНФА!D17</f>
        <v>45622</v>
      </c>
      <c r="V78" s="150"/>
      <c r="W78" s="150"/>
      <c r="X78" s="150"/>
      <c r="Y78" s="150"/>
    </row>
    <row r="79" spans="1:26" x14ac:dyDescent="0.25">
      <c r="U79" s="139" t="s">
        <v>151</v>
      </c>
      <c r="V79" s="139"/>
      <c r="W79" s="139"/>
      <c r="X79" s="139"/>
      <c r="Y79" s="139"/>
    </row>
    <row r="82" spans="1:26" ht="28.8" customHeight="1" x14ac:dyDescent="0.25">
      <c r="A82" s="148" t="str">
        <f>CONCATENATE("В настоящем журнале ",ИНФА!K22," страниц. Журнал пронумерован, сброшюрован и скреплен печатью (заполняется в случае, если общий журнал, в котором ведется учет выполненных работ, ведется на бумажном носителе).")</f>
        <v>В настоящем журнале 16 страниц. Журнал пронумерован, сброшюрован и скреплен печатью (заполняется в случае, если общий журнал, в котором ведется учет выполненных работ, ведется на бумажном носителе).</v>
      </c>
      <c r="B82" s="148"/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</row>
    <row r="84" spans="1:26" ht="41.4" customHeight="1" x14ac:dyDescent="0.25">
      <c r="A84" s="148" t="s">
        <v>154</v>
      </c>
      <c r="B84" s="148"/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</row>
    <row r="86" spans="1:26" x14ac:dyDescent="0.25">
      <c r="A86" s="141"/>
      <c r="B86" s="141"/>
      <c r="C86" s="141"/>
      <c r="D86" s="141"/>
      <c r="E86" s="141"/>
      <c r="G86" s="141"/>
      <c r="H86" s="141"/>
      <c r="I86" s="141"/>
      <c r="J86" s="141"/>
      <c r="K86" s="141"/>
      <c r="L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</row>
    <row r="87" spans="1:26" ht="18" customHeight="1" x14ac:dyDescent="0.25">
      <c r="A87" s="145" t="s">
        <v>155</v>
      </c>
      <c r="B87" s="145"/>
      <c r="C87" s="145"/>
      <c r="D87" s="145"/>
      <c r="E87" s="145"/>
      <c r="F87" s="6"/>
      <c r="G87" s="145" t="s">
        <v>156</v>
      </c>
      <c r="H87" s="145"/>
      <c r="I87" s="145"/>
      <c r="J87" s="145"/>
      <c r="K87" s="145"/>
      <c r="L87" s="145"/>
      <c r="M87" s="6"/>
      <c r="N87" s="139" t="s">
        <v>157</v>
      </c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</row>
    <row r="89" spans="1:26" ht="94.8" customHeight="1" x14ac:dyDescent="0.25">
      <c r="B89" s="111" t="s">
        <v>158</v>
      </c>
      <c r="C89" s="112"/>
      <c r="D89" s="112"/>
      <c r="E89" s="112"/>
      <c r="F89" s="112"/>
      <c r="G89" s="112"/>
      <c r="H89" s="112"/>
      <c r="I89" s="112"/>
      <c r="J89" s="112"/>
      <c r="K89" s="112"/>
    </row>
    <row r="91" spans="1:26" ht="27.6" customHeight="1" x14ac:dyDescent="0.25">
      <c r="A91" s="146" t="s">
        <v>159</v>
      </c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/>
      <c r="Z91" s="147"/>
    </row>
    <row r="93" spans="1:26" x14ac:dyDescent="0.25">
      <c r="A93" s="141"/>
      <c r="B93" s="141"/>
      <c r="C93" s="141"/>
      <c r="D93" s="141"/>
      <c r="E93" s="141"/>
      <c r="G93" s="141"/>
      <c r="H93" s="141"/>
      <c r="I93" s="141"/>
      <c r="J93" s="141"/>
      <c r="K93" s="141"/>
      <c r="L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</row>
    <row r="94" spans="1:26" ht="9" customHeight="1" x14ac:dyDescent="0.25">
      <c r="A94" s="145" t="s">
        <v>155</v>
      </c>
      <c r="B94" s="145"/>
      <c r="C94" s="145"/>
      <c r="D94" s="145"/>
      <c r="E94" s="145"/>
      <c r="F94" s="6"/>
      <c r="G94" s="145" t="s">
        <v>156</v>
      </c>
      <c r="H94" s="145"/>
      <c r="I94" s="145"/>
      <c r="J94" s="145"/>
      <c r="K94" s="145"/>
      <c r="L94" s="145"/>
      <c r="M94" s="6"/>
      <c r="N94" s="139" t="s">
        <v>160</v>
      </c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</row>
    <row r="97" spans="12:23" x14ac:dyDescent="0.25">
      <c r="L97" s="29" t="s">
        <v>100</v>
      </c>
      <c r="M97" s="39"/>
      <c r="N97" s="1" t="s">
        <v>100</v>
      </c>
      <c r="O97" s="141"/>
      <c r="P97" s="141"/>
      <c r="Q97" s="141"/>
      <c r="R97" s="141"/>
      <c r="S97" s="141"/>
      <c r="U97" s="141"/>
      <c r="V97" s="141"/>
      <c r="W97" s="1" t="s">
        <v>161</v>
      </c>
    </row>
  </sheetData>
  <mergeCells count="192">
    <mergeCell ref="Y2:Z2"/>
    <mergeCell ref="A22:Z22"/>
    <mergeCell ref="A23:Z23"/>
    <mergeCell ref="A21:Z21"/>
    <mergeCell ref="A24:Z24"/>
    <mergeCell ref="A5:Z5"/>
    <mergeCell ref="A6:Z6"/>
    <mergeCell ref="A7:Z7"/>
    <mergeCell ref="A8:Z8"/>
    <mergeCell ref="Y3:Z3"/>
    <mergeCell ref="Q4:X4"/>
    <mergeCell ref="Y4:Z4"/>
    <mergeCell ref="B4:F4"/>
    <mergeCell ref="G4:K4"/>
    <mergeCell ref="L4:P4"/>
    <mergeCell ref="B11:H11"/>
    <mergeCell ref="A9:Z9"/>
    <mergeCell ref="A10:Z10"/>
    <mergeCell ref="B12:H12"/>
    <mergeCell ref="I12:N12"/>
    <mergeCell ref="O12:V12"/>
    <mergeCell ref="W12:Z12"/>
    <mergeCell ref="W11:Z11"/>
    <mergeCell ref="O11:V11"/>
    <mergeCell ref="A1:S1"/>
    <mergeCell ref="B3:F3"/>
    <mergeCell ref="G3:K3"/>
    <mergeCell ref="L3:P3"/>
    <mergeCell ref="Q3:X3"/>
    <mergeCell ref="B2:F2"/>
    <mergeCell ref="G2:K2"/>
    <mergeCell ref="L2:P2"/>
    <mergeCell ref="Q2:X2"/>
    <mergeCell ref="I11:N11"/>
    <mergeCell ref="B15:H15"/>
    <mergeCell ref="I15:N15"/>
    <mergeCell ref="O15:V15"/>
    <mergeCell ref="W15:Z15"/>
    <mergeCell ref="A16:Z16"/>
    <mergeCell ref="B13:H13"/>
    <mergeCell ref="I13:N13"/>
    <mergeCell ref="O13:V13"/>
    <mergeCell ref="W13:Z13"/>
    <mergeCell ref="B14:H14"/>
    <mergeCell ref="I14:N14"/>
    <mergeCell ref="O14:V14"/>
    <mergeCell ref="W14:Z14"/>
    <mergeCell ref="B32:F32"/>
    <mergeCell ref="G32:K32"/>
    <mergeCell ref="L32:P32"/>
    <mergeCell ref="Q32:X32"/>
    <mergeCell ref="Y32:Z32"/>
    <mergeCell ref="A17:Z17"/>
    <mergeCell ref="A18:Z18"/>
    <mergeCell ref="A19:Z19"/>
    <mergeCell ref="A20:Z20"/>
    <mergeCell ref="A31:Z31"/>
    <mergeCell ref="A25:Z25"/>
    <mergeCell ref="B34:F34"/>
    <mergeCell ref="G34:K34"/>
    <mergeCell ref="L34:P34"/>
    <mergeCell ref="Q34:X34"/>
    <mergeCell ref="Y34:Z34"/>
    <mergeCell ref="B33:F33"/>
    <mergeCell ref="G33:K33"/>
    <mergeCell ref="L33:P33"/>
    <mergeCell ref="Q33:X33"/>
    <mergeCell ref="Y33:Z33"/>
    <mergeCell ref="A35:Z35"/>
    <mergeCell ref="A36:Z36"/>
    <mergeCell ref="A37:Z37"/>
    <mergeCell ref="A38:Z38"/>
    <mergeCell ref="B44:F44"/>
    <mergeCell ref="G44:K44"/>
    <mergeCell ref="L44:P44"/>
    <mergeCell ref="Q44:X44"/>
    <mergeCell ref="Y44:Z44"/>
    <mergeCell ref="A47:Z47"/>
    <mergeCell ref="A39:Z39"/>
    <mergeCell ref="A40:Z40"/>
    <mergeCell ref="A41:Z41"/>
    <mergeCell ref="A42:Z42"/>
    <mergeCell ref="A43:Z43"/>
    <mergeCell ref="B46:F46"/>
    <mergeCell ref="G46:K46"/>
    <mergeCell ref="L46:P46"/>
    <mergeCell ref="Q46:X46"/>
    <mergeCell ref="Y46:Z46"/>
    <mergeCell ref="B45:F45"/>
    <mergeCell ref="G45:K45"/>
    <mergeCell ref="L45:P45"/>
    <mergeCell ref="Q45:X45"/>
    <mergeCell ref="Y45:Z45"/>
    <mergeCell ref="B50:H50"/>
    <mergeCell ref="I50:N50"/>
    <mergeCell ref="O50:V50"/>
    <mergeCell ref="W50:Z50"/>
    <mergeCell ref="B48:H48"/>
    <mergeCell ref="I48:N48"/>
    <mergeCell ref="O48:V48"/>
    <mergeCell ref="W48:Z48"/>
    <mergeCell ref="B49:H49"/>
    <mergeCell ref="I49:N49"/>
    <mergeCell ref="O49:V49"/>
    <mergeCell ref="W49:Z49"/>
    <mergeCell ref="B52:H52"/>
    <mergeCell ref="I52:N52"/>
    <mergeCell ref="O52:V52"/>
    <mergeCell ref="W52:Z52"/>
    <mergeCell ref="B53:H53"/>
    <mergeCell ref="I53:N53"/>
    <mergeCell ref="O53:V53"/>
    <mergeCell ref="W53:Z53"/>
    <mergeCell ref="A51:Z51"/>
    <mergeCell ref="B56:H56"/>
    <mergeCell ref="I56:N56"/>
    <mergeCell ref="O56:V56"/>
    <mergeCell ref="W56:Z56"/>
    <mergeCell ref="A57:Z57"/>
    <mergeCell ref="B54:H54"/>
    <mergeCell ref="I54:N54"/>
    <mergeCell ref="O54:V54"/>
    <mergeCell ref="W54:Z54"/>
    <mergeCell ref="B55:H55"/>
    <mergeCell ref="I55:N55"/>
    <mergeCell ref="O55:V55"/>
    <mergeCell ref="W55:Z55"/>
    <mergeCell ref="B60:H60"/>
    <mergeCell ref="I60:N60"/>
    <mergeCell ref="O60:V60"/>
    <mergeCell ref="W60:Z60"/>
    <mergeCell ref="B58:H58"/>
    <mergeCell ref="I58:N58"/>
    <mergeCell ref="O58:V58"/>
    <mergeCell ref="W58:Z58"/>
    <mergeCell ref="B59:H59"/>
    <mergeCell ref="I59:N59"/>
    <mergeCell ref="O59:V59"/>
    <mergeCell ref="W59:Z59"/>
    <mergeCell ref="B62:H62"/>
    <mergeCell ref="I62:N62"/>
    <mergeCell ref="O62:V62"/>
    <mergeCell ref="W62:Z62"/>
    <mergeCell ref="B63:H63"/>
    <mergeCell ref="I63:N63"/>
    <mergeCell ref="O63:V63"/>
    <mergeCell ref="W63:Z63"/>
    <mergeCell ref="A61:Z61"/>
    <mergeCell ref="B66:H66"/>
    <mergeCell ref="I66:N66"/>
    <mergeCell ref="O66:V66"/>
    <mergeCell ref="W66:Z66"/>
    <mergeCell ref="A67:Z67"/>
    <mergeCell ref="B64:H64"/>
    <mergeCell ref="I64:N64"/>
    <mergeCell ref="O64:V64"/>
    <mergeCell ref="W64:Z64"/>
    <mergeCell ref="B65:H65"/>
    <mergeCell ref="I65:N65"/>
    <mergeCell ref="O65:V65"/>
    <mergeCell ref="W65:Z65"/>
    <mergeCell ref="A73:Z73"/>
    <mergeCell ref="A74:Z74"/>
    <mergeCell ref="A76:R76"/>
    <mergeCell ref="U76:Y76"/>
    <mergeCell ref="A68:Z68"/>
    <mergeCell ref="A69:Z69"/>
    <mergeCell ref="A70:Z70"/>
    <mergeCell ref="A71:Z71"/>
    <mergeCell ref="A72:Z72"/>
    <mergeCell ref="A84:Z84"/>
    <mergeCell ref="A86:E86"/>
    <mergeCell ref="G86:L86"/>
    <mergeCell ref="N86:Z86"/>
    <mergeCell ref="A87:E87"/>
    <mergeCell ref="G87:L87"/>
    <mergeCell ref="N87:Z87"/>
    <mergeCell ref="U77:Y77"/>
    <mergeCell ref="U78:Y78"/>
    <mergeCell ref="U79:Y79"/>
    <mergeCell ref="A78:R78"/>
    <mergeCell ref="A82:Z82"/>
    <mergeCell ref="A94:E94"/>
    <mergeCell ref="G94:L94"/>
    <mergeCell ref="N94:Z94"/>
    <mergeCell ref="O97:S97"/>
    <mergeCell ref="U97:V97"/>
    <mergeCell ref="B89:K89"/>
    <mergeCell ref="A91:Z91"/>
    <mergeCell ref="A93:E93"/>
    <mergeCell ref="G93:L93"/>
    <mergeCell ref="N93:Z93"/>
  </mergeCells>
  <pageMargins left="0.23622047244094488" right="0.23622047244094488" top="0.39370078740157483" bottom="0.39370078740157483" header="0.31496062992125984" footer="0.31496062992125984"/>
  <pageSetup paperSize="9" orientation="portrait" r:id="rId1"/>
  <rowBreaks count="1" manualBreakCount="1">
    <brk id="3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E502-BDC5-4907-B8FD-E2146E807806}">
  <dimension ref="A1:Z47"/>
  <sheetViews>
    <sheetView tabSelected="1" view="pageBreakPreview" zoomScaleNormal="100" zoomScaleSheetLayoutView="100" workbookViewId="0">
      <selection activeCell="O37" sqref="O37"/>
    </sheetView>
  </sheetViews>
  <sheetFormatPr defaultColWidth="9.109375" defaultRowHeight="13.8" x14ac:dyDescent="0.25"/>
  <cols>
    <col min="1" max="5" width="3.33203125" style="1" customWidth="1"/>
    <col min="6" max="6" width="6.109375" style="1" customWidth="1"/>
    <col min="7" max="10" width="3.33203125" style="1" customWidth="1"/>
    <col min="11" max="11" width="6.6640625" style="1" customWidth="1"/>
    <col min="12" max="23" width="3.33203125" style="1" customWidth="1"/>
    <col min="24" max="24" width="7.21875" style="1" customWidth="1"/>
    <col min="25" max="25" width="3.109375" style="1" customWidth="1"/>
    <col min="26" max="26" width="5.6640625" style="1" customWidth="1"/>
    <col min="27" max="41" width="3.33203125" style="1" customWidth="1"/>
    <col min="42" max="16384" width="9.109375" style="1"/>
  </cols>
  <sheetData>
    <row r="1" spans="1:26" ht="40.5" customHeight="1" x14ac:dyDescent="0.25">
      <c r="A1" s="162" t="s">
        <v>36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</row>
    <row r="2" spans="1:26" ht="51.75" customHeight="1" x14ac:dyDescent="0.25">
      <c r="A2" s="9" t="s">
        <v>14</v>
      </c>
      <c r="B2" s="163" t="s">
        <v>37</v>
      </c>
      <c r="C2" s="163"/>
      <c r="D2" s="163"/>
      <c r="E2" s="163"/>
      <c r="F2" s="163" t="s">
        <v>38</v>
      </c>
      <c r="G2" s="163"/>
      <c r="H2" s="163"/>
      <c r="I2" s="163"/>
      <c r="J2" s="163"/>
      <c r="K2" s="163"/>
      <c r="L2" s="163"/>
      <c r="M2" s="163"/>
      <c r="N2" s="163"/>
      <c r="O2" s="163"/>
      <c r="P2" s="152" t="s">
        <v>39</v>
      </c>
      <c r="Q2" s="152"/>
      <c r="R2" s="152"/>
      <c r="S2" s="152"/>
      <c r="T2" s="152"/>
      <c r="U2" s="152"/>
      <c r="V2" s="152"/>
      <c r="W2" s="152"/>
      <c r="X2" s="152"/>
      <c r="Y2" s="163" t="s">
        <v>18</v>
      </c>
      <c r="Z2" s="163"/>
    </row>
    <row r="3" spans="1:26" x14ac:dyDescent="0.25">
      <c r="A3" s="9">
        <v>1</v>
      </c>
      <c r="B3" s="163">
        <v>2</v>
      </c>
      <c r="C3" s="163"/>
      <c r="D3" s="163"/>
      <c r="E3" s="163"/>
      <c r="F3" s="163">
        <v>3</v>
      </c>
      <c r="G3" s="163"/>
      <c r="H3" s="163"/>
      <c r="I3" s="163"/>
      <c r="J3" s="163"/>
      <c r="K3" s="163"/>
      <c r="L3" s="163"/>
      <c r="M3" s="163"/>
      <c r="N3" s="163"/>
      <c r="O3" s="163"/>
      <c r="P3" s="152">
        <v>4</v>
      </c>
      <c r="Q3" s="152"/>
      <c r="R3" s="152"/>
      <c r="S3" s="152"/>
      <c r="T3" s="152"/>
      <c r="U3" s="152"/>
      <c r="V3" s="152"/>
      <c r="W3" s="152"/>
      <c r="X3" s="152"/>
      <c r="Y3" s="163">
        <v>5</v>
      </c>
      <c r="Z3" s="163"/>
    </row>
    <row r="4" spans="1:26" x14ac:dyDescent="0.25">
      <c r="A4" s="9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52"/>
      <c r="Q4" s="152"/>
      <c r="R4" s="152"/>
      <c r="S4" s="152"/>
      <c r="T4" s="152"/>
      <c r="U4" s="152"/>
      <c r="V4" s="152"/>
      <c r="W4" s="152"/>
      <c r="X4" s="152"/>
      <c r="Y4" s="163"/>
      <c r="Z4" s="163"/>
    </row>
    <row r="5" spans="1:26" x14ac:dyDescent="0.25">
      <c r="A5" s="9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52"/>
      <c r="Q5" s="152"/>
      <c r="R5" s="152"/>
      <c r="S5" s="152"/>
      <c r="T5" s="152"/>
      <c r="U5" s="152"/>
      <c r="V5" s="152"/>
      <c r="W5" s="152"/>
      <c r="X5" s="152"/>
      <c r="Y5" s="163"/>
      <c r="Z5" s="163"/>
    </row>
    <row r="6" spans="1:26" x14ac:dyDescent="0.25">
      <c r="A6" s="9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52"/>
      <c r="Q6" s="152"/>
      <c r="R6" s="152"/>
      <c r="S6" s="152"/>
      <c r="T6" s="152"/>
      <c r="U6" s="152"/>
      <c r="V6" s="152"/>
      <c r="W6" s="152"/>
      <c r="X6" s="152"/>
      <c r="Y6" s="163"/>
      <c r="Z6" s="163"/>
    </row>
    <row r="7" spans="1:26" x14ac:dyDescent="0.25">
      <c r="A7" s="9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52"/>
      <c r="Q7" s="152"/>
      <c r="R7" s="152"/>
      <c r="S7" s="152"/>
      <c r="T7" s="152"/>
      <c r="U7" s="152"/>
      <c r="V7" s="152"/>
      <c r="W7" s="152"/>
      <c r="X7" s="152"/>
      <c r="Y7" s="163"/>
      <c r="Z7" s="163"/>
    </row>
    <row r="8" spans="1:26" x14ac:dyDescent="0.25">
      <c r="A8" s="9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52"/>
      <c r="Q8" s="152"/>
      <c r="R8" s="152"/>
      <c r="S8" s="152"/>
      <c r="T8" s="152"/>
      <c r="U8" s="152"/>
      <c r="V8" s="152"/>
      <c r="W8" s="152"/>
      <c r="X8" s="152"/>
      <c r="Y8" s="163"/>
      <c r="Z8" s="163"/>
    </row>
    <row r="9" spans="1:26" x14ac:dyDescent="0.25">
      <c r="A9" s="9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52"/>
      <c r="Q9" s="152"/>
      <c r="R9" s="152"/>
      <c r="S9" s="152"/>
      <c r="T9" s="152"/>
      <c r="U9" s="152"/>
      <c r="V9" s="152"/>
      <c r="W9" s="152"/>
      <c r="X9" s="152"/>
      <c r="Y9" s="163"/>
      <c r="Z9" s="163"/>
    </row>
    <row r="10" spans="1:26" x14ac:dyDescent="0.25">
      <c r="A10" s="9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52"/>
      <c r="Q10" s="152"/>
      <c r="R10" s="152"/>
      <c r="S10" s="152"/>
      <c r="T10" s="152"/>
      <c r="U10" s="152"/>
      <c r="V10" s="152"/>
      <c r="W10" s="152"/>
      <c r="X10" s="152"/>
      <c r="Y10" s="163"/>
      <c r="Z10" s="163"/>
    </row>
    <row r="11" spans="1:26" x14ac:dyDescent="0.25">
      <c r="A11" s="9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52"/>
      <c r="Q11" s="152"/>
      <c r="R11" s="152"/>
      <c r="S11" s="152"/>
      <c r="T11" s="152"/>
      <c r="U11" s="152"/>
      <c r="V11" s="152"/>
      <c r="W11" s="152"/>
      <c r="X11" s="152"/>
      <c r="Y11" s="163"/>
      <c r="Z11" s="163"/>
    </row>
    <row r="12" spans="1:26" x14ac:dyDescent="0.25">
      <c r="A12" s="9"/>
      <c r="B12" s="163"/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52"/>
      <c r="Q12" s="152"/>
      <c r="R12" s="152"/>
      <c r="S12" s="152"/>
      <c r="T12" s="152"/>
      <c r="U12" s="152"/>
      <c r="V12" s="152"/>
      <c r="W12" s="152"/>
      <c r="X12" s="152"/>
      <c r="Y12" s="163"/>
      <c r="Z12" s="163"/>
    </row>
    <row r="13" spans="1:26" x14ac:dyDescent="0.25">
      <c r="A13" s="9"/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52"/>
      <c r="Q13" s="152"/>
      <c r="R13" s="152"/>
      <c r="S13" s="152"/>
      <c r="T13" s="152"/>
      <c r="U13" s="152"/>
      <c r="V13" s="152"/>
      <c r="W13" s="152"/>
      <c r="X13" s="152"/>
      <c r="Y13" s="163"/>
      <c r="Z13" s="163"/>
    </row>
    <row r="14" spans="1:26" x14ac:dyDescent="0.25">
      <c r="A14" s="9"/>
      <c r="B14" s="163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52"/>
      <c r="Q14" s="152"/>
      <c r="R14" s="152"/>
      <c r="S14" s="152"/>
      <c r="T14" s="152"/>
      <c r="U14" s="152"/>
      <c r="V14" s="152"/>
      <c r="W14" s="152"/>
      <c r="X14" s="152"/>
      <c r="Y14" s="163"/>
      <c r="Z14" s="163"/>
    </row>
    <row r="15" spans="1:26" x14ac:dyDescent="0.25">
      <c r="A15" s="9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52"/>
      <c r="Q15" s="152"/>
      <c r="R15" s="152"/>
      <c r="S15" s="152"/>
      <c r="T15" s="152"/>
      <c r="U15" s="152"/>
      <c r="V15" s="152"/>
      <c r="W15" s="152"/>
      <c r="X15" s="152"/>
      <c r="Y15" s="163"/>
      <c r="Z15" s="163"/>
    </row>
    <row r="16" spans="1:26" x14ac:dyDescent="0.25">
      <c r="A16" s="9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52"/>
      <c r="Q16" s="152"/>
      <c r="R16" s="152"/>
      <c r="S16" s="152"/>
      <c r="T16" s="152"/>
      <c r="U16" s="152"/>
      <c r="V16" s="152"/>
      <c r="W16" s="152"/>
      <c r="X16" s="152"/>
      <c r="Y16" s="163"/>
      <c r="Z16" s="163"/>
    </row>
    <row r="17" spans="1:26" x14ac:dyDescent="0.25">
      <c r="A17" s="9"/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52"/>
      <c r="Q17" s="152"/>
      <c r="R17" s="152"/>
      <c r="S17" s="152"/>
      <c r="T17" s="152"/>
      <c r="U17" s="152"/>
      <c r="V17" s="152"/>
      <c r="W17" s="152"/>
      <c r="X17" s="152"/>
      <c r="Y17" s="163"/>
      <c r="Z17" s="163"/>
    </row>
    <row r="18" spans="1:26" x14ac:dyDescent="0.25">
      <c r="A18" s="9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52"/>
      <c r="Q18" s="152"/>
      <c r="R18" s="152"/>
      <c r="S18" s="152"/>
      <c r="T18" s="152"/>
      <c r="U18" s="152"/>
      <c r="V18" s="152"/>
      <c r="W18" s="152"/>
      <c r="X18" s="152"/>
      <c r="Y18" s="163"/>
      <c r="Z18" s="163"/>
    </row>
    <row r="19" spans="1:26" x14ac:dyDescent="0.25">
      <c r="A19" s="9"/>
      <c r="B19" s="163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52"/>
      <c r="Q19" s="152"/>
      <c r="R19" s="152"/>
      <c r="S19" s="152"/>
      <c r="T19" s="152"/>
      <c r="U19" s="152"/>
      <c r="V19" s="152"/>
      <c r="W19" s="152"/>
      <c r="X19" s="152"/>
      <c r="Y19" s="163"/>
      <c r="Z19" s="163"/>
    </row>
    <row r="20" spans="1:26" x14ac:dyDescent="0.25">
      <c r="A20" s="9"/>
      <c r="B20" s="163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52"/>
      <c r="Q20" s="152"/>
      <c r="R20" s="152"/>
      <c r="S20" s="152"/>
      <c r="T20" s="152"/>
      <c r="U20" s="152"/>
      <c r="V20" s="152"/>
      <c r="W20" s="152"/>
      <c r="X20" s="152"/>
      <c r="Y20" s="163"/>
      <c r="Z20" s="163"/>
    </row>
    <row r="21" spans="1:26" x14ac:dyDescent="0.25">
      <c r="A21" s="9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52"/>
      <c r="Q21" s="152"/>
      <c r="R21" s="152"/>
      <c r="S21" s="152"/>
      <c r="T21" s="152"/>
      <c r="U21" s="152"/>
      <c r="V21" s="152"/>
      <c r="W21" s="152"/>
      <c r="X21" s="152"/>
      <c r="Y21" s="163"/>
      <c r="Z21" s="163"/>
    </row>
    <row r="22" spans="1:26" x14ac:dyDescent="0.25">
      <c r="A22" s="9"/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52"/>
      <c r="Q22" s="152"/>
      <c r="R22" s="152"/>
      <c r="S22" s="152"/>
      <c r="T22" s="152"/>
      <c r="U22" s="152"/>
      <c r="V22" s="152"/>
      <c r="W22" s="152"/>
      <c r="X22" s="152"/>
      <c r="Y22" s="163"/>
      <c r="Z22" s="163"/>
    </row>
    <row r="23" spans="1:26" x14ac:dyDescent="0.25">
      <c r="A23" s="9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52"/>
      <c r="Q23" s="152"/>
      <c r="R23" s="152"/>
      <c r="S23" s="152"/>
      <c r="T23" s="152"/>
      <c r="U23" s="152"/>
      <c r="V23" s="152"/>
      <c r="W23" s="152"/>
      <c r="X23" s="152"/>
      <c r="Y23" s="163"/>
      <c r="Z23" s="163"/>
    </row>
    <row r="24" spans="1:26" x14ac:dyDescent="0.25">
      <c r="A24" s="9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52"/>
      <c r="Q24" s="152"/>
      <c r="R24" s="152"/>
      <c r="S24" s="152"/>
      <c r="T24" s="152"/>
      <c r="U24" s="152"/>
      <c r="V24" s="152"/>
      <c r="W24" s="152"/>
      <c r="X24" s="152"/>
      <c r="Y24" s="163"/>
      <c r="Z24" s="163"/>
    </row>
    <row r="25" spans="1:26" x14ac:dyDescent="0.25">
      <c r="A25" s="9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52"/>
      <c r="Q25" s="152"/>
      <c r="R25" s="152"/>
      <c r="S25" s="152"/>
      <c r="T25" s="152"/>
      <c r="U25" s="152"/>
      <c r="V25" s="152"/>
      <c r="W25" s="152"/>
      <c r="X25" s="152"/>
      <c r="Y25" s="163"/>
      <c r="Z25" s="163"/>
    </row>
    <row r="26" spans="1:26" x14ac:dyDescent="0.25">
      <c r="A26" s="9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52"/>
      <c r="Q26" s="152"/>
      <c r="R26" s="152"/>
      <c r="S26" s="152"/>
      <c r="T26" s="152"/>
      <c r="U26" s="152"/>
      <c r="V26" s="152"/>
      <c r="W26" s="152"/>
      <c r="X26" s="152"/>
      <c r="Y26" s="163"/>
      <c r="Z26" s="163"/>
    </row>
    <row r="27" spans="1:26" x14ac:dyDescent="0.25">
      <c r="A27" s="9"/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52"/>
      <c r="Q27" s="152"/>
      <c r="R27" s="152"/>
      <c r="S27" s="152"/>
      <c r="T27" s="152"/>
      <c r="U27" s="152"/>
      <c r="V27" s="152"/>
      <c r="W27" s="152"/>
      <c r="X27" s="152"/>
      <c r="Y27" s="163"/>
      <c r="Z27" s="163"/>
    </row>
    <row r="28" spans="1:26" x14ac:dyDescent="0.25">
      <c r="A28" s="9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52"/>
      <c r="Q28" s="152"/>
      <c r="R28" s="152"/>
      <c r="S28" s="152"/>
      <c r="T28" s="152"/>
      <c r="U28" s="152"/>
      <c r="V28" s="152"/>
      <c r="W28" s="152"/>
      <c r="X28" s="152"/>
      <c r="Y28" s="163"/>
      <c r="Z28" s="163"/>
    </row>
    <row r="29" spans="1:26" x14ac:dyDescent="0.25">
      <c r="A29" s="9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52"/>
      <c r="Q29" s="152"/>
      <c r="R29" s="152"/>
      <c r="S29" s="152"/>
      <c r="T29" s="152"/>
      <c r="U29" s="152"/>
      <c r="V29" s="152"/>
      <c r="W29" s="152"/>
      <c r="X29" s="152"/>
      <c r="Y29" s="163"/>
      <c r="Z29" s="163"/>
    </row>
    <row r="30" spans="1:26" x14ac:dyDescent="0.25">
      <c r="A30" s="9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52"/>
      <c r="Q30" s="152"/>
      <c r="R30" s="152"/>
      <c r="S30" s="152"/>
      <c r="T30" s="152"/>
      <c r="U30" s="152"/>
      <c r="V30" s="152"/>
      <c r="W30" s="152"/>
      <c r="X30" s="152"/>
      <c r="Y30" s="163"/>
      <c r="Z30" s="163"/>
    </row>
    <row r="31" spans="1:26" x14ac:dyDescent="0.25">
      <c r="A31" s="9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52"/>
      <c r="Q31" s="152"/>
      <c r="R31" s="152"/>
      <c r="S31" s="152"/>
      <c r="T31" s="152"/>
      <c r="U31" s="152"/>
      <c r="V31" s="152"/>
      <c r="W31" s="152"/>
      <c r="X31" s="152"/>
      <c r="Y31" s="163"/>
      <c r="Z31" s="163"/>
    </row>
    <row r="32" spans="1:26" x14ac:dyDescent="0.25">
      <c r="A32" s="9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52"/>
      <c r="Q32" s="152"/>
      <c r="R32" s="152"/>
      <c r="S32" s="152"/>
      <c r="T32" s="152"/>
      <c r="U32" s="152"/>
      <c r="V32" s="152"/>
      <c r="W32" s="152"/>
      <c r="X32" s="152"/>
      <c r="Y32" s="163"/>
      <c r="Z32" s="163"/>
    </row>
    <row r="33" spans="1:26" x14ac:dyDescent="0.25">
      <c r="A33" s="9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52"/>
      <c r="Q33" s="152"/>
      <c r="R33" s="152"/>
      <c r="S33" s="152"/>
      <c r="T33" s="152"/>
      <c r="U33" s="152"/>
      <c r="V33" s="152"/>
      <c r="W33" s="152"/>
      <c r="X33" s="152"/>
      <c r="Y33" s="163"/>
      <c r="Z33" s="163"/>
    </row>
    <row r="34" spans="1:26" x14ac:dyDescent="0.25">
      <c r="A34" s="9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52"/>
      <c r="Q34" s="152"/>
      <c r="R34" s="152"/>
      <c r="S34" s="152"/>
      <c r="T34" s="152"/>
      <c r="U34" s="152"/>
      <c r="V34" s="152"/>
      <c r="W34" s="152"/>
      <c r="X34" s="152"/>
      <c r="Y34" s="163"/>
      <c r="Z34" s="163"/>
    </row>
    <row r="35" spans="1:26" x14ac:dyDescent="0.25">
      <c r="A35" s="9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52"/>
      <c r="Q35" s="152"/>
      <c r="R35" s="152"/>
      <c r="S35" s="152"/>
      <c r="T35" s="152"/>
      <c r="U35" s="152"/>
      <c r="V35" s="152"/>
      <c r="W35" s="152"/>
      <c r="X35" s="152"/>
      <c r="Y35" s="163"/>
      <c r="Z35" s="163"/>
    </row>
    <row r="36" spans="1:26" x14ac:dyDescent="0.25">
      <c r="A36" s="9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52"/>
      <c r="Q36" s="152"/>
      <c r="R36" s="152"/>
      <c r="S36" s="152"/>
      <c r="T36" s="152"/>
      <c r="U36" s="152"/>
      <c r="V36" s="152"/>
      <c r="W36" s="152"/>
      <c r="X36" s="152"/>
      <c r="Y36" s="163"/>
      <c r="Z36" s="163"/>
    </row>
    <row r="37" spans="1:26" x14ac:dyDescent="0.25">
      <c r="A37" s="9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52"/>
      <c r="Q37" s="152"/>
      <c r="R37" s="152"/>
      <c r="S37" s="152"/>
      <c r="T37" s="152"/>
      <c r="U37" s="152"/>
      <c r="V37" s="152"/>
      <c r="W37" s="152"/>
      <c r="X37" s="152"/>
      <c r="Y37" s="163"/>
      <c r="Z37" s="163"/>
    </row>
    <row r="38" spans="1:26" x14ac:dyDescent="0.25">
      <c r="A38" s="9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52"/>
      <c r="Q38" s="152"/>
      <c r="R38" s="152"/>
      <c r="S38" s="152"/>
      <c r="T38" s="152"/>
      <c r="U38" s="152"/>
      <c r="V38" s="152"/>
      <c r="W38" s="152"/>
      <c r="X38" s="152"/>
      <c r="Y38" s="163"/>
      <c r="Z38" s="163"/>
    </row>
    <row r="39" spans="1:26" x14ac:dyDescent="0.25">
      <c r="A39" s="9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52"/>
      <c r="Q39" s="152"/>
      <c r="R39" s="152"/>
      <c r="S39" s="152"/>
      <c r="T39" s="152"/>
      <c r="U39" s="152"/>
      <c r="V39" s="152"/>
      <c r="W39" s="152"/>
      <c r="X39" s="152"/>
      <c r="Y39" s="163"/>
      <c r="Z39" s="163"/>
    </row>
    <row r="40" spans="1:26" x14ac:dyDescent="0.25">
      <c r="A40" s="9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52"/>
      <c r="Q40" s="152"/>
      <c r="R40" s="152"/>
      <c r="S40" s="152"/>
      <c r="T40" s="152"/>
      <c r="U40" s="152"/>
      <c r="V40" s="152"/>
      <c r="W40" s="152"/>
      <c r="X40" s="152"/>
      <c r="Y40" s="163"/>
      <c r="Z40" s="163"/>
    </row>
    <row r="41" spans="1:26" x14ac:dyDescent="0.25">
      <c r="A41" s="9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52"/>
      <c r="Q41" s="152"/>
      <c r="R41" s="152"/>
      <c r="S41" s="152"/>
      <c r="T41" s="152"/>
      <c r="U41" s="152"/>
      <c r="V41" s="152"/>
      <c r="W41" s="152"/>
      <c r="X41" s="152"/>
      <c r="Y41" s="163"/>
      <c r="Z41" s="163"/>
    </row>
    <row r="42" spans="1:26" x14ac:dyDescent="0.25">
      <c r="A42" s="9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52"/>
      <c r="Q42" s="152"/>
      <c r="R42" s="152"/>
      <c r="S42" s="152"/>
      <c r="T42" s="152"/>
      <c r="U42" s="152"/>
      <c r="V42" s="152"/>
      <c r="W42" s="152"/>
      <c r="X42" s="152"/>
      <c r="Y42" s="163"/>
      <c r="Z42" s="163"/>
    </row>
    <row r="43" spans="1:26" x14ac:dyDescent="0.25">
      <c r="A43" s="9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52"/>
      <c r="Q43" s="152"/>
      <c r="R43" s="152"/>
      <c r="S43" s="152"/>
      <c r="T43" s="152"/>
      <c r="U43" s="152"/>
      <c r="V43" s="152"/>
      <c r="W43" s="152"/>
      <c r="X43" s="152"/>
      <c r="Y43" s="163"/>
      <c r="Z43" s="163"/>
    </row>
    <row r="44" spans="1:26" x14ac:dyDescent="0.25">
      <c r="A44" s="9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52"/>
      <c r="Q44" s="152"/>
      <c r="R44" s="152"/>
      <c r="S44" s="152"/>
      <c r="T44" s="152"/>
      <c r="U44" s="152"/>
      <c r="V44" s="152"/>
      <c r="W44" s="152"/>
      <c r="X44" s="152"/>
      <c r="Y44" s="163"/>
      <c r="Z44" s="163"/>
    </row>
    <row r="45" spans="1:26" x14ac:dyDescent="0.25">
      <c r="A45" s="9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52"/>
      <c r="Q45" s="152"/>
      <c r="R45" s="152"/>
      <c r="S45" s="152"/>
      <c r="T45" s="152"/>
      <c r="U45" s="152"/>
      <c r="V45" s="152"/>
      <c r="W45" s="152"/>
      <c r="X45" s="152"/>
      <c r="Y45" s="163"/>
      <c r="Z45" s="163"/>
    </row>
    <row r="46" spans="1:26" x14ac:dyDescent="0.25">
      <c r="A46" s="9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52"/>
      <c r="Q46" s="152"/>
      <c r="R46" s="152"/>
      <c r="S46" s="152"/>
      <c r="T46" s="152"/>
      <c r="U46" s="152"/>
      <c r="V46" s="152"/>
      <c r="W46" s="152"/>
      <c r="X46" s="152"/>
      <c r="Y46" s="163"/>
      <c r="Z46" s="163"/>
    </row>
    <row r="47" spans="1:26" x14ac:dyDescent="0.25">
      <c r="A47" s="9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52"/>
      <c r="Q47" s="152"/>
      <c r="R47" s="152"/>
      <c r="S47" s="152"/>
      <c r="T47" s="152"/>
      <c r="U47" s="152"/>
      <c r="V47" s="152"/>
      <c r="W47" s="152"/>
      <c r="X47" s="152"/>
      <c r="Y47" s="163"/>
      <c r="Z47" s="163"/>
    </row>
  </sheetData>
  <mergeCells count="185">
    <mergeCell ref="B46:E46"/>
    <mergeCell ref="F46:O46"/>
    <mergeCell ref="P46:X46"/>
    <mergeCell ref="Y46:Z46"/>
    <mergeCell ref="B47:E47"/>
    <mergeCell ref="F47:O47"/>
    <mergeCell ref="P47:X47"/>
    <mergeCell ref="Y47:Z47"/>
    <mergeCell ref="B44:E44"/>
    <mergeCell ref="F44:O44"/>
    <mergeCell ref="P44:X44"/>
    <mergeCell ref="Y44:Z44"/>
    <mergeCell ref="B45:E45"/>
    <mergeCell ref="F45:O45"/>
    <mergeCell ref="P45:X45"/>
    <mergeCell ref="Y45:Z45"/>
    <mergeCell ref="B42:E42"/>
    <mergeCell ref="F42:O42"/>
    <mergeCell ref="P42:X42"/>
    <mergeCell ref="Y42:Z42"/>
    <mergeCell ref="B43:E43"/>
    <mergeCell ref="F43:O43"/>
    <mergeCell ref="P43:X43"/>
    <mergeCell ref="Y43:Z43"/>
    <mergeCell ref="B40:E40"/>
    <mergeCell ref="F40:O40"/>
    <mergeCell ref="P40:X40"/>
    <mergeCell ref="Y40:Z40"/>
    <mergeCell ref="B41:E41"/>
    <mergeCell ref="F41:O41"/>
    <mergeCell ref="P41:X41"/>
    <mergeCell ref="Y41:Z41"/>
    <mergeCell ref="B38:E38"/>
    <mergeCell ref="F38:O38"/>
    <mergeCell ref="P38:X38"/>
    <mergeCell ref="Y38:Z38"/>
    <mergeCell ref="B39:E39"/>
    <mergeCell ref="F39:O39"/>
    <mergeCell ref="P39:X39"/>
    <mergeCell ref="Y39:Z39"/>
    <mergeCell ref="B36:E36"/>
    <mergeCell ref="F36:O36"/>
    <mergeCell ref="P36:X36"/>
    <mergeCell ref="Y36:Z36"/>
    <mergeCell ref="B37:E37"/>
    <mergeCell ref="F37:O37"/>
    <mergeCell ref="P37:X37"/>
    <mergeCell ref="Y37:Z37"/>
    <mergeCell ref="B34:E34"/>
    <mergeCell ref="F34:O34"/>
    <mergeCell ref="P34:X34"/>
    <mergeCell ref="Y34:Z34"/>
    <mergeCell ref="B35:E35"/>
    <mergeCell ref="F35:O35"/>
    <mergeCell ref="P35:X35"/>
    <mergeCell ref="Y35:Z35"/>
    <mergeCell ref="B32:E32"/>
    <mergeCell ref="F32:O32"/>
    <mergeCell ref="P32:X32"/>
    <mergeCell ref="Y32:Z32"/>
    <mergeCell ref="B33:E33"/>
    <mergeCell ref="F33:O33"/>
    <mergeCell ref="P33:X33"/>
    <mergeCell ref="Y33:Z33"/>
    <mergeCell ref="B30:E30"/>
    <mergeCell ref="F30:O30"/>
    <mergeCell ref="P30:X30"/>
    <mergeCell ref="Y30:Z30"/>
    <mergeCell ref="B31:E31"/>
    <mergeCell ref="F31:O31"/>
    <mergeCell ref="P31:X31"/>
    <mergeCell ref="Y31:Z31"/>
    <mergeCell ref="B28:E28"/>
    <mergeCell ref="F28:O28"/>
    <mergeCell ref="P28:X28"/>
    <mergeCell ref="Y28:Z28"/>
    <mergeCell ref="B29:E29"/>
    <mergeCell ref="F29:O29"/>
    <mergeCell ref="P29:X29"/>
    <mergeCell ref="Y29:Z29"/>
    <mergeCell ref="B26:E26"/>
    <mergeCell ref="F26:O26"/>
    <mergeCell ref="P26:X26"/>
    <mergeCell ref="Y26:Z26"/>
    <mergeCell ref="B27:E27"/>
    <mergeCell ref="F27:O27"/>
    <mergeCell ref="P27:X27"/>
    <mergeCell ref="Y27:Z27"/>
    <mergeCell ref="B24:E24"/>
    <mergeCell ref="F24:O24"/>
    <mergeCell ref="P24:X24"/>
    <mergeCell ref="Y24:Z24"/>
    <mergeCell ref="B25:E25"/>
    <mergeCell ref="F25:O25"/>
    <mergeCell ref="P25:X25"/>
    <mergeCell ref="Y25:Z25"/>
    <mergeCell ref="B22:E22"/>
    <mergeCell ref="F22:O22"/>
    <mergeCell ref="P22:X22"/>
    <mergeCell ref="Y22:Z22"/>
    <mergeCell ref="B23:E23"/>
    <mergeCell ref="F23:O23"/>
    <mergeCell ref="P23:X23"/>
    <mergeCell ref="Y23:Z23"/>
    <mergeCell ref="B19:E19"/>
    <mergeCell ref="F19:O19"/>
    <mergeCell ref="P19:X19"/>
    <mergeCell ref="Y19:Z19"/>
    <mergeCell ref="B20:E20"/>
    <mergeCell ref="F20:O20"/>
    <mergeCell ref="P20:X20"/>
    <mergeCell ref="Y20:Z20"/>
    <mergeCell ref="P16:X16"/>
    <mergeCell ref="Y16:Z16"/>
    <mergeCell ref="B17:E17"/>
    <mergeCell ref="F17:O17"/>
    <mergeCell ref="P17:X17"/>
    <mergeCell ref="Y17:Z17"/>
    <mergeCell ref="P14:X14"/>
    <mergeCell ref="Y14:Z14"/>
    <mergeCell ref="B15:E15"/>
    <mergeCell ref="F15:O15"/>
    <mergeCell ref="P15:X15"/>
    <mergeCell ref="Y15:Z15"/>
    <mergeCell ref="B12:E12"/>
    <mergeCell ref="F12:O12"/>
    <mergeCell ref="P12:X12"/>
    <mergeCell ref="Y12:Z12"/>
    <mergeCell ref="B13:E13"/>
    <mergeCell ref="F13:O13"/>
    <mergeCell ref="P13:X13"/>
    <mergeCell ref="Y13:Z13"/>
    <mergeCell ref="B10:E10"/>
    <mergeCell ref="F10:O10"/>
    <mergeCell ref="P10:X10"/>
    <mergeCell ref="Y10:Z10"/>
    <mergeCell ref="B11:E11"/>
    <mergeCell ref="F11:O11"/>
    <mergeCell ref="P11:X11"/>
    <mergeCell ref="Y11:Z11"/>
    <mergeCell ref="B9:E9"/>
    <mergeCell ref="F9:O9"/>
    <mergeCell ref="P9:X9"/>
    <mergeCell ref="Y9:Z9"/>
    <mergeCell ref="B6:E6"/>
    <mergeCell ref="F6:O6"/>
    <mergeCell ref="P6:X6"/>
    <mergeCell ref="Y6:Z6"/>
    <mergeCell ref="B7:E7"/>
    <mergeCell ref="F7:O7"/>
    <mergeCell ref="P7:X7"/>
    <mergeCell ref="Y7:Z7"/>
    <mergeCell ref="F2:O2"/>
    <mergeCell ref="B3:E3"/>
    <mergeCell ref="F3:O3"/>
    <mergeCell ref="P3:X3"/>
    <mergeCell ref="Y3:Z3"/>
    <mergeCell ref="B8:E8"/>
    <mergeCell ref="F8:O8"/>
    <mergeCell ref="P8:X8"/>
    <mergeCell ref="Y8:Z8"/>
    <mergeCell ref="A1:Z1"/>
    <mergeCell ref="B21:E21"/>
    <mergeCell ref="F21:O21"/>
    <mergeCell ref="P21:X21"/>
    <mergeCell ref="Y21:Z21"/>
    <mergeCell ref="B18:E18"/>
    <mergeCell ref="F18:O18"/>
    <mergeCell ref="P18:X18"/>
    <mergeCell ref="Y18:Z18"/>
    <mergeCell ref="B16:E16"/>
    <mergeCell ref="F16:O16"/>
    <mergeCell ref="B14:E14"/>
    <mergeCell ref="F14:O14"/>
    <mergeCell ref="B4:E4"/>
    <mergeCell ref="F4:O4"/>
    <mergeCell ref="P4:X4"/>
    <mergeCell ref="Y4:Z4"/>
    <mergeCell ref="B5:E5"/>
    <mergeCell ref="F5:O5"/>
    <mergeCell ref="P5:X5"/>
    <mergeCell ref="Y5:Z5"/>
    <mergeCell ref="B2:E2"/>
    <mergeCell ref="Y2:Z2"/>
    <mergeCell ref="P2:X2"/>
  </mergeCells>
  <pageMargins left="0.23622047244094488" right="0.23622047244094488" top="0.39370078740157483" bottom="0.3937007874015748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1556-AC45-4CD3-B260-327D5F572192}">
  <dimension ref="A1:AQ43"/>
  <sheetViews>
    <sheetView tabSelected="1" view="pageBreakPreview" zoomScaleNormal="100" zoomScaleSheetLayoutView="100" workbookViewId="0">
      <selection activeCell="O37" sqref="O37"/>
    </sheetView>
  </sheetViews>
  <sheetFormatPr defaultColWidth="9.109375" defaultRowHeight="13.8" x14ac:dyDescent="0.25"/>
  <cols>
    <col min="1" max="5" width="3.33203125" style="1" customWidth="1"/>
    <col min="6" max="6" width="6.109375" style="1" customWidth="1"/>
    <col min="7" max="10" width="3.33203125" style="1" customWidth="1"/>
    <col min="11" max="11" width="6.6640625" style="1" customWidth="1"/>
    <col min="12" max="23" width="3.33203125" style="1" customWidth="1"/>
    <col min="24" max="24" width="7.5546875" style="1" customWidth="1"/>
    <col min="25" max="25" width="3.109375" style="1" customWidth="1"/>
    <col min="26" max="26" width="5.6640625" style="1" customWidth="1"/>
    <col min="27" max="41" width="3.33203125" style="1" customWidth="1"/>
    <col min="42" max="16384" width="9.109375" style="1"/>
  </cols>
  <sheetData>
    <row r="1" spans="1:43" x14ac:dyDescent="0.25">
      <c r="A1" s="167" t="s">
        <v>40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</row>
    <row r="2" spans="1:43" ht="50.25" customHeight="1" x14ac:dyDescent="0.25">
      <c r="A2" s="168" t="s">
        <v>41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</row>
    <row r="3" spans="1:43" ht="99" customHeight="1" x14ac:dyDescent="0.25">
      <c r="A3" s="7" t="s">
        <v>14</v>
      </c>
      <c r="B3" s="152" t="s">
        <v>43</v>
      </c>
      <c r="C3" s="152"/>
      <c r="D3" s="152"/>
      <c r="E3" s="152"/>
      <c r="F3" s="152"/>
      <c r="G3" s="152"/>
      <c r="H3" s="152" t="s">
        <v>44</v>
      </c>
      <c r="I3" s="152"/>
      <c r="J3" s="152"/>
      <c r="K3" s="152"/>
      <c r="L3" s="152"/>
      <c r="M3" s="152"/>
      <c r="N3" s="152" t="s">
        <v>45</v>
      </c>
      <c r="O3" s="152"/>
      <c r="P3" s="152"/>
      <c r="Q3" s="152"/>
      <c r="R3" s="152" t="s">
        <v>46</v>
      </c>
      <c r="S3" s="152"/>
      <c r="T3" s="152"/>
      <c r="U3" s="152"/>
      <c r="V3" s="152" t="s">
        <v>42</v>
      </c>
      <c r="W3" s="152"/>
      <c r="X3" s="152"/>
      <c r="Y3" s="152"/>
      <c r="Z3" s="152"/>
      <c r="AQ3" s="67"/>
    </row>
    <row r="4" spans="1:43" x14ac:dyDescent="0.25">
      <c r="A4" s="7">
        <v>1</v>
      </c>
      <c r="B4" s="164">
        <v>2</v>
      </c>
      <c r="C4" s="164"/>
      <c r="D4" s="164"/>
      <c r="E4" s="164"/>
      <c r="F4" s="164"/>
      <c r="G4" s="164"/>
      <c r="H4" s="164">
        <v>3</v>
      </c>
      <c r="I4" s="164"/>
      <c r="J4" s="164"/>
      <c r="K4" s="164"/>
      <c r="L4" s="164"/>
      <c r="M4" s="164"/>
      <c r="N4" s="163">
        <v>4</v>
      </c>
      <c r="O4" s="163"/>
      <c r="P4" s="163"/>
      <c r="Q4" s="163"/>
      <c r="R4" s="163">
        <v>5</v>
      </c>
      <c r="S4" s="163"/>
      <c r="T4" s="163"/>
      <c r="U4" s="163"/>
      <c r="V4" s="164">
        <v>6</v>
      </c>
      <c r="W4" s="164"/>
      <c r="X4" s="164"/>
      <c r="Y4" s="164"/>
      <c r="Z4" s="164"/>
    </row>
    <row r="5" spans="1:43" x14ac:dyDescent="0.25">
      <c r="A5" s="11">
        <f>IF(B5="","",1)</f>
        <v>1</v>
      </c>
      <c r="B5" s="166" t="str">
        <f>ИНФА!B8</f>
        <v>ООО «СЭТ»</v>
      </c>
      <c r="C5" s="166"/>
      <c r="D5" s="166"/>
      <c r="E5" s="166"/>
      <c r="F5" s="166"/>
      <c r="G5" s="166"/>
      <c r="H5" s="165" t="str">
        <f>ИНФА!K8</f>
        <v>Нугуманов М.А.</v>
      </c>
      <c r="I5" s="165"/>
      <c r="J5" s="165"/>
      <c r="K5" s="165"/>
      <c r="L5" s="165"/>
      <c r="M5" s="165"/>
      <c r="N5" s="169">
        <f>ИНФА!D16</f>
        <v>45607</v>
      </c>
      <c r="O5" s="170"/>
      <c r="P5" s="170"/>
      <c r="Q5" s="170"/>
      <c r="R5" s="169">
        <f>ИНФА!D17</f>
        <v>45622</v>
      </c>
      <c r="S5" s="170"/>
      <c r="T5" s="170"/>
      <c r="U5" s="170"/>
      <c r="V5" s="165" t="str">
        <f>ИНФА!E7</f>
        <v>Потоцкий А.А.</v>
      </c>
      <c r="W5" s="165"/>
      <c r="X5" s="165"/>
      <c r="Y5" s="165"/>
      <c r="Z5" s="165"/>
    </row>
    <row r="6" spans="1:43" ht="13.8" customHeight="1" x14ac:dyDescent="0.25">
      <c r="A6" s="8"/>
      <c r="B6" s="166"/>
      <c r="C6" s="166"/>
      <c r="D6" s="166"/>
      <c r="E6" s="166"/>
      <c r="F6" s="166"/>
      <c r="G6" s="166"/>
      <c r="H6" s="166" t="s">
        <v>243</v>
      </c>
      <c r="I6" s="166"/>
      <c r="J6" s="166"/>
      <c r="K6" s="166"/>
      <c r="L6" s="166"/>
      <c r="M6" s="166"/>
      <c r="N6" s="170"/>
      <c r="O6" s="170"/>
      <c r="P6" s="170"/>
      <c r="Q6" s="170"/>
      <c r="R6" s="170"/>
      <c r="S6" s="170"/>
      <c r="T6" s="170"/>
      <c r="U6" s="170"/>
      <c r="V6" s="165" t="str">
        <f>IF(LEN(ИНФА!D7)&gt;23,MID(ИНФА!D7,1,FIND(" ",ИНФА!D7,10)-1),ИНФА!D7)</f>
        <v>Директор по</v>
      </c>
      <c r="W6" s="165"/>
      <c r="X6" s="165"/>
      <c r="Y6" s="165"/>
      <c r="Z6" s="165"/>
    </row>
    <row r="7" spans="1:43" x14ac:dyDescent="0.25">
      <c r="A7" s="8"/>
      <c r="B7" s="166"/>
      <c r="C7" s="166"/>
      <c r="D7" s="166"/>
      <c r="E7" s="166"/>
      <c r="F7" s="166"/>
      <c r="G7" s="166"/>
      <c r="H7" s="166" t="s">
        <v>203</v>
      </c>
      <c r="I7" s="166"/>
      <c r="J7" s="166"/>
      <c r="K7" s="166"/>
      <c r="L7" s="166"/>
      <c r="M7" s="166"/>
      <c r="N7" s="170"/>
      <c r="O7" s="170"/>
      <c r="P7" s="170"/>
      <c r="Q7" s="170"/>
      <c r="R7" s="170"/>
      <c r="S7" s="170"/>
      <c r="T7" s="170"/>
      <c r="U7" s="170"/>
      <c r="V7" s="171" t="s">
        <v>244</v>
      </c>
      <c r="W7" s="172"/>
      <c r="X7" s="172"/>
      <c r="Y7" s="172"/>
      <c r="Z7" s="173"/>
    </row>
    <row r="8" spans="1:43" x14ac:dyDescent="0.25">
      <c r="A8" s="8"/>
      <c r="B8" s="166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70"/>
      <c r="O8" s="170"/>
      <c r="P8" s="170"/>
      <c r="Q8" s="170"/>
      <c r="R8" s="169"/>
      <c r="S8" s="170"/>
      <c r="T8" s="170"/>
      <c r="U8" s="170"/>
      <c r="V8" s="171" t="str">
        <f>IF(V7="","",IF(LEN(ИНФА!D7)-SUM(LEN(V6),LEN(V7))-2&lt;23,MID(ИНФА!D7,LEN(V6)+LEN(V7)+2,LEN(ИНФА!D7)),MID(ИНФА!D7,LEN(V6)+LEN(V7)+3,FIND(" ",ИНФА!D7,50)-LEN(V6)-LEN(V7)-3)))</f>
        <v>ООО «СЭТ»</v>
      </c>
      <c r="W8" s="172"/>
      <c r="X8" s="172"/>
      <c r="Y8" s="172"/>
      <c r="Z8" s="173"/>
    </row>
    <row r="9" spans="1:43" x14ac:dyDescent="0.25">
      <c r="A9" s="8"/>
      <c r="B9" s="16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70"/>
      <c r="O9" s="170"/>
      <c r="P9" s="170"/>
      <c r="Q9" s="170"/>
      <c r="R9" s="170"/>
      <c r="S9" s="170"/>
      <c r="T9" s="170"/>
      <c r="U9" s="170"/>
      <c r="V9" s="171" t="str">
        <f>IF(V8="","",IF(V8="","",IF(LEN(ИНФА!D7)-SUM(LEN(V6),LEN(V7),LEN(V8))-3&lt;23,MID(ИНФА!D8,LEN(V6)+LEN(V7)+LEN(V8)+4,LEN(ИНФА!D8)),MID(ИНФА!D8,LEN(V6)+LEN(V7)+LEN(V8)+4,FIND(" ",ИНФА!D8,50)-LEN(V7)-LEN(V8)-1))))</f>
        <v/>
      </c>
      <c r="W9" s="172"/>
      <c r="X9" s="172"/>
      <c r="Y9" s="172"/>
      <c r="Z9" s="173"/>
    </row>
    <row r="10" spans="1:43" x14ac:dyDescent="0.25">
      <c r="A10" s="8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70"/>
      <c r="O10" s="170"/>
      <c r="P10" s="170"/>
      <c r="Q10" s="170"/>
      <c r="R10" s="170"/>
      <c r="S10" s="170"/>
      <c r="T10" s="170"/>
      <c r="U10" s="170"/>
      <c r="V10" s="171" t="str">
        <f>IF(V9="","",IF(LEN(ИНФА!D7)-SUM(LEN(V6),LEN(V7),LEN(V8),LEN(V9))-4&lt;=23,MID(ИНФА!D8,LEN(V6)+LEN(V7)+LEN(V8)+LEN(V9)+5,LEN(ИНФА!D8)),MID(ИНФА!D8,LEN(V6)+LEN(V7)+LEN(V8)+LEN(V9)+5,FIND(" ",ИНФА!D8,64)-LEN(V7)-LEN(V6)-LEN(V8)-LEN(V9)-2)))</f>
        <v/>
      </c>
      <c r="W10" s="172"/>
      <c r="X10" s="172"/>
      <c r="Y10" s="172"/>
      <c r="Z10" s="173"/>
    </row>
    <row r="11" spans="1:43" x14ac:dyDescent="0.25">
      <c r="A11" s="8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70"/>
      <c r="O11" s="170"/>
      <c r="P11" s="170"/>
      <c r="Q11" s="170"/>
      <c r="R11" s="169"/>
      <c r="S11" s="170"/>
      <c r="T11" s="170"/>
      <c r="U11" s="170"/>
      <c r="V11" s="166"/>
      <c r="W11" s="166"/>
      <c r="X11" s="166"/>
      <c r="Y11" s="166"/>
      <c r="Z11" s="166"/>
    </row>
    <row r="12" spans="1:43" x14ac:dyDescent="0.25">
      <c r="A12" s="8"/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70"/>
      <c r="O12" s="170"/>
      <c r="P12" s="170"/>
      <c r="Q12" s="170"/>
      <c r="R12" s="170"/>
      <c r="S12" s="170"/>
      <c r="T12" s="170"/>
      <c r="U12" s="170"/>
      <c r="V12" s="166"/>
      <c r="W12" s="166"/>
      <c r="X12" s="166"/>
      <c r="Y12" s="166"/>
      <c r="Z12" s="166"/>
    </row>
    <row r="13" spans="1:43" x14ac:dyDescent="0.25">
      <c r="A13" s="8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70"/>
      <c r="O13" s="170"/>
      <c r="P13" s="170"/>
      <c r="Q13" s="170"/>
      <c r="R13" s="170"/>
      <c r="S13" s="170"/>
      <c r="T13" s="170"/>
      <c r="U13" s="170"/>
      <c r="V13" s="166"/>
      <c r="W13" s="166"/>
      <c r="X13" s="166"/>
      <c r="Y13" s="166"/>
      <c r="Z13" s="166"/>
    </row>
    <row r="14" spans="1:43" x14ac:dyDescent="0.25">
      <c r="A14" s="8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70"/>
      <c r="O14" s="170"/>
      <c r="P14" s="170"/>
      <c r="Q14" s="170"/>
      <c r="R14" s="169"/>
      <c r="S14" s="170"/>
      <c r="T14" s="170"/>
      <c r="U14" s="170"/>
      <c r="V14" s="166"/>
      <c r="W14" s="166"/>
      <c r="X14" s="166"/>
      <c r="Y14" s="166"/>
      <c r="Z14" s="166"/>
    </row>
    <row r="15" spans="1:43" x14ac:dyDescent="0.25">
      <c r="A15" s="8"/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70"/>
      <c r="O15" s="170"/>
      <c r="P15" s="170"/>
      <c r="Q15" s="170"/>
      <c r="R15" s="170"/>
      <c r="S15" s="170"/>
      <c r="T15" s="170"/>
      <c r="U15" s="170"/>
      <c r="V15" s="166"/>
      <c r="W15" s="166"/>
      <c r="X15" s="166"/>
      <c r="Y15" s="166"/>
      <c r="Z15" s="166"/>
    </row>
    <row r="16" spans="1:43" x14ac:dyDescent="0.25">
      <c r="A16" s="8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70"/>
      <c r="O16" s="170"/>
      <c r="P16" s="170"/>
      <c r="Q16" s="170"/>
      <c r="R16" s="170"/>
      <c r="S16" s="170"/>
      <c r="T16" s="170"/>
      <c r="U16" s="170"/>
      <c r="V16" s="166"/>
      <c r="W16" s="166"/>
      <c r="X16" s="166"/>
      <c r="Y16" s="166"/>
      <c r="Z16" s="166"/>
    </row>
    <row r="17" spans="1:26" x14ac:dyDescent="0.25">
      <c r="A17" s="8"/>
      <c r="B17" s="166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70"/>
      <c r="O17" s="170"/>
      <c r="P17" s="170"/>
      <c r="Q17" s="170"/>
      <c r="R17" s="169"/>
      <c r="S17" s="170"/>
      <c r="T17" s="170"/>
      <c r="U17" s="170"/>
      <c r="V17" s="166"/>
      <c r="W17" s="166"/>
      <c r="X17" s="166"/>
      <c r="Y17" s="166"/>
      <c r="Z17" s="166"/>
    </row>
    <row r="18" spans="1:26" x14ac:dyDescent="0.25">
      <c r="A18" s="8"/>
      <c r="B18" s="16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70"/>
      <c r="O18" s="170"/>
      <c r="P18" s="170"/>
      <c r="Q18" s="170"/>
      <c r="R18" s="170"/>
      <c r="S18" s="170"/>
      <c r="T18" s="170"/>
      <c r="U18" s="170"/>
      <c r="V18" s="166"/>
      <c r="W18" s="166"/>
      <c r="X18" s="166"/>
      <c r="Y18" s="166"/>
      <c r="Z18" s="166"/>
    </row>
    <row r="19" spans="1:26" x14ac:dyDescent="0.25">
      <c r="A19" s="8"/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70"/>
      <c r="O19" s="170"/>
      <c r="P19" s="170"/>
      <c r="Q19" s="170"/>
      <c r="R19" s="170"/>
      <c r="S19" s="170"/>
      <c r="T19" s="170"/>
      <c r="U19" s="170"/>
      <c r="V19" s="166"/>
      <c r="W19" s="166"/>
      <c r="X19" s="166"/>
      <c r="Y19" s="166"/>
      <c r="Z19" s="166"/>
    </row>
    <row r="20" spans="1:26" x14ac:dyDescent="0.25">
      <c r="A20" s="8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70"/>
      <c r="O20" s="170"/>
      <c r="P20" s="170"/>
      <c r="Q20" s="170"/>
      <c r="R20" s="169"/>
      <c r="S20" s="170"/>
      <c r="T20" s="170"/>
      <c r="U20" s="170"/>
      <c r="V20" s="166"/>
      <c r="W20" s="166"/>
      <c r="X20" s="166"/>
      <c r="Y20" s="166"/>
      <c r="Z20" s="166"/>
    </row>
    <row r="21" spans="1:26" x14ac:dyDescent="0.25">
      <c r="A21" s="8"/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70"/>
      <c r="O21" s="170"/>
      <c r="P21" s="170"/>
      <c r="Q21" s="170"/>
      <c r="R21" s="170"/>
      <c r="S21" s="170"/>
      <c r="T21" s="170"/>
      <c r="U21" s="170"/>
      <c r="V21" s="166"/>
      <c r="W21" s="166"/>
      <c r="X21" s="166"/>
      <c r="Y21" s="166"/>
      <c r="Z21" s="166"/>
    </row>
    <row r="22" spans="1:26" x14ac:dyDescent="0.25">
      <c r="A22" s="8"/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70"/>
      <c r="O22" s="170"/>
      <c r="P22" s="170"/>
      <c r="Q22" s="170"/>
      <c r="R22" s="170"/>
      <c r="S22" s="170"/>
      <c r="T22" s="170"/>
      <c r="U22" s="170"/>
      <c r="V22" s="166"/>
      <c r="W22" s="166"/>
      <c r="X22" s="166"/>
      <c r="Y22" s="166"/>
      <c r="Z22" s="166"/>
    </row>
    <row r="23" spans="1:26" x14ac:dyDescent="0.25">
      <c r="A23" s="8"/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70"/>
      <c r="O23" s="170"/>
      <c r="P23" s="170"/>
      <c r="Q23" s="170"/>
      <c r="R23" s="169"/>
      <c r="S23" s="170"/>
      <c r="T23" s="170"/>
      <c r="U23" s="170"/>
      <c r="V23" s="166"/>
      <c r="W23" s="166"/>
      <c r="X23" s="166"/>
      <c r="Y23" s="166"/>
      <c r="Z23" s="166"/>
    </row>
    <row r="24" spans="1:26" x14ac:dyDescent="0.25">
      <c r="A24" s="8"/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70"/>
      <c r="O24" s="170"/>
      <c r="P24" s="170"/>
      <c r="Q24" s="170"/>
      <c r="R24" s="170"/>
      <c r="S24" s="170"/>
      <c r="T24" s="170"/>
      <c r="U24" s="170"/>
      <c r="V24" s="166"/>
      <c r="W24" s="166"/>
      <c r="X24" s="166"/>
      <c r="Y24" s="166"/>
      <c r="Z24" s="166"/>
    </row>
    <row r="25" spans="1:26" x14ac:dyDescent="0.25">
      <c r="A25" s="8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70"/>
      <c r="O25" s="170"/>
      <c r="P25" s="170"/>
      <c r="Q25" s="170"/>
      <c r="R25" s="170"/>
      <c r="S25" s="170"/>
      <c r="T25" s="170"/>
      <c r="U25" s="170"/>
      <c r="V25" s="166"/>
      <c r="W25" s="166"/>
      <c r="X25" s="166"/>
      <c r="Y25" s="166"/>
      <c r="Z25" s="166"/>
    </row>
    <row r="26" spans="1:26" x14ac:dyDescent="0.25">
      <c r="A26" s="8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70"/>
      <c r="O26" s="170"/>
      <c r="P26" s="170"/>
      <c r="Q26" s="170"/>
      <c r="R26" s="169"/>
      <c r="S26" s="170"/>
      <c r="T26" s="170"/>
      <c r="U26" s="170"/>
      <c r="V26" s="166"/>
      <c r="W26" s="166"/>
      <c r="X26" s="166"/>
      <c r="Y26" s="166"/>
      <c r="Z26" s="166"/>
    </row>
    <row r="27" spans="1:26" x14ac:dyDescent="0.25">
      <c r="A27" s="8"/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70"/>
      <c r="O27" s="170"/>
      <c r="P27" s="170"/>
      <c r="Q27" s="170"/>
      <c r="R27" s="170"/>
      <c r="S27" s="170"/>
      <c r="T27" s="170"/>
      <c r="U27" s="170"/>
      <c r="V27" s="166"/>
      <c r="W27" s="166"/>
      <c r="X27" s="166"/>
      <c r="Y27" s="166"/>
      <c r="Z27" s="166"/>
    </row>
    <row r="28" spans="1:26" x14ac:dyDescent="0.25">
      <c r="A28" s="8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70"/>
      <c r="O28" s="170"/>
      <c r="P28" s="170"/>
      <c r="Q28" s="170"/>
      <c r="R28" s="170"/>
      <c r="S28" s="170"/>
      <c r="T28" s="170"/>
      <c r="U28" s="170"/>
      <c r="V28" s="166"/>
      <c r="W28" s="166"/>
      <c r="X28" s="166"/>
      <c r="Y28" s="166"/>
      <c r="Z28" s="166"/>
    </row>
    <row r="29" spans="1:26" x14ac:dyDescent="0.25">
      <c r="A29" s="8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70"/>
      <c r="O29" s="170"/>
      <c r="P29" s="170"/>
      <c r="Q29" s="170"/>
      <c r="R29" s="169"/>
      <c r="S29" s="170"/>
      <c r="T29" s="170"/>
      <c r="U29" s="170"/>
      <c r="V29" s="166"/>
      <c r="W29" s="166"/>
      <c r="X29" s="166"/>
      <c r="Y29" s="166"/>
      <c r="Z29" s="166"/>
    </row>
    <row r="30" spans="1:26" x14ac:dyDescent="0.25">
      <c r="A30" s="8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70"/>
      <c r="O30" s="170"/>
      <c r="P30" s="170"/>
      <c r="Q30" s="170"/>
      <c r="R30" s="170"/>
      <c r="S30" s="170"/>
      <c r="T30" s="170"/>
      <c r="U30" s="170"/>
      <c r="V30" s="166"/>
      <c r="W30" s="166"/>
      <c r="X30" s="166"/>
      <c r="Y30" s="166"/>
      <c r="Z30" s="166"/>
    </row>
    <row r="31" spans="1:26" x14ac:dyDescent="0.25">
      <c r="A31" s="8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70"/>
      <c r="O31" s="170"/>
      <c r="P31" s="170"/>
      <c r="Q31" s="170"/>
      <c r="R31" s="170"/>
      <c r="S31" s="170"/>
      <c r="T31" s="170"/>
      <c r="U31" s="170"/>
      <c r="V31" s="166"/>
      <c r="W31" s="166"/>
      <c r="X31" s="166"/>
      <c r="Y31" s="166"/>
      <c r="Z31" s="166"/>
    </row>
    <row r="32" spans="1:26" x14ac:dyDescent="0.25">
      <c r="A32" s="8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70"/>
      <c r="O32" s="170"/>
      <c r="P32" s="170"/>
      <c r="Q32" s="170"/>
      <c r="R32" s="169"/>
      <c r="S32" s="170"/>
      <c r="T32" s="170"/>
      <c r="U32" s="170"/>
      <c r="V32" s="166"/>
      <c r="W32" s="166"/>
      <c r="X32" s="166"/>
      <c r="Y32" s="166"/>
      <c r="Z32" s="166"/>
    </row>
    <row r="33" spans="1:26" x14ac:dyDescent="0.25">
      <c r="A33" s="8"/>
      <c r="B33" s="166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70"/>
      <c r="O33" s="170"/>
      <c r="P33" s="170"/>
      <c r="Q33" s="170"/>
      <c r="R33" s="170"/>
      <c r="S33" s="170"/>
      <c r="T33" s="170"/>
      <c r="U33" s="170"/>
      <c r="V33" s="166"/>
      <c r="W33" s="166"/>
      <c r="X33" s="166"/>
      <c r="Y33" s="166"/>
      <c r="Z33" s="166"/>
    </row>
    <row r="34" spans="1:26" x14ac:dyDescent="0.25">
      <c r="A34" s="8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70"/>
      <c r="O34" s="170"/>
      <c r="P34" s="170"/>
      <c r="Q34" s="170"/>
      <c r="R34" s="170"/>
      <c r="S34" s="170"/>
      <c r="T34" s="170"/>
      <c r="U34" s="170"/>
      <c r="V34" s="166"/>
      <c r="W34" s="166"/>
      <c r="X34" s="166"/>
      <c r="Y34" s="166"/>
      <c r="Z34" s="166"/>
    </row>
    <row r="35" spans="1:26" x14ac:dyDescent="0.25">
      <c r="A35" s="8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70"/>
      <c r="O35" s="170"/>
      <c r="P35" s="170"/>
      <c r="Q35" s="170"/>
      <c r="R35" s="170"/>
      <c r="S35" s="170"/>
      <c r="T35" s="170"/>
      <c r="U35" s="170"/>
      <c r="V35" s="166"/>
      <c r="W35" s="166"/>
      <c r="X35" s="166"/>
      <c r="Y35" s="166"/>
      <c r="Z35" s="166"/>
    </row>
    <row r="36" spans="1:26" x14ac:dyDescent="0.25">
      <c r="A36" s="8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70"/>
      <c r="O36" s="170"/>
      <c r="P36" s="170"/>
      <c r="Q36" s="170"/>
      <c r="R36" s="170"/>
      <c r="S36" s="170"/>
      <c r="T36" s="170"/>
      <c r="U36" s="170"/>
      <c r="V36" s="166"/>
      <c r="W36" s="166"/>
      <c r="X36" s="166"/>
      <c r="Y36" s="166"/>
      <c r="Z36" s="166"/>
    </row>
    <row r="37" spans="1:26" x14ac:dyDescent="0.25">
      <c r="A37" s="8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70"/>
      <c r="O37" s="170"/>
      <c r="P37" s="170"/>
      <c r="Q37" s="170"/>
      <c r="R37" s="170"/>
      <c r="S37" s="170"/>
      <c r="T37" s="170"/>
      <c r="U37" s="170"/>
      <c r="V37" s="166"/>
      <c r="W37" s="166"/>
      <c r="X37" s="166"/>
      <c r="Y37" s="166"/>
      <c r="Z37" s="166"/>
    </row>
    <row r="38" spans="1:26" x14ac:dyDescent="0.25">
      <c r="A38" s="8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70"/>
      <c r="O38" s="170"/>
      <c r="P38" s="170"/>
      <c r="Q38" s="170"/>
      <c r="R38" s="170"/>
      <c r="S38" s="170"/>
      <c r="T38" s="170"/>
      <c r="U38" s="170"/>
      <c r="V38" s="166"/>
      <c r="W38" s="166"/>
      <c r="X38" s="166"/>
      <c r="Y38" s="166"/>
      <c r="Z38" s="166"/>
    </row>
    <row r="39" spans="1:26" x14ac:dyDescent="0.25">
      <c r="A39" s="8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70"/>
      <c r="O39" s="170"/>
      <c r="P39" s="170"/>
      <c r="Q39" s="170"/>
      <c r="R39" s="170"/>
      <c r="S39" s="170"/>
      <c r="T39" s="170"/>
      <c r="U39" s="170"/>
      <c r="V39" s="166"/>
      <c r="W39" s="166"/>
      <c r="X39" s="166"/>
      <c r="Y39" s="166"/>
      <c r="Z39" s="166"/>
    </row>
    <row r="40" spans="1:26" x14ac:dyDescent="0.25">
      <c r="A40" s="8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70"/>
      <c r="O40" s="170"/>
      <c r="P40" s="170"/>
      <c r="Q40" s="170"/>
      <c r="R40" s="170"/>
      <c r="S40" s="170"/>
      <c r="T40" s="170"/>
      <c r="U40" s="170"/>
      <c r="V40" s="166"/>
      <c r="W40" s="166"/>
      <c r="X40" s="166"/>
      <c r="Y40" s="166"/>
      <c r="Z40" s="166"/>
    </row>
    <row r="41" spans="1:26" x14ac:dyDescent="0.25">
      <c r="A41" s="8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70"/>
      <c r="O41" s="170"/>
      <c r="P41" s="170"/>
      <c r="Q41" s="170"/>
      <c r="R41" s="170"/>
      <c r="S41" s="170"/>
      <c r="T41" s="170"/>
      <c r="U41" s="170"/>
      <c r="V41" s="166"/>
      <c r="W41" s="166"/>
      <c r="X41" s="166"/>
      <c r="Y41" s="166"/>
      <c r="Z41" s="166"/>
    </row>
    <row r="42" spans="1:26" x14ac:dyDescent="0.25">
      <c r="A42" s="8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70"/>
      <c r="O42" s="170"/>
      <c r="P42" s="170"/>
      <c r="Q42" s="170"/>
      <c r="R42" s="170"/>
      <c r="S42" s="170"/>
      <c r="T42" s="170"/>
      <c r="U42" s="170"/>
      <c r="V42" s="166"/>
      <c r="W42" s="166"/>
      <c r="X42" s="166"/>
      <c r="Y42" s="166"/>
      <c r="Z42" s="166"/>
    </row>
    <row r="43" spans="1:26" x14ac:dyDescent="0.25">
      <c r="A43" s="8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70"/>
      <c r="O43" s="170"/>
      <c r="P43" s="170"/>
      <c r="Q43" s="170"/>
      <c r="R43" s="170"/>
      <c r="S43" s="170"/>
      <c r="T43" s="170"/>
      <c r="U43" s="170"/>
      <c r="V43" s="166"/>
      <c r="W43" s="166"/>
      <c r="X43" s="166"/>
      <c r="Y43" s="166"/>
      <c r="Z43" s="166"/>
    </row>
  </sheetData>
  <mergeCells count="207">
    <mergeCell ref="V17:Z17"/>
    <mergeCell ref="V5:Z5"/>
    <mergeCell ref="B42:G42"/>
    <mergeCell ref="H42:M42"/>
    <mergeCell ref="N42:Q42"/>
    <mergeCell ref="R42:U42"/>
    <mergeCell ref="V42:Z42"/>
    <mergeCell ref="B38:G38"/>
    <mergeCell ref="H38:M38"/>
    <mergeCell ref="N38:Q38"/>
    <mergeCell ref="R38:U38"/>
    <mergeCell ref="V38:Z38"/>
    <mergeCell ref="B39:G39"/>
    <mergeCell ref="H39:M39"/>
    <mergeCell ref="N39:Q39"/>
    <mergeCell ref="R39:U39"/>
    <mergeCell ref="V39:Z39"/>
    <mergeCell ref="B36:G36"/>
    <mergeCell ref="H36:M36"/>
    <mergeCell ref="N36:Q36"/>
    <mergeCell ref="R36:U36"/>
    <mergeCell ref="V36:Z36"/>
    <mergeCell ref="B37:G37"/>
    <mergeCell ref="H37:M37"/>
    <mergeCell ref="B43:G43"/>
    <mergeCell ref="H43:M43"/>
    <mergeCell ref="N43:Q43"/>
    <mergeCell ref="R43:U43"/>
    <mergeCell ref="V43:Z43"/>
    <mergeCell ref="B40:G40"/>
    <mergeCell ref="H40:M40"/>
    <mergeCell ref="N40:Q40"/>
    <mergeCell ref="R40:U40"/>
    <mergeCell ref="V40:Z40"/>
    <mergeCell ref="B41:G41"/>
    <mergeCell ref="H41:M41"/>
    <mergeCell ref="N41:Q41"/>
    <mergeCell ref="R41:U41"/>
    <mergeCell ref="V41:Z41"/>
    <mergeCell ref="N37:Q37"/>
    <mergeCell ref="R37:U37"/>
    <mergeCell ref="V37:Z37"/>
    <mergeCell ref="B34:G34"/>
    <mergeCell ref="H34:M34"/>
    <mergeCell ref="N34:Q34"/>
    <mergeCell ref="R34:U34"/>
    <mergeCell ref="V34:Z34"/>
    <mergeCell ref="B35:G35"/>
    <mergeCell ref="H35:M35"/>
    <mergeCell ref="N35:Q35"/>
    <mergeCell ref="R35:U35"/>
    <mergeCell ref="V35:Z35"/>
    <mergeCell ref="B32:G32"/>
    <mergeCell ref="H32:M32"/>
    <mergeCell ref="N32:Q32"/>
    <mergeCell ref="R32:U32"/>
    <mergeCell ref="V32:Z32"/>
    <mergeCell ref="B33:G33"/>
    <mergeCell ref="H33:M33"/>
    <mergeCell ref="N33:Q33"/>
    <mergeCell ref="R33:U33"/>
    <mergeCell ref="V33:Z33"/>
    <mergeCell ref="B30:G30"/>
    <mergeCell ref="H30:M30"/>
    <mergeCell ref="N30:Q30"/>
    <mergeCell ref="R30:U30"/>
    <mergeCell ref="V30:Z30"/>
    <mergeCell ref="B31:G31"/>
    <mergeCell ref="H31:M31"/>
    <mergeCell ref="N31:Q31"/>
    <mergeCell ref="R31:U31"/>
    <mergeCell ref="V31:Z31"/>
    <mergeCell ref="B28:G28"/>
    <mergeCell ref="H28:M28"/>
    <mergeCell ref="N28:Q28"/>
    <mergeCell ref="R28:U28"/>
    <mergeCell ref="V28:Z28"/>
    <mergeCell ref="B29:G29"/>
    <mergeCell ref="H29:M29"/>
    <mergeCell ref="N29:Q29"/>
    <mergeCell ref="R29:U29"/>
    <mergeCell ref="V29:Z29"/>
    <mergeCell ref="B26:G26"/>
    <mergeCell ref="H26:M26"/>
    <mergeCell ref="N26:Q26"/>
    <mergeCell ref="R26:U26"/>
    <mergeCell ref="V26:Z26"/>
    <mergeCell ref="B27:G27"/>
    <mergeCell ref="H27:M27"/>
    <mergeCell ref="N27:Q27"/>
    <mergeCell ref="R27:U27"/>
    <mergeCell ref="V27:Z27"/>
    <mergeCell ref="B24:G24"/>
    <mergeCell ref="H24:M24"/>
    <mergeCell ref="N24:Q24"/>
    <mergeCell ref="R24:U24"/>
    <mergeCell ref="V24:Z24"/>
    <mergeCell ref="B25:G25"/>
    <mergeCell ref="H25:M25"/>
    <mergeCell ref="N25:Q25"/>
    <mergeCell ref="R25:U25"/>
    <mergeCell ref="V25:Z25"/>
    <mergeCell ref="B22:G22"/>
    <mergeCell ref="H22:M22"/>
    <mergeCell ref="N22:Q22"/>
    <mergeCell ref="R22:U22"/>
    <mergeCell ref="V22:Z22"/>
    <mergeCell ref="B23:G23"/>
    <mergeCell ref="H23:M23"/>
    <mergeCell ref="N23:Q23"/>
    <mergeCell ref="R23:U23"/>
    <mergeCell ref="V23:Z23"/>
    <mergeCell ref="V20:Z20"/>
    <mergeCell ref="B21:G21"/>
    <mergeCell ref="H21:M21"/>
    <mergeCell ref="N21:Q21"/>
    <mergeCell ref="R21:U21"/>
    <mergeCell ref="V21:Z21"/>
    <mergeCell ref="V18:Z18"/>
    <mergeCell ref="B19:G19"/>
    <mergeCell ref="H19:M19"/>
    <mergeCell ref="N19:Q19"/>
    <mergeCell ref="R19:U19"/>
    <mergeCell ref="V19:Z19"/>
    <mergeCell ref="B20:G20"/>
    <mergeCell ref="H20:M20"/>
    <mergeCell ref="N20:Q20"/>
    <mergeCell ref="R20:U20"/>
    <mergeCell ref="B18:G18"/>
    <mergeCell ref="H18:M18"/>
    <mergeCell ref="N18:Q18"/>
    <mergeCell ref="R18:U18"/>
    <mergeCell ref="B13:G13"/>
    <mergeCell ref="H13:M13"/>
    <mergeCell ref="N13:Q13"/>
    <mergeCell ref="R13:U13"/>
    <mergeCell ref="V13:Z13"/>
    <mergeCell ref="N16:Q16"/>
    <mergeCell ref="R16:U16"/>
    <mergeCell ref="B17:G17"/>
    <mergeCell ref="H17:M17"/>
    <mergeCell ref="N17:Q17"/>
    <mergeCell ref="R17:U17"/>
    <mergeCell ref="B14:G14"/>
    <mergeCell ref="H14:M14"/>
    <mergeCell ref="N14:Q14"/>
    <mergeCell ref="R14:U14"/>
    <mergeCell ref="B15:G15"/>
    <mergeCell ref="H15:M15"/>
    <mergeCell ref="N15:Q15"/>
    <mergeCell ref="R15:U15"/>
    <mergeCell ref="B16:G16"/>
    <mergeCell ref="H16:M16"/>
    <mergeCell ref="V14:Z14"/>
    <mergeCell ref="V15:Z15"/>
    <mergeCell ref="V16:Z16"/>
    <mergeCell ref="B11:G11"/>
    <mergeCell ref="H11:M11"/>
    <mergeCell ref="N11:Q11"/>
    <mergeCell ref="R11:U11"/>
    <mergeCell ref="V11:Z11"/>
    <mergeCell ref="B12:G12"/>
    <mergeCell ref="H12:M12"/>
    <mergeCell ref="N12:Q12"/>
    <mergeCell ref="R12:U12"/>
    <mergeCell ref="V12:Z12"/>
    <mergeCell ref="R8:U8"/>
    <mergeCell ref="V9:Z9"/>
    <mergeCell ref="B9:G9"/>
    <mergeCell ref="H9:M9"/>
    <mergeCell ref="N9:Q9"/>
    <mergeCell ref="R9:U9"/>
    <mergeCell ref="V10:Z10"/>
    <mergeCell ref="B4:G4"/>
    <mergeCell ref="B5:G5"/>
    <mergeCell ref="B6:G6"/>
    <mergeCell ref="B7:G7"/>
    <mergeCell ref="B8:G8"/>
    <mergeCell ref="H8:M8"/>
    <mergeCell ref="V4:Z4"/>
    <mergeCell ref="V6:Z6"/>
    <mergeCell ref="V7:Z7"/>
    <mergeCell ref="V8:Z8"/>
    <mergeCell ref="N8:Q8"/>
    <mergeCell ref="B10:G10"/>
    <mergeCell ref="H10:M10"/>
    <mergeCell ref="N10:Q10"/>
    <mergeCell ref="R10:U10"/>
    <mergeCell ref="B3:G3"/>
    <mergeCell ref="H3:M3"/>
    <mergeCell ref="H4:M4"/>
    <mergeCell ref="H5:M5"/>
    <mergeCell ref="H6:M6"/>
    <mergeCell ref="H7:M7"/>
    <mergeCell ref="A1:Z1"/>
    <mergeCell ref="A2:Z2"/>
    <mergeCell ref="N3:Q3"/>
    <mergeCell ref="N4:Q4"/>
    <mergeCell ref="N5:Q5"/>
    <mergeCell ref="N6:Q6"/>
    <mergeCell ref="N7:Q7"/>
    <mergeCell ref="R3:U3"/>
    <mergeCell ref="R7:U7"/>
    <mergeCell ref="R4:U4"/>
    <mergeCell ref="R5:U5"/>
    <mergeCell ref="R6:U6"/>
    <mergeCell ref="V3:Z3"/>
  </mergeCells>
  <pageMargins left="0.23622047244094491" right="0.23622047244094491" top="0.39370078740157483" bottom="0.3937007874015748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FF96-C1F6-436F-9A4D-CD28B8996DE6}">
  <sheetPr>
    <tabColor rgb="FF92D050"/>
  </sheetPr>
  <dimension ref="A1:H208"/>
  <sheetViews>
    <sheetView tabSelected="1" view="pageBreakPreview" topLeftCell="A7" zoomScaleNormal="100" zoomScaleSheetLayoutView="100" workbookViewId="0">
      <selection activeCell="O37" sqref="O37"/>
    </sheetView>
  </sheetViews>
  <sheetFormatPr defaultColWidth="9.109375" defaultRowHeight="13.8" x14ac:dyDescent="0.25"/>
  <cols>
    <col min="1" max="1" width="3.33203125" style="1" customWidth="1"/>
    <col min="2" max="2" width="24.44140625" style="1" customWidth="1"/>
    <col min="3" max="3" width="32.33203125" style="1" customWidth="1"/>
    <col min="4" max="4" width="13.109375" style="1" customWidth="1"/>
    <col min="5" max="5" width="26" style="1" customWidth="1"/>
    <col min="6" max="7" width="3.33203125" style="1" customWidth="1"/>
    <col min="8" max="8" width="3.33203125" style="1" hidden="1" customWidth="1"/>
    <col min="9" max="20" width="3.33203125" style="1" customWidth="1"/>
    <col min="21" max="16384" width="9.109375" style="1"/>
  </cols>
  <sheetData>
    <row r="1" spans="1:8" x14ac:dyDescent="0.25">
      <c r="A1" s="167" t="s">
        <v>47</v>
      </c>
      <c r="B1" s="167"/>
      <c r="C1" s="167"/>
      <c r="D1" s="167"/>
      <c r="E1" s="167"/>
    </row>
    <row r="2" spans="1:8" ht="35.25" customHeight="1" x14ac:dyDescent="0.25">
      <c r="A2" s="168" t="s">
        <v>48</v>
      </c>
      <c r="B2" s="168"/>
      <c r="C2" s="168"/>
      <c r="D2" s="168"/>
      <c r="E2" s="168"/>
    </row>
    <row r="3" spans="1:8" ht="131.25" customHeight="1" x14ac:dyDescent="0.25">
      <c r="A3" s="9" t="s">
        <v>14</v>
      </c>
      <c r="B3" s="9" t="s">
        <v>49</v>
      </c>
      <c r="C3" s="9" t="s">
        <v>50</v>
      </c>
      <c r="D3" s="9" t="s">
        <v>51</v>
      </c>
      <c r="E3" s="9" t="s">
        <v>52</v>
      </c>
      <c r="G3" s="27" t="s">
        <v>99</v>
      </c>
    </row>
    <row r="4" spans="1:8" x14ac:dyDescent="0.25">
      <c r="A4" s="9">
        <v>1</v>
      </c>
      <c r="B4" s="5">
        <v>2</v>
      </c>
      <c r="C4" s="5">
        <v>3</v>
      </c>
      <c r="D4" s="10">
        <v>4</v>
      </c>
      <c r="E4" s="5">
        <v>5</v>
      </c>
    </row>
    <row r="5" spans="1:8" x14ac:dyDescent="0.25">
      <c r="A5" s="11">
        <f>SUBTOTAL(9,$H$5:H5)</f>
        <v>1</v>
      </c>
      <c r="B5" s="12" t="s">
        <v>53</v>
      </c>
      <c r="C5" s="12" t="str">
        <f>ИНФА!$B$8</f>
        <v>ООО «СЭТ»</v>
      </c>
      <c r="D5" s="13"/>
      <c r="E5" s="12"/>
      <c r="G5" s="1">
        <f>IF(OR(B5="",B11=""),0,1)</f>
        <v>1</v>
      </c>
      <c r="H5" s="1">
        <f>IF(G5=1,1,0)</f>
        <v>1</v>
      </c>
    </row>
    <row r="6" spans="1:8" x14ac:dyDescent="0.25">
      <c r="A6" s="26">
        <f>SUBTOTAL(9,$H$5:H6)</f>
        <v>1</v>
      </c>
      <c r="B6" s="12" t="s">
        <v>54</v>
      </c>
      <c r="C6" s="12" t="str">
        <f>ИНФА!$K$7</f>
        <v>Нугуманов М.А.</v>
      </c>
      <c r="D6" s="12"/>
      <c r="E6" s="12"/>
      <c r="G6" s="1">
        <f>IF(G5=1,1,0)</f>
        <v>1</v>
      </c>
    </row>
    <row r="7" spans="1:8" x14ac:dyDescent="0.25">
      <c r="A7" s="26">
        <f>SUBTOTAL(9,$H$5:H7)</f>
        <v>1</v>
      </c>
      <c r="B7" s="12" t="s">
        <v>55</v>
      </c>
      <c r="C7" s="12" t="str">
        <f>ИНФА!$J$7</f>
        <v xml:space="preserve">Начальник участка </v>
      </c>
      <c r="D7" s="12"/>
      <c r="E7" s="12"/>
      <c r="G7" s="1">
        <f t="shared" ref="G7:G13" si="0">IF(G6=1,1,0)</f>
        <v>1</v>
      </c>
    </row>
    <row r="8" spans="1:8" x14ac:dyDescent="0.25">
      <c r="A8" s="26">
        <f>SUBTOTAL(9,$H$5:H8)</f>
        <v>1</v>
      </c>
      <c r="B8" s="12" t="s">
        <v>56</v>
      </c>
      <c r="C8" s="12"/>
      <c r="D8" s="12"/>
      <c r="E8" s="12"/>
      <c r="G8" s="1">
        <f t="shared" si="0"/>
        <v>1</v>
      </c>
    </row>
    <row r="9" spans="1:8" x14ac:dyDescent="0.25">
      <c r="A9" s="26">
        <f>SUBTOTAL(9,$H$5:H9)</f>
        <v>1</v>
      </c>
      <c r="B9" s="12" t="s">
        <v>57</v>
      </c>
      <c r="C9" s="12"/>
      <c r="D9" s="12"/>
      <c r="E9" s="12"/>
      <c r="G9" s="1">
        <f t="shared" si="0"/>
        <v>1</v>
      </c>
    </row>
    <row r="10" spans="1:8" x14ac:dyDescent="0.25">
      <c r="A10" s="26">
        <f>SUBTOTAL(9,$H$5:H10)</f>
        <v>1</v>
      </c>
      <c r="B10" s="12" t="s">
        <v>58</v>
      </c>
      <c r="C10" s="12"/>
      <c r="D10" s="12"/>
      <c r="E10" s="12"/>
      <c r="G10" s="1">
        <f t="shared" si="0"/>
        <v>1</v>
      </c>
    </row>
    <row r="11" spans="1:8" x14ac:dyDescent="0.25">
      <c r="A11" s="26">
        <f>SUBTOTAL(9,$H$5:H11)</f>
        <v>1</v>
      </c>
      <c r="B11" s="17">
        <f>IF(ИНФА!D12="","",ИНФА!D12)</f>
        <v>45607</v>
      </c>
      <c r="C11" s="12"/>
      <c r="D11" s="12"/>
      <c r="E11" s="12"/>
      <c r="G11" s="1">
        <f t="shared" si="0"/>
        <v>1</v>
      </c>
    </row>
    <row r="12" spans="1:8" x14ac:dyDescent="0.25">
      <c r="A12" s="11">
        <f>SUBTOTAL(9,$H$5:H12)</f>
        <v>2</v>
      </c>
      <c r="B12" s="11" t="s">
        <v>59</v>
      </c>
      <c r="C12" s="12" t="str">
        <f>ИНФА!$B$8</f>
        <v>ООО «СЭТ»</v>
      </c>
      <c r="D12" s="12"/>
      <c r="E12" s="12"/>
      <c r="G12" s="1">
        <f>IF(OR(B12="",B18=""),0,1)</f>
        <v>1</v>
      </c>
      <c r="H12" s="1">
        <f>IF(G12=1,1,0)</f>
        <v>1</v>
      </c>
    </row>
    <row r="13" spans="1:8" x14ac:dyDescent="0.25">
      <c r="A13" s="26">
        <f>SUBTOTAL(9,$H$5:H13)</f>
        <v>2</v>
      </c>
      <c r="B13" s="11" t="s">
        <v>60</v>
      </c>
      <c r="C13" s="12" t="str">
        <f>ИНФА!$K$7</f>
        <v>Нугуманов М.А.</v>
      </c>
      <c r="D13" s="12"/>
      <c r="E13" s="12"/>
      <c r="G13" s="1">
        <f t="shared" si="0"/>
        <v>1</v>
      </c>
    </row>
    <row r="14" spans="1:8" x14ac:dyDescent="0.25">
      <c r="A14" s="26">
        <f>SUBTOTAL(9,$H$5:H14)</f>
        <v>2</v>
      </c>
      <c r="B14" s="11" t="s">
        <v>61</v>
      </c>
      <c r="C14" s="12" t="str">
        <f>ИНФА!$J$7</f>
        <v xml:space="preserve">Начальник участка </v>
      </c>
      <c r="D14" s="12"/>
      <c r="E14" s="12"/>
      <c r="G14" s="1">
        <f t="shared" ref="G14:G39" si="1">IF(G13=1,1,0)</f>
        <v>1</v>
      </c>
    </row>
    <row r="15" spans="1:8" x14ac:dyDescent="0.25">
      <c r="A15" s="26">
        <f>SUBTOTAL(9,$H$5:H15)</f>
        <v>2</v>
      </c>
      <c r="B15" s="11" t="s">
        <v>62</v>
      </c>
      <c r="C15" s="15"/>
      <c r="D15" s="12"/>
      <c r="E15" s="12"/>
      <c r="G15" s="1">
        <f t="shared" si="1"/>
        <v>1</v>
      </c>
    </row>
    <row r="16" spans="1:8" x14ac:dyDescent="0.25">
      <c r="A16" s="26">
        <f>SUBTOTAL(9,$H$5:H16)</f>
        <v>2</v>
      </c>
      <c r="B16" s="11" t="s">
        <v>63</v>
      </c>
      <c r="C16" s="15"/>
      <c r="D16" s="12"/>
      <c r="E16" s="12"/>
      <c r="G16" s="1">
        <f t="shared" si="1"/>
        <v>1</v>
      </c>
    </row>
    <row r="17" spans="1:8" x14ac:dyDescent="0.25">
      <c r="A17" s="26">
        <f>SUBTOTAL(9,$H$5:H17)</f>
        <v>2</v>
      </c>
      <c r="B17" s="11" t="s">
        <v>65</v>
      </c>
      <c r="C17" s="12"/>
      <c r="D17" s="12"/>
      <c r="E17" s="12"/>
      <c r="G17" s="1">
        <f t="shared" si="1"/>
        <v>1</v>
      </c>
    </row>
    <row r="18" spans="1:8" x14ac:dyDescent="0.25">
      <c r="A18" s="26">
        <f>SUBTOTAL(9,$H$5:H18)</f>
        <v>2</v>
      </c>
      <c r="B18" s="13">
        <f>IF(ИНФА!D13="","",ИНФА!D13)</f>
        <v>45607</v>
      </c>
      <c r="C18" s="12"/>
      <c r="D18" s="12"/>
      <c r="E18" s="12"/>
      <c r="G18" s="1">
        <f t="shared" si="1"/>
        <v>1</v>
      </c>
    </row>
    <row r="19" spans="1:8" x14ac:dyDescent="0.25">
      <c r="A19" s="11">
        <f>SUBTOTAL(9,$H$5:H19)</f>
        <v>3</v>
      </c>
      <c r="B19" s="12" t="s">
        <v>64</v>
      </c>
      <c r="C19" s="12" t="str">
        <f>ИНФА!$B$8</f>
        <v>ООО «СЭТ»</v>
      </c>
      <c r="D19" s="12"/>
      <c r="E19" s="12"/>
      <c r="G19" s="1">
        <f>IF(OR(B19="",B21=""),0,1)</f>
        <v>1</v>
      </c>
      <c r="H19" s="1">
        <f>IF(G19=1,1,0)</f>
        <v>1</v>
      </c>
    </row>
    <row r="20" spans="1:8" x14ac:dyDescent="0.25">
      <c r="A20" s="26">
        <f>SUBTOTAL(9,$H$5:H20)</f>
        <v>3</v>
      </c>
      <c r="B20" s="12" t="s">
        <v>66</v>
      </c>
      <c r="C20" s="12" t="str">
        <f>ИНФА!$K$7</f>
        <v>Нугуманов М.А.</v>
      </c>
      <c r="D20" s="12"/>
      <c r="E20" s="12"/>
      <c r="G20" s="1">
        <f t="shared" si="1"/>
        <v>1</v>
      </c>
    </row>
    <row r="21" spans="1:8" x14ac:dyDescent="0.25">
      <c r="A21" s="26">
        <f>SUBTOTAL(9,$H$5:H21)</f>
        <v>3</v>
      </c>
      <c r="B21" s="13">
        <f>IF(ИНФА!D14="","",ИНФА!D14)</f>
        <v>45611</v>
      </c>
      <c r="C21" s="12" t="str">
        <f>ИНФА!$J$7</f>
        <v xml:space="preserve">Начальник участка </v>
      </c>
      <c r="D21" s="12"/>
      <c r="E21" s="12"/>
      <c r="G21" s="1">
        <f t="shared" si="1"/>
        <v>1</v>
      </c>
    </row>
    <row r="22" spans="1:8" x14ac:dyDescent="0.25">
      <c r="A22" s="11">
        <f>SUBTOTAL(9,$H$5:H22)</f>
        <v>4</v>
      </c>
      <c r="B22" s="11" t="s">
        <v>67</v>
      </c>
      <c r="C22" s="12" t="str">
        <f>ИНФА!$B$8</f>
        <v>ООО «СЭТ»</v>
      </c>
      <c r="D22" s="12"/>
      <c r="E22" s="12"/>
      <c r="G22" s="1">
        <f>IF(OR(B22="",B25=""),0,1)</f>
        <v>1</v>
      </c>
      <c r="H22" s="1">
        <f>IF(G22=1,1,0)</f>
        <v>1</v>
      </c>
    </row>
    <row r="23" spans="1:8" x14ac:dyDescent="0.25">
      <c r="A23" s="26">
        <f>SUBTOTAL(9,$H$5:H23)</f>
        <v>4</v>
      </c>
      <c r="B23" s="11" t="s">
        <v>68</v>
      </c>
      <c r="C23" s="12" t="str">
        <f>ИНФА!$K$7</f>
        <v>Нугуманов М.А.</v>
      </c>
      <c r="D23" s="12"/>
      <c r="E23" s="12"/>
      <c r="G23" s="1">
        <f t="shared" si="1"/>
        <v>1</v>
      </c>
    </row>
    <row r="24" spans="1:8" x14ac:dyDescent="0.25">
      <c r="A24" s="26">
        <f>SUBTOTAL(9,$H$5:H24)</f>
        <v>4</v>
      </c>
      <c r="B24" s="11" t="s">
        <v>69</v>
      </c>
      <c r="C24" s="12" t="str">
        <f>ИНФА!$J$7</f>
        <v xml:space="preserve">Начальник участка </v>
      </c>
      <c r="D24" s="12"/>
      <c r="E24" s="12"/>
      <c r="G24" s="1">
        <f t="shared" si="1"/>
        <v>1</v>
      </c>
    </row>
    <row r="25" spans="1:8" x14ac:dyDescent="0.25">
      <c r="A25" s="26">
        <f>SUBTOTAL(9,$H$5:H25)</f>
        <v>4</v>
      </c>
      <c r="B25" s="18">
        <f>IF(ИНФА!D15="","",ИНФА!D15)</f>
        <v>45611</v>
      </c>
      <c r="C25" s="12"/>
      <c r="D25" s="12"/>
      <c r="E25" s="12"/>
      <c r="G25" s="1">
        <f t="shared" si="1"/>
        <v>1</v>
      </c>
    </row>
    <row r="26" spans="1:8" x14ac:dyDescent="0.25">
      <c r="A26" s="11"/>
      <c r="B26" s="12"/>
      <c r="C26" s="12"/>
      <c r="D26" s="12"/>
      <c r="E26" s="12"/>
      <c r="G26" s="1">
        <v>1</v>
      </c>
      <c r="H26" s="1">
        <f>IF(G26=1,1,0)</f>
        <v>1</v>
      </c>
    </row>
    <row r="27" spans="1:8" x14ac:dyDescent="0.25">
      <c r="A27" s="11"/>
      <c r="B27" s="12"/>
      <c r="C27" s="12"/>
      <c r="D27" s="12"/>
      <c r="E27" s="12"/>
      <c r="G27" s="1">
        <f t="shared" si="1"/>
        <v>1</v>
      </c>
    </row>
    <row r="28" spans="1:8" x14ac:dyDescent="0.25">
      <c r="A28" s="11"/>
      <c r="B28" s="12"/>
      <c r="C28" s="12"/>
      <c r="D28" s="12"/>
      <c r="E28" s="12"/>
      <c r="G28" s="1">
        <f t="shared" si="1"/>
        <v>1</v>
      </c>
    </row>
    <row r="29" spans="1:8" x14ac:dyDescent="0.25">
      <c r="A29" s="11"/>
      <c r="B29" s="12"/>
      <c r="C29" s="12"/>
      <c r="D29" s="12"/>
      <c r="E29" s="12"/>
      <c r="G29" s="1">
        <f t="shared" si="1"/>
        <v>1</v>
      </c>
    </row>
    <row r="30" spans="1:8" x14ac:dyDescent="0.25">
      <c r="A30" s="11"/>
      <c r="B30" s="12"/>
      <c r="C30" s="12"/>
      <c r="D30" s="12"/>
      <c r="E30" s="12"/>
      <c r="G30" s="1">
        <f t="shared" si="1"/>
        <v>1</v>
      </c>
    </row>
    <row r="31" spans="1:8" x14ac:dyDescent="0.25">
      <c r="A31" s="11"/>
      <c r="B31" s="12"/>
      <c r="C31" s="12"/>
      <c r="D31" s="12"/>
      <c r="E31" s="12"/>
      <c r="G31" s="1">
        <f t="shared" si="1"/>
        <v>1</v>
      </c>
    </row>
    <row r="32" spans="1:8" x14ac:dyDescent="0.25">
      <c r="A32" s="11"/>
      <c r="B32" s="12"/>
      <c r="C32" s="12"/>
      <c r="D32" s="12"/>
      <c r="E32" s="12"/>
      <c r="G32" s="1">
        <f t="shared" si="1"/>
        <v>1</v>
      </c>
    </row>
    <row r="33" spans="1:7" x14ac:dyDescent="0.25">
      <c r="A33" s="11"/>
      <c r="B33" s="12"/>
      <c r="C33" s="12"/>
      <c r="D33" s="12"/>
      <c r="E33" s="12"/>
      <c r="G33" s="1">
        <f t="shared" si="1"/>
        <v>1</v>
      </c>
    </row>
    <row r="34" spans="1:7" x14ac:dyDescent="0.25">
      <c r="A34" s="11"/>
      <c r="B34" s="12"/>
      <c r="C34" s="12"/>
      <c r="D34" s="12"/>
      <c r="E34" s="12"/>
      <c r="G34" s="1">
        <f t="shared" si="1"/>
        <v>1</v>
      </c>
    </row>
    <row r="35" spans="1:7" x14ac:dyDescent="0.25">
      <c r="A35" s="11"/>
      <c r="B35" s="12"/>
      <c r="C35" s="12"/>
      <c r="D35" s="12"/>
      <c r="E35" s="12"/>
      <c r="G35" s="1">
        <f t="shared" si="1"/>
        <v>1</v>
      </c>
    </row>
    <row r="36" spans="1:7" x14ac:dyDescent="0.25">
      <c r="A36" s="11"/>
      <c r="B36" s="12"/>
      <c r="C36" s="12"/>
      <c r="D36" s="12"/>
      <c r="E36" s="12"/>
      <c r="G36" s="1">
        <f t="shared" si="1"/>
        <v>1</v>
      </c>
    </row>
    <row r="37" spans="1:7" x14ac:dyDescent="0.25">
      <c r="A37" s="11"/>
      <c r="B37" s="12"/>
      <c r="C37" s="12"/>
      <c r="D37" s="12"/>
      <c r="E37" s="12"/>
      <c r="G37" s="1">
        <f t="shared" si="1"/>
        <v>1</v>
      </c>
    </row>
    <row r="38" spans="1:7" x14ac:dyDescent="0.25">
      <c r="A38" s="11"/>
      <c r="B38" s="12"/>
      <c r="C38" s="12"/>
      <c r="D38" s="12"/>
      <c r="E38" s="12"/>
      <c r="G38" s="1">
        <f t="shared" si="1"/>
        <v>1</v>
      </c>
    </row>
    <row r="39" spans="1:7" x14ac:dyDescent="0.25">
      <c r="A39" s="11"/>
      <c r="B39" s="12"/>
      <c r="C39" s="12"/>
      <c r="D39" s="12"/>
      <c r="E39" s="12"/>
      <c r="G39" s="1">
        <f t="shared" si="1"/>
        <v>1</v>
      </c>
    </row>
    <row r="40" spans="1:7" x14ac:dyDescent="0.25">
      <c r="A40" s="11"/>
      <c r="B40" s="12"/>
      <c r="C40" s="12"/>
      <c r="D40" s="12"/>
      <c r="E40" s="12"/>
      <c r="G40" s="1">
        <f t="shared" ref="G40:G103" si="2">IF(G39=1,1,0)</f>
        <v>1</v>
      </c>
    </row>
    <row r="41" spans="1:7" x14ac:dyDescent="0.25">
      <c r="A41" s="11"/>
      <c r="B41" s="12"/>
      <c r="C41" s="12"/>
      <c r="D41" s="12"/>
      <c r="E41" s="12"/>
      <c r="G41" s="1">
        <f t="shared" si="2"/>
        <v>1</v>
      </c>
    </row>
    <row r="42" spans="1:7" x14ac:dyDescent="0.25">
      <c r="A42" s="11"/>
      <c r="B42" s="12"/>
      <c r="C42" s="12"/>
      <c r="D42" s="12"/>
      <c r="E42" s="12"/>
      <c r="G42" s="1">
        <f t="shared" si="2"/>
        <v>1</v>
      </c>
    </row>
    <row r="43" spans="1:7" x14ac:dyDescent="0.25">
      <c r="A43" s="11"/>
      <c r="B43" s="12"/>
      <c r="C43" s="12"/>
      <c r="D43" s="12"/>
      <c r="E43" s="12"/>
      <c r="G43" s="1">
        <f t="shared" si="2"/>
        <v>1</v>
      </c>
    </row>
    <row r="44" spans="1:7" x14ac:dyDescent="0.25">
      <c r="A44" s="11"/>
      <c r="B44" s="12"/>
      <c r="C44" s="12"/>
      <c r="D44" s="12"/>
      <c r="E44" s="12"/>
      <c r="G44" s="1">
        <f t="shared" si="2"/>
        <v>1</v>
      </c>
    </row>
    <row r="45" spans="1:7" x14ac:dyDescent="0.25">
      <c r="A45" s="11"/>
      <c r="B45" s="12"/>
      <c r="C45" s="12"/>
      <c r="D45" s="12"/>
      <c r="E45" s="12"/>
      <c r="G45" s="1">
        <f t="shared" si="2"/>
        <v>1</v>
      </c>
    </row>
    <row r="46" spans="1:7" x14ac:dyDescent="0.25">
      <c r="A46" s="11"/>
      <c r="B46" s="12"/>
      <c r="C46" s="12"/>
      <c r="D46" s="12"/>
      <c r="E46" s="12"/>
      <c r="G46" s="1">
        <f t="shared" si="2"/>
        <v>1</v>
      </c>
    </row>
    <row r="47" spans="1:7" x14ac:dyDescent="0.25">
      <c r="A47" s="11"/>
      <c r="B47" s="12"/>
      <c r="C47" s="12"/>
      <c r="D47" s="12"/>
      <c r="E47" s="12"/>
      <c r="G47" s="1">
        <f t="shared" si="2"/>
        <v>1</v>
      </c>
    </row>
    <row r="48" spans="1:7" x14ac:dyDescent="0.25">
      <c r="A48" s="11"/>
      <c r="B48" s="12"/>
      <c r="C48" s="12"/>
      <c r="D48" s="12"/>
      <c r="E48" s="12"/>
      <c r="G48" s="1">
        <f t="shared" si="2"/>
        <v>1</v>
      </c>
    </row>
    <row r="49" spans="1:7" x14ac:dyDescent="0.25">
      <c r="A49" s="11"/>
      <c r="B49" s="12"/>
      <c r="C49" s="12"/>
      <c r="D49" s="12"/>
      <c r="E49" s="12"/>
      <c r="G49" s="1">
        <f t="shared" si="2"/>
        <v>1</v>
      </c>
    </row>
    <row r="50" spans="1:7" x14ac:dyDescent="0.25">
      <c r="A50" s="11"/>
      <c r="B50" s="12"/>
      <c r="C50" s="12"/>
      <c r="D50" s="12"/>
      <c r="E50" s="12"/>
      <c r="G50" s="1">
        <f t="shared" si="2"/>
        <v>1</v>
      </c>
    </row>
    <row r="51" spans="1:7" x14ac:dyDescent="0.25">
      <c r="A51" s="11"/>
      <c r="B51" s="12"/>
      <c r="C51" s="12"/>
      <c r="D51" s="12"/>
      <c r="E51" s="12"/>
      <c r="G51" s="1">
        <f t="shared" si="2"/>
        <v>1</v>
      </c>
    </row>
    <row r="52" spans="1:7" x14ac:dyDescent="0.25">
      <c r="A52" s="11"/>
      <c r="B52" s="12"/>
      <c r="C52" s="12"/>
      <c r="D52" s="12"/>
      <c r="E52" s="12"/>
      <c r="G52" s="1">
        <f t="shared" si="2"/>
        <v>1</v>
      </c>
    </row>
    <row r="53" spans="1:7" x14ac:dyDescent="0.25">
      <c r="A53" s="11"/>
      <c r="B53" s="12"/>
      <c r="C53" s="12"/>
      <c r="D53" s="12"/>
      <c r="E53" s="12"/>
      <c r="G53" s="1">
        <f t="shared" si="2"/>
        <v>1</v>
      </c>
    </row>
    <row r="54" spans="1:7" x14ac:dyDescent="0.25">
      <c r="A54" s="11"/>
      <c r="B54" s="12"/>
      <c r="C54" s="12"/>
      <c r="D54" s="12"/>
      <c r="E54" s="12"/>
      <c r="G54" s="1">
        <f t="shared" si="2"/>
        <v>1</v>
      </c>
    </row>
    <row r="55" spans="1:7" x14ac:dyDescent="0.25">
      <c r="A55" s="11"/>
      <c r="B55" s="12"/>
      <c r="C55" s="12"/>
      <c r="D55" s="12"/>
      <c r="E55" s="12"/>
      <c r="G55" s="1">
        <f t="shared" si="2"/>
        <v>1</v>
      </c>
    </row>
    <row r="56" spans="1:7" x14ac:dyDescent="0.25">
      <c r="A56" s="11"/>
      <c r="B56" s="12"/>
      <c r="C56" s="12"/>
      <c r="D56" s="12"/>
      <c r="E56" s="12"/>
      <c r="G56" s="1">
        <f t="shared" si="2"/>
        <v>1</v>
      </c>
    </row>
    <row r="57" spans="1:7" x14ac:dyDescent="0.25">
      <c r="A57" s="11"/>
      <c r="B57" s="12"/>
      <c r="C57" s="12"/>
      <c r="D57" s="12"/>
      <c r="E57" s="12"/>
      <c r="G57" s="1">
        <f t="shared" si="2"/>
        <v>1</v>
      </c>
    </row>
    <row r="58" spans="1:7" x14ac:dyDescent="0.25">
      <c r="A58" s="11"/>
      <c r="B58" s="12"/>
      <c r="C58" s="12"/>
      <c r="D58" s="12"/>
      <c r="E58" s="12"/>
      <c r="G58" s="1">
        <f t="shared" si="2"/>
        <v>1</v>
      </c>
    </row>
    <row r="59" spans="1:7" x14ac:dyDescent="0.25">
      <c r="A59" s="11"/>
      <c r="B59" s="12"/>
      <c r="C59" s="12"/>
      <c r="D59" s="12"/>
      <c r="E59" s="12"/>
      <c r="G59" s="1">
        <f t="shared" si="2"/>
        <v>1</v>
      </c>
    </row>
    <row r="60" spans="1:7" x14ac:dyDescent="0.25">
      <c r="A60" s="11"/>
      <c r="B60" s="12"/>
      <c r="C60" s="12"/>
      <c r="D60" s="12"/>
      <c r="E60" s="12"/>
      <c r="G60" s="1">
        <f t="shared" si="2"/>
        <v>1</v>
      </c>
    </row>
    <row r="61" spans="1:7" x14ac:dyDescent="0.25">
      <c r="A61" s="11"/>
      <c r="B61" s="12"/>
      <c r="C61" s="12"/>
      <c r="D61" s="12"/>
      <c r="E61" s="12"/>
      <c r="G61" s="1">
        <f t="shared" si="2"/>
        <v>1</v>
      </c>
    </row>
    <row r="62" spans="1:7" x14ac:dyDescent="0.25">
      <c r="A62" s="11"/>
      <c r="B62" s="12"/>
      <c r="C62" s="12"/>
      <c r="D62" s="12"/>
      <c r="E62" s="12"/>
      <c r="G62" s="1">
        <f t="shared" si="2"/>
        <v>1</v>
      </c>
    </row>
    <row r="63" spans="1:7" x14ac:dyDescent="0.25">
      <c r="A63" s="11"/>
      <c r="B63" s="12"/>
      <c r="C63" s="12"/>
      <c r="D63" s="12"/>
      <c r="E63" s="12"/>
      <c r="G63" s="1">
        <f t="shared" si="2"/>
        <v>1</v>
      </c>
    </row>
    <row r="64" spans="1:7" x14ac:dyDescent="0.25">
      <c r="A64" s="11"/>
      <c r="B64" s="12"/>
      <c r="C64" s="12"/>
      <c r="D64" s="12"/>
      <c r="E64" s="12"/>
      <c r="G64" s="1">
        <f t="shared" si="2"/>
        <v>1</v>
      </c>
    </row>
    <row r="65" spans="1:7" x14ac:dyDescent="0.25">
      <c r="A65" s="11"/>
      <c r="B65" s="12"/>
      <c r="C65" s="12"/>
      <c r="D65" s="12"/>
      <c r="E65" s="12"/>
      <c r="G65" s="1">
        <f t="shared" si="2"/>
        <v>1</v>
      </c>
    </row>
    <row r="66" spans="1:7" x14ac:dyDescent="0.25">
      <c r="A66" s="11"/>
      <c r="B66" s="12"/>
      <c r="C66" s="12"/>
      <c r="D66" s="12"/>
      <c r="E66" s="12"/>
      <c r="G66" s="1">
        <f t="shared" si="2"/>
        <v>1</v>
      </c>
    </row>
    <row r="67" spans="1:7" x14ac:dyDescent="0.25">
      <c r="A67" s="11"/>
      <c r="B67" s="12"/>
      <c r="C67" s="12"/>
      <c r="D67" s="12"/>
      <c r="E67" s="12"/>
      <c r="G67" s="1">
        <f t="shared" si="2"/>
        <v>1</v>
      </c>
    </row>
    <row r="68" spans="1:7" x14ac:dyDescent="0.25">
      <c r="A68" s="11"/>
      <c r="B68" s="12"/>
      <c r="C68" s="12"/>
      <c r="D68" s="12"/>
      <c r="E68" s="12"/>
      <c r="G68" s="1">
        <f t="shared" si="2"/>
        <v>1</v>
      </c>
    </row>
    <row r="69" spans="1:7" x14ac:dyDescent="0.25">
      <c r="A69" s="11"/>
      <c r="B69" s="12"/>
      <c r="C69" s="12"/>
      <c r="D69" s="12"/>
      <c r="E69" s="12"/>
      <c r="G69" s="1">
        <f t="shared" si="2"/>
        <v>1</v>
      </c>
    </row>
    <row r="70" spans="1:7" x14ac:dyDescent="0.25">
      <c r="A70" s="11"/>
      <c r="B70" s="12"/>
      <c r="C70" s="12"/>
      <c r="D70" s="12"/>
      <c r="E70" s="12"/>
      <c r="G70" s="1">
        <f t="shared" si="2"/>
        <v>1</v>
      </c>
    </row>
    <row r="71" spans="1:7" x14ac:dyDescent="0.25">
      <c r="A71" s="11"/>
      <c r="B71" s="12"/>
      <c r="C71" s="12"/>
      <c r="D71" s="12"/>
      <c r="E71" s="12"/>
      <c r="G71" s="1">
        <f t="shared" si="2"/>
        <v>1</v>
      </c>
    </row>
    <row r="72" spans="1:7" x14ac:dyDescent="0.25">
      <c r="A72" s="11"/>
      <c r="B72" s="12"/>
      <c r="C72" s="12"/>
      <c r="D72" s="12"/>
      <c r="E72" s="12"/>
      <c r="G72" s="1">
        <f t="shared" si="2"/>
        <v>1</v>
      </c>
    </row>
    <row r="73" spans="1:7" x14ac:dyDescent="0.25">
      <c r="A73" s="11"/>
      <c r="B73" s="12"/>
      <c r="C73" s="12"/>
      <c r="D73" s="12"/>
      <c r="E73" s="12"/>
      <c r="G73" s="1">
        <f t="shared" si="2"/>
        <v>1</v>
      </c>
    </row>
    <row r="74" spans="1:7" x14ac:dyDescent="0.25">
      <c r="A74" s="11"/>
      <c r="B74" s="12"/>
      <c r="C74" s="12"/>
      <c r="D74" s="12"/>
      <c r="E74" s="12"/>
      <c r="G74" s="1">
        <f t="shared" si="2"/>
        <v>1</v>
      </c>
    </row>
    <row r="75" spans="1:7" x14ac:dyDescent="0.25">
      <c r="A75" s="11"/>
      <c r="B75" s="12"/>
      <c r="C75" s="12"/>
      <c r="D75" s="12"/>
      <c r="E75" s="12"/>
      <c r="G75" s="1">
        <f t="shared" si="2"/>
        <v>1</v>
      </c>
    </row>
    <row r="76" spans="1:7" x14ac:dyDescent="0.25">
      <c r="A76" s="11"/>
      <c r="B76" s="12"/>
      <c r="C76" s="12"/>
      <c r="D76" s="12"/>
      <c r="E76" s="12"/>
      <c r="G76" s="1">
        <f t="shared" si="2"/>
        <v>1</v>
      </c>
    </row>
    <row r="77" spans="1:7" x14ac:dyDescent="0.25">
      <c r="A77" s="11"/>
      <c r="B77" s="12"/>
      <c r="C77" s="12"/>
      <c r="D77" s="12"/>
      <c r="E77" s="12"/>
      <c r="G77" s="1">
        <f t="shared" si="2"/>
        <v>1</v>
      </c>
    </row>
    <row r="78" spans="1:7" x14ac:dyDescent="0.25">
      <c r="A78" s="11"/>
      <c r="B78" s="12"/>
      <c r="C78" s="12"/>
      <c r="D78" s="12"/>
      <c r="E78" s="12"/>
      <c r="G78" s="1">
        <f t="shared" si="2"/>
        <v>1</v>
      </c>
    </row>
    <row r="79" spans="1:7" x14ac:dyDescent="0.25">
      <c r="A79" s="11"/>
      <c r="B79" s="12"/>
      <c r="C79" s="12"/>
      <c r="D79" s="12"/>
      <c r="E79" s="12"/>
      <c r="G79" s="1">
        <f t="shared" si="2"/>
        <v>1</v>
      </c>
    </row>
    <row r="80" spans="1:7" x14ac:dyDescent="0.25">
      <c r="A80" s="11"/>
      <c r="B80" s="12"/>
      <c r="C80" s="12"/>
      <c r="D80" s="12"/>
      <c r="E80" s="12"/>
      <c r="G80" s="1">
        <f t="shared" si="2"/>
        <v>1</v>
      </c>
    </row>
    <row r="81" spans="1:7" x14ac:dyDescent="0.25">
      <c r="A81" s="11"/>
      <c r="B81" s="12"/>
      <c r="C81" s="12"/>
      <c r="D81" s="12"/>
      <c r="E81" s="12"/>
      <c r="G81" s="1">
        <f t="shared" si="2"/>
        <v>1</v>
      </c>
    </row>
    <row r="82" spans="1:7" x14ac:dyDescent="0.25">
      <c r="A82" s="11"/>
      <c r="B82" s="12"/>
      <c r="C82" s="12"/>
      <c r="D82" s="12"/>
      <c r="E82" s="12"/>
      <c r="G82" s="1">
        <f t="shared" si="2"/>
        <v>1</v>
      </c>
    </row>
    <row r="83" spans="1:7" x14ac:dyDescent="0.25">
      <c r="A83" s="11"/>
      <c r="B83" s="12"/>
      <c r="C83" s="12"/>
      <c r="D83" s="12"/>
      <c r="E83" s="12"/>
      <c r="G83" s="1">
        <f t="shared" si="2"/>
        <v>1</v>
      </c>
    </row>
    <row r="84" spans="1:7" x14ac:dyDescent="0.25">
      <c r="A84" s="11"/>
      <c r="B84" s="12"/>
      <c r="C84" s="12"/>
      <c r="D84" s="12"/>
      <c r="E84" s="12"/>
      <c r="G84" s="1">
        <f t="shared" si="2"/>
        <v>1</v>
      </c>
    </row>
    <row r="85" spans="1:7" x14ac:dyDescent="0.25">
      <c r="A85" s="11"/>
      <c r="B85" s="12"/>
      <c r="C85" s="12"/>
      <c r="D85" s="12"/>
      <c r="E85" s="12"/>
      <c r="G85" s="1">
        <f t="shared" si="2"/>
        <v>1</v>
      </c>
    </row>
    <row r="86" spans="1:7" x14ac:dyDescent="0.25">
      <c r="A86" s="11"/>
      <c r="B86" s="12"/>
      <c r="C86" s="12"/>
      <c r="D86" s="12"/>
      <c r="E86" s="12"/>
      <c r="G86" s="1">
        <f t="shared" si="2"/>
        <v>1</v>
      </c>
    </row>
    <row r="87" spans="1:7" x14ac:dyDescent="0.25">
      <c r="A87" s="11"/>
      <c r="B87" s="12"/>
      <c r="C87" s="12"/>
      <c r="D87" s="12"/>
      <c r="E87" s="12"/>
      <c r="G87" s="1">
        <f t="shared" si="2"/>
        <v>1</v>
      </c>
    </row>
    <row r="88" spans="1:7" x14ac:dyDescent="0.25">
      <c r="A88" s="11"/>
      <c r="B88" s="12"/>
      <c r="C88" s="12"/>
      <c r="D88" s="12"/>
      <c r="E88" s="12"/>
      <c r="G88" s="1">
        <f t="shared" si="2"/>
        <v>1</v>
      </c>
    </row>
    <row r="89" spans="1:7" x14ac:dyDescent="0.25">
      <c r="A89" s="11"/>
      <c r="B89" s="12"/>
      <c r="C89" s="12"/>
      <c r="D89" s="12"/>
      <c r="E89" s="12"/>
      <c r="G89" s="1">
        <f t="shared" si="2"/>
        <v>1</v>
      </c>
    </row>
    <row r="90" spans="1:7" x14ac:dyDescent="0.25">
      <c r="A90" s="11"/>
      <c r="B90" s="12"/>
      <c r="C90" s="12"/>
      <c r="D90" s="12"/>
      <c r="E90" s="12"/>
      <c r="G90" s="1">
        <f t="shared" si="2"/>
        <v>1</v>
      </c>
    </row>
    <row r="91" spans="1:7" x14ac:dyDescent="0.25">
      <c r="A91" s="11"/>
      <c r="B91" s="12"/>
      <c r="C91" s="12"/>
      <c r="D91" s="12"/>
      <c r="E91" s="12"/>
      <c r="G91" s="1">
        <f t="shared" si="2"/>
        <v>1</v>
      </c>
    </row>
    <row r="92" spans="1:7" x14ac:dyDescent="0.25">
      <c r="A92" s="11"/>
      <c r="B92" s="12"/>
      <c r="C92" s="12"/>
      <c r="D92" s="12"/>
      <c r="E92" s="12"/>
      <c r="G92" s="1">
        <f t="shared" si="2"/>
        <v>1</v>
      </c>
    </row>
    <row r="93" spans="1:7" x14ac:dyDescent="0.25">
      <c r="A93" s="11"/>
      <c r="B93" s="12"/>
      <c r="C93" s="12"/>
      <c r="D93" s="12"/>
      <c r="E93" s="12"/>
      <c r="G93" s="1">
        <f t="shared" si="2"/>
        <v>1</v>
      </c>
    </row>
    <row r="94" spans="1:7" x14ac:dyDescent="0.25">
      <c r="A94" s="11"/>
      <c r="B94" s="12"/>
      <c r="C94" s="12"/>
      <c r="D94" s="12"/>
      <c r="E94" s="12"/>
      <c r="G94" s="1">
        <f t="shared" si="2"/>
        <v>1</v>
      </c>
    </row>
    <row r="95" spans="1:7" x14ac:dyDescent="0.25">
      <c r="A95" s="11"/>
      <c r="B95" s="12"/>
      <c r="C95" s="12"/>
      <c r="D95" s="12"/>
      <c r="E95" s="12"/>
      <c r="G95" s="1">
        <f t="shared" si="2"/>
        <v>1</v>
      </c>
    </row>
    <row r="96" spans="1:7" x14ac:dyDescent="0.25">
      <c r="A96" s="11"/>
      <c r="B96" s="12"/>
      <c r="C96" s="12"/>
      <c r="D96" s="12"/>
      <c r="E96" s="12"/>
      <c r="G96" s="1">
        <f t="shared" si="2"/>
        <v>1</v>
      </c>
    </row>
    <row r="97" spans="1:7" x14ac:dyDescent="0.25">
      <c r="A97" s="11"/>
      <c r="B97" s="12"/>
      <c r="C97" s="12"/>
      <c r="D97" s="12"/>
      <c r="E97" s="12"/>
      <c r="G97" s="1">
        <f t="shared" si="2"/>
        <v>1</v>
      </c>
    </row>
    <row r="98" spans="1:7" x14ac:dyDescent="0.25">
      <c r="A98" s="11"/>
      <c r="B98" s="12"/>
      <c r="C98" s="12"/>
      <c r="D98" s="12"/>
      <c r="E98" s="12"/>
      <c r="G98" s="1">
        <f t="shared" si="2"/>
        <v>1</v>
      </c>
    </row>
    <row r="99" spans="1:7" x14ac:dyDescent="0.25">
      <c r="A99" s="11"/>
      <c r="B99" s="12"/>
      <c r="C99" s="12"/>
      <c r="D99" s="12"/>
      <c r="E99" s="12"/>
      <c r="G99" s="1">
        <f t="shared" si="2"/>
        <v>1</v>
      </c>
    </row>
    <row r="100" spans="1:7" x14ac:dyDescent="0.25">
      <c r="A100" s="11"/>
      <c r="B100" s="12"/>
      <c r="C100" s="12"/>
      <c r="D100" s="12"/>
      <c r="E100" s="12"/>
      <c r="G100" s="1">
        <f t="shared" si="2"/>
        <v>1</v>
      </c>
    </row>
    <row r="101" spans="1:7" x14ac:dyDescent="0.25">
      <c r="A101" s="11"/>
      <c r="B101" s="12"/>
      <c r="C101" s="12"/>
      <c r="D101" s="12"/>
      <c r="E101" s="12"/>
      <c r="G101" s="1">
        <f t="shared" si="2"/>
        <v>1</v>
      </c>
    </row>
    <row r="102" spans="1:7" x14ac:dyDescent="0.25">
      <c r="A102" s="11"/>
      <c r="B102" s="12"/>
      <c r="C102" s="12"/>
      <c r="D102" s="12"/>
      <c r="E102" s="12"/>
      <c r="G102" s="1">
        <f t="shared" si="2"/>
        <v>1</v>
      </c>
    </row>
    <row r="103" spans="1:7" x14ac:dyDescent="0.25">
      <c r="A103" s="11"/>
      <c r="B103" s="12"/>
      <c r="C103" s="12"/>
      <c r="D103" s="12"/>
      <c r="E103" s="12"/>
      <c r="G103" s="1">
        <f t="shared" si="2"/>
        <v>1</v>
      </c>
    </row>
    <row r="104" spans="1:7" x14ac:dyDescent="0.25">
      <c r="A104" s="11"/>
      <c r="B104" s="12"/>
      <c r="C104" s="12"/>
      <c r="D104" s="12"/>
      <c r="E104" s="12"/>
      <c r="G104" s="1">
        <f t="shared" ref="G104:G167" si="3">IF(G103=1,1,0)</f>
        <v>1</v>
      </c>
    </row>
    <row r="105" spans="1:7" x14ac:dyDescent="0.25">
      <c r="A105" s="11"/>
      <c r="B105" s="12"/>
      <c r="C105" s="12"/>
      <c r="D105" s="12"/>
      <c r="E105" s="12"/>
      <c r="G105" s="1">
        <f t="shared" si="3"/>
        <v>1</v>
      </c>
    </row>
    <row r="106" spans="1:7" x14ac:dyDescent="0.25">
      <c r="A106" s="11"/>
      <c r="B106" s="12"/>
      <c r="C106" s="12"/>
      <c r="D106" s="12"/>
      <c r="E106" s="12"/>
      <c r="G106" s="1">
        <f t="shared" si="3"/>
        <v>1</v>
      </c>
    </row>
    <row r="107" spans="1:7" x14ac:dyDescent="0.25">
      <c r="A107" s="11"/>
      <c r="B107" s="12"/>
      <c r="C107" s="12"/>
      <c r="D107" s="12"/>
      <c r="E107" s="12"/>
      <c r="G107" s="1">
        <f t="shared" si="3"/>
        <v>1</v>
      </c>
    </row>
    <row r="108" spans="1:7" x14ac:dyDescent="0.25">
      <c r="A108" s="11"/>
      <c r="B108" s="12"/>
      <c r="C108" s="12"/>
      <c r="D108" s="12"/>
      <c r="E108" s="12"/>
      <c r="G108" s="1">
        <f t="shared" si="3"/>
        <v>1</v>
      </c>
    </row>
    <row r="109" spans="1:7" x14ac:dyDescent="0.25">
      <c r="A109" s="11"/>
      <c r="B109" s="12"/>
      <c r="C109" s="12"/>
      <c r="D109" s="12"/>
      <c r="E109" s="12"/>
      <c r="G109" s="1">
        <f t="shared" si="3"/>
        <v>1</v>
      </c>
    </row>
    <row r="110" spans="1:7" x14ac:dyDescent="0.25">
      <c r="A110" s="11"/>
      <c r="B110" s="12"/>
      <c r="C110" s="12"/>
      <c r="D110" s="12"/>
      <c r="E110" s="12"/>
      <c r="G110" s="1">
        <f t="shared" si="3"/>
        <v>1</v>
      </c>
    </row>
    <row r="111" spans="1:7" x14ac:dyDescent="0.25">
      <c r="A111" s="11"/>
      <c r="B111" s="12"/>
      <c r="C111" s="12"/>
      <c r="D111" s="12"/>
      <c r="E111" s="12"/>
      <c r="G111" s="1">
        <f t="shared" si="3"/>
        <v>1</v>
      </c>
    </row>
    <row r="112" spans="1:7" x14ac:dyDescent="0.25">
      <c r="A112" s="11"/>
      <c r="B112" s="12"/>
      <c r="C112" s="12"/>
      <c r="D112" s="12"/>
      <c r="E112" s="12"/>
      <c r="G112" s="1">
        <f t="shared" si="3"/>
        <v>1</v>
      </c>
    </row>
    <row r="113" spans="1:7" x14ac:dyDescent="0.25">
      <c r="A113" s="11"/>
      <c r="B113" s="12"/>
      <c r="C113" s="12"/>
      <c r="D113" s="12"/>
      <c r="E113" s="12"/>
      <c r="G113" s="1">
        <f t="shared" si="3"/>
        <v>1</v>
      </c>
    </row>
    <row r="114" spans="1:7" x14ac:dyDescent="0.25">
      <c r="A114" s="11"/>
      <c r="B114" s="12"/>
      <c r="C114" s="12"/>
      <c r="D114" s="12"/>
      <c r="E114" s="12"/>
      <c r="G114" s="1">
        <f t="shared" si="3"/>
        <v>1</v>
      </c>
    </row>
    <row r="115" spans="1:7" x14ac:dyDescent="0.25">
      <c r="A115" s="11"/>
      <c r="B115" s="12"/>
      <c r="C115" s="12"/>
      <c r="D115" s="12"/>
      <c r="E115" s="12"/>
      <c r="G115" s="1">
        <f t="shared" si="3"/>
        <v>1</v>
      </c>
    </row>
    <row r="116" spans="1:7" x14ac:dyDescent="0.25">
      <c r="A116" s="11"/>
      <c r="B116" s="12"/>
      <c r="C116" s="12"/>
      <c r="D116" s="12"/>
      <c r="E116" s="12"/>
      <c r="G116" s="1">
        <f t="shared" si="3"/>
        <v>1</v>
      </c>
    </row>
    <row r="117" spans="1:7" x14ac:dyDescent="0.25">
      <c r="A117" s="11"/>
      <c r="B117" s="12"/>
      <c r="C117" s="12"/>
      <c r="D117" s="12"/>
      <c r="E117" s="12"/>
      <c r="G117" s="1">
        <f t="shared" si="3"/>
        <v>1</v>
      </c>
    </row>
    <row r="118" spans="1:7" x14ac:dyDescent="0.25">
      <c r="A118" s="11"/>
      <c r="B118" s="12"/>
      <c r="C118" s="12"/>
      <c r="D118" s="12"/>
      <c r="E118" s="12"/>
      <c r="G118" s="1">
        <f t="shared" si="3"/>
        <v>1</v>
      </c>
    </row>
    <row r="119" spans="1:7" x14ac:dyDescent="0.25">
      <c r="A119" s="11"/>
      <c r="B119" s="12"/>
      <c r="C119" s="12"/>
      <c r="D119" s="12"/>
      <c r="E119" s="12"/>
      <c r="G119" s="1">
        <f t="shared" si="3"/>
        <v>1</v>
      </c>
    </row>
    <row r="120" spans="1:7" x14ac:dyDescent="0.25">
      <c r="A120" s="11"/>
      <c r="B120" s="12"/>
      <c r="C120" s="12"/>
      <c r="D120" s="12"/>
      <c r="E120" s="12"/>
      <c r="G120" s="1">
        <f t="shared" si="3"/>
        <v>1</v>
      </c>
    </row>
    <row r="121" spans="1:7" x14ac:dyDescent="0.25">
      <c r="A121" s="11"/>
      <c r="B121" s="12"/>
      <c r="C121" s="12"/>
      <c r="D121" s="12"/>
      <c r="E121" s="12"/>
      <c r="G121" s="1">
        <f t="shared" si="3"/>
        <v>1</v>
      </c>
    </row>
    <row r="122" spans="1:7" x14ac:dyDescent="0.25">
      <c r="A122" s="11"/>
      <c r="B122" s="12"/>
      <c r="C122" s="12"/>
      <c r="D122" s="12"/>
      <c r="E122" s="12"/>
      <c r="G122" s="1">
        <f t="shared" si="3"/>
        <v>1</v>
      </c>
    </row>
    <row r="123" spans="1:7" x14ac:dyDescent="0.25">
      <c r="A123" s="11"/>
      <c r="B123" s="12"/>
      <c r="C123" s="12"/>
      <c r="D123" s="12"/>
      <c r="E123" s="12"/>
      <c r="G123" s="1">
        <f t="shared" si="3"/>
        <v>1</v>
      </c>
    </row>
    <row r="124" spans="1:7" x14ac:dyDescent="0.25">
      <c r="A124" s="11"/>
      <c r="B124" s="12"/>
      <c r="C124" s="12"/>
      <c r="D124" s="12"/>
      <c r="E124" s="12"/>
      <c r="G124" s="1">
        <f t="shared" si="3"/>
        <v>1</v>
      </c>
    </row>
    <row r="125" spans="1:7" x14ac:dyDescent="0.25">
      <c r="A125" s="11"/>
      <c r="B125" s="12"/>
      <c r="C125" s="12"/>
      <c r="D125" s="12"/>
      <c r="E125" s="12"/>
      <c r="G125" s="1">
        <f t="shared" si="3"/>
        <v>1</v>
      </c>
    </row>
    <row r="126" spans="1:7" x14ac:dyDescent="0.25">
      <c r="A126" s="11"/>
      <c r="B126" s="12"/>
      <c r="C126" s="12"/>
      <c r="D126" s="12"/>
      <c r="E126" s="12"/>
      <c r="G126" s="1">
        <f t="shared" si="3"/>
        <v>1</v>
      </c>
    </row>
    <row r="127" spans="1:7" x14ac:dyDescent="0.25">
      <c r="A127" s="11"/>
      <c r="B127" s="12"/>
      <c r="C127" s="12"/>
      <c r="D127" s="12"/>
      <c r="E127" s="12"/>
      <c r="G127" s="1">
        <f t="shared" si="3"/>
        <v>1</v>
      </c>
    </row>
    <row r="128" spans="1:7" x14ac:dyDescent="0.25">
      <c r="A128" s="11"/>
      <c r="B128" s="12"/>
      <c r="C128" s="12"/>
      <c r="D128" s="12"/>
      <c r="E128" s="12"/>
      <c r="G128" s="1">
        <f t="shared" si="3"/>
        <v>1</v>
      </c>
    </row>
    <row r="129" spans="1:7" x14ac:dyDescent="0.25">
      <c r="A129" s="11"/>
      <c r="B129" s="12"/>
      <c r="C129" s="12"/>
      <c r="D129" s="12"/>
      <c r="E129" s="12"/>
      <c r="G129" s="1">
        <f t="shared" si="3"/>
        <v>1</v>
      </c>
    </row>
    <row r="130" spans="1:7" x14ac:dyDescent="0.25">
      <c r="A130" s="11"/>
      <c r="B130" s="12"/>
      <c r="C130" s="12"/>
      <c r="D130" s="12"/>
      <c r="E130" s="12"/>
      <c r="G130" s="1">
        <f t="shared" si="3"/>
        <v>1</v>
      </c>
    </row>
    <row r="131" spans="1:7" x14ac:dyDescent="0.25">
      <c r="A131" s="11"/>
      <c r="B131" s="12"/>
      <c r="C131" s="12"/>
      <c r="D131" s="12"/>
      <c r="E131" s="12"/>
      <c r="G131" s="1">
        <f t="shared" si="3"/>
        <v>1</v>
      </c>
    </row>
    <row r="132" spans="1:7" x14ac:dyDescent="0.25">
      <c r="A132" s="11"/>
      <c r="B132" s="12"/>
      <c r="C132" s="12"/>
      <c r="D132" s="12"/>
      <c r="E132" s="12"/>
      <c r="G132" s="1">
        <f t="shared" si="3"/>
        <v>1</v>
      </c>
    </row>
    <row r="133" spans="1:7" x14ac:dyDescent="0.25">
      <c r="A133" s="11"/>
      <c r="B133" s="12"/>
      <c r="C133" s="12"/>
      <c r="D133" s="12"/>
      <c r="E133" s="12"/>
      <c r="G133" s="1">
        <f t="shared" si="3"/>
        <v>1</v>
      </c>
    </row>
    <row r="134" spans="1:7" x14ac:dyDescent="0.25">
      <c r="A134" s="11"/>
      <c r="B134" s="12"/>
      <c r="C134" s="12"/>
      <c r="D134" s="12"/>
      <c r="E134" s="12"/>
      <c r="G134" s="1">
        <f t="shared" si="3"/>
        <v>1</v>
      </c>
    </row>
    <row r="135" spans="1:7" x14ac:dyDescent="0.25">
      <c r="A135" s="11"/>
      <c r="B135" s="12"/>
      <c r="C135" s="12"/>
      <c r="D135" s="12"/>
      <c r="E135" s="12"/>
      <c r="G135" s="1">
        <f t="shared" si="3"/>
        <v>1</v>
      </c>
    </row>
    <row r="136" spans="1:7" x14ac:dyDescent="0.25">
      <c r="A136" s="11"/>
      <c r="B136" s="12"/>
      <c r="C136" s="12"/>
      <c r="D136" s="12"/>
      <c r="E136" s="12"/>
      <c r="G136" s="1">
        <f t="shared" si="3"/>
        <v>1</v>
      </c>
    </row>
    <row r="137" spans="1:7" x14ac:dyDescent="0.25">
      <c r="A137" s="11"/>
      <c r="B137" s="12"/>
      <c r="C137" s="12"/>
      <c r="D137" s="12"/>
      <c r="E137" s="12"/>
      <c r="G137" s="1">
        <f t="shared" si="3"/>
        <v>1</v>
      </c>
    </row>
    <row r="138" spans="1:7" x14ac:dyDescent="0.25">
      <c r="A138" s="11"/>
      <c r="B138" s="12"/>
      <c r="C138" s="12"/>
      <c r="D138" s="12"/>
      <c r="E138" s="12"/>
      <c r="G138" s="1">
        <f t="shared" si="3"/>
        <v>1</v>
      </c>
    </row>
    <row r="139" spans="1:7" x14ac:dyDescent="0.25">
      <c r="A139" s="11"/>
      <c r="B139" s="12"/>
      <c r="C139" s="12"/>
      <c r="D139" s="12"/>
      <c r="E139" s="12"/>
      <c r="G139" s="1">
        <f t="shared" si="3"/>
        <v>1</v>
      </c>
    </row>
    <row r="140" spans="1:7" x14ac:dyDescent="0.25">
      <c r="A140" s="11"/>
      <c r="B140" s="12"/>
      <c r="C140" s="12"/>
      <c r="D140" s="12"/>
      <c r="E140" s="12"/>
      <c r="G140" s="1">
        <f t="shared" si="3"/>
        <v>1</v>
      </c>
    </row>
    <row r="141" spans="1:7" x14ac:dyDescent="0.25">
      <c r="A141" s="11"/>
      <c r="B141" s="12"/>
      <c r="C141" s="12"/>
      <c r="D141" s="12"/>
      <c r="E141" s="12"/>
      <c r="G141" s="1">
        <f t="shared" si="3"/>
        <v>1</v>
      </c>
    </row>
    <row r="142" spans="1:7" x14ac:dyDescent="0.25">
      <c r="A142" s="11"/>
      <c r="B142" s="12"/>
      <c r="C142" s="12"/>
      <c r="D142" s="12"/>
      <c r="E142" s="12"/>
      <c r="G142" s="1">
        <f t="shared" si="3"/>
        <v>1</v>
      </c>
    </row>
    <row r="143" spans="1:7" x14ac:dyDescent="0.25">
      <c r="A143" s="11"/>
      <c r="B143" s="12"/>
      <c r="C143" s="12"/>
      <c r="D143" s="12"/>
      <c r="E143" s="12"/>
      <c r="G143" s="1">
        <f t="shared" si="3"/>
        <v>1</v>
      </c>
    </row>
    <row r="144" spans="1:7" x14ac:dyDescent="0.25">
      <c r="A144" s="11"/>
      <c r="B144" s="12"/>
      <c r="C144" s="12"/>
      <c r="D144" s="12"/>
      <c r="E144" s="12"/>
      <c r="G144" s="1">
        <f t="shared" si="3"/>
        <v>1</v>
      </c>
    </row>
    <row r="145" spans="1:7" x14ac:dyDescent="0.25">
      <c r="A145" s="11"/>
      <c r="B145" s="12"/>
      <c r="C145" s="12"/>
      <c r="D145" s="12"/>
      <c r="E145" s="12"/>
      <c r="G145" s="1">
        <f t="shared" si="3"/>
        <v>1</v>
      </c>
    </row>
    <row r="146" spans="1:7" x14ac:dyDescent="0.25">
      <c r="A146" s="11"/>
      <c r="B146" s="12"/>
      <c r="C146" s="12"/>
      <c r="D146" s="12"/>
      <c r="E146" s="12"/>
      <c r="G146" s="1">
        <f t="shared" si="3"/>
        <v>1</v>
      </c>
    </row>
    <row r="147" spans="1:7" x14ac:dyDescent="0.25">
      <c r="A147" s="11"/>
      <c r="B147" s="12"/>
      <c r="C147" s="12"/>
      <c r="D147" s="12"/>
      <c r="E147" s="12"/>
      <c r="G147" s="1">
        <f t="shared" si="3"/>
        <v>1</v>
      </c>
    </row>
    <row r="148" spans="1:7" x14ac:dyDescent="0.25">
      <c r="A148" s="11"/>
      <c r="B148" s="12"/>
      <c r="C148" s="12"/>
      <c r="D148" s="12"/>
      <c r="E148" s="12"/>
      <c r="G148" s="1">
        <f t="shared" si="3"/>
        <v>1</v>
      </c>
    </row>
    <row r="149" spans="1:7" x14ac:dyDescent="0.25">
      <c r="A149" s="11"/>
      <c r="B149" s="12"/>
      <c r="C149" s="12"/>
      <c r="D149" s="12"/>
      <c r="E149" s="12"/>
      <c r="G149" s="1">
        <f t="shared" si="3"/>
        <v>1</v>
      </c>
    </row>
    <row r="150" spans="1:7" x14ac:dyDescent="0.25">
      <c r="A150" s="11"/>
      <c r="B150" s="12"/>
      <c r="C150" s="12"/>
      <c r="D150" s="12"/>
      <c r="E150" s="12"/>
      <c r="G150" s="1">
        <f t="shared" si="3"/>
        <v>1</v>
      </c>
    </row>
    <row r="151" spans="1:7" x14ac:dyDescent="0.25">
      <c r="A151" s="11"/>
      <c r="B151" s="12"/>
      <c r="C151" s="12"/>
      <c r="D151" s="12"/>
      <c r="E151" s="12"/>
      <c r="G151" s="1">
        <f t="shared" si="3"/>
        <v>1</v>
      </c>
    </row>
    <row r="152" spans="1:7" x14ac:dyDescent="0.25">
      <c r="A152" s="11"/>
      <c r="B152" s="12"/>
      <c r="C152" s="12"/>
      <c r="D152" s="12"/>
      <c r="E152" s="12"/>
      <c r="G152" s="1">
        <f t="shared" si="3"/>
        <v>1</v>
      </c>
    </row>
    <row r="153" spans="1:7" x14ac:dyDescent="0.25">
      <c r="A153" s="11"/>
      <c r="B153" s="12"/>
      <c r="C153" s="12"/>
      <c r="D153" s="12"/>
      <c r="E153" s="12"/>
      <c r="G153" s="1">
        <f t="shared" si="3"/>
        <v>1</v>
      </c>
    </row>
    <row r="154" spans="1:7" x14ac:dyDescent="0.25">
      <c r="A154" s="11"/>
      <c r="B154" s="12"/>
      <c r="C154" s="12"/>
      <c r="D154" s="12"/>
      <c r="E154" s="12"/>
      <c r="G154" s="1">
        <f t="shared" si="3"/>
        <v>1</v>
      </c>
    </row>
    <row r="155" spans="1:7" x14ac:dyDescent="0.25">
      <c r="A155" s="11"/>
      <c r="B155" s="12"/>
      <c r="C155" s="12"/>
      <c r="D155" s="12"/>
      <c r="E155" s="12"/>
      <c r="G155" s="1">
        <f t="shared" si="3"/>
        <v>1</v>
      </c>
    </row>
    <row r="156" spans="1:7" x14ac:dyDescent="0.25">
      <c r="A156" s="11"/>
      <c r="B156" s="12"/>
      <c r="C156" s="12"/>
      <c r="D156" s="12"/>
      <c r="E156" s="12"/>
      <c r="G156" s="1">
        <f t="shared" si="3"/>
        <v>1</v>
      </c>
    </row>
    <row r="157" spans="1:7" x14ac:dyDescent="0.25">
      <c r="A157" s="11"/>
      <c r="B157" s="12"/>
      <c r="C157" s="12"/>
      <c r="D157" s="12"/>
      <c r="E157" s="12"/>
      <c r="G157" s="1">
        <f t="shared" si="3"/>
        <v>1</v>
      </c>
    </row>
    <row r="158" spans="1:7" x14ac:dyDescent="0.25">
      <c r="A158" s="11"/>
      <c r="B158" s="12"/>
      <c r="C158" s="12"/>
      <c r="D158" s="12"/>
      <c r="E158" s="12"/>
      <c r="G158" s="1">
        <f t="shared" si="3"/>
        <v>1</v>
      </c>
    </row>
    <row r="159" spans="1:7" x14ac:dyDescent="0.25">
      <c r="A159" s="11"/>
      <c r="B159" s="12"/>
      <c r="C159" s="12"/>
      <c r="D159" s="12"/>
      <c r="E159" s="12"/>
      <c r="G159" s="1">
        <f t="shared" si="3"/>
        <v>1</v>
      </c>
    </row>
    <row r="160" spans="1:7" x14ac:dyDescent="0.25">
      <c r="A160" s="11"/>
      <c r="B160" s="12"/>
      <c r="C160" s="12"/>
      <c r="D160" s="12"/>
      <c r="E160" s="12"/>
      <c r="G160" s="1">
        <f t="shared" si="3"/>
        <v>1</v>
      </c>
    </row>
    <row r="161" spans="1:7" x14ac:dyDescent="0.25">
      <c r="A161" s="11"/>
      <c r="B161" s="12"/>
      <c r="C161" s="12"/>
      <c r="D161" s="12"/>
      <c r="E161" s="12"/>
      <c r="G161" s="1">
        <f t="shared" si="3"/>
        <v>1</v>
      </c>
    </row>
    <row r="162" spans="1:7" x14ac:dyDescent="0.25">
      <c r="A162" s="11"/>
      <c r="B162" s="12"/>
      <c r="C162" s="12"/>
      <c r="D162" s="12"/>
      <c r="E162" s="12"/>
      <c r="G162" s="1">
        <f t="shared" si="3"/>
        <v>1</v>
      </c>
    </row>
    <row r="163" spans="1:7" x14ac:dyDescent="0.25">
      <c r="A163" s="11"/>
      <c r="B163" s="12"/>
      <c r="C163" s="12"/>
      <c r="D163" s="12"/>
      <c r="E163" s="12"/>
      <c r="G163" s="1">
        <f t="shared" si="3"/>
        <v>1</v>
      </c>
    </row>
    <row r="164" spans="1:7" x14ac:dyDescent="0.25">
      <c r="A164" s="11"/>
      <c r="B164" s="12"/>
      <c r="C164" s="12"/>
      <c r="D164" s="12"/>
      <c r="E164" s="12"/>
      <c r="G164" s="1">
        <f t="shared" si="3"/>
        <v>1</v>
      </c>
    </row>
    <row r="165" spans="1:7" x14ac:dyDescent="0.25">
      <c r="A165" s="11"/>
      <c r="B165" s="12"/>
      <c r="C165" s="12"/>
      <c r="D165" s="12"/>
      <c r="E165" s="12"/>
      <c r="G165" s="1">
        <f t="shared" si="3"/>
        <v>1</v>
      </c>
    </row>
    <row r="166" spans="1:7" x14ac:dyDescent="0.25">
      <c r="A166" s="11"/>
      <c r="B166" s="12"/>
      <c r="C166" s="12"/>
      <c r="D166" s="12"/>
      <c r="E166" s="12"/>
      <c r="G166" s="1">
        <f t="shared" si="3"/>
        <v>1</v>
      </c>
    </row>
    <row r="167" spans="1:7" x14ac:dyDescent="0.25">
      <c r="A167" s="11"/>
      <c r="B167" s="12"/>
      <c r="C167" s="12"/>
      <c r="D167" s="12"/>
      <c r="E167" s="12"/>
      <c r="G167" s="1">
        <f t="shared" si="3"/>
        <v>1</v>
      </c>
    </row>
    <row r="168" spans="1:7" x14ac:dyDescent="0.25">
      <c r="A168" s="11"/>
      <c r="B168" s="12"/>
      <c r="C168" s="12"/>
      <c r="D168" s="12"/>
      <c r="E168" s="12"/>
      <c r="G168" s="1">
        <f t="shared" ref="G168:G208" si="4">IF(G167=1,1,0)</f>
        <v>1</v>
      </c>
    </row>
    <row r="169" spans="1:7" x14ac:dyDescent="0.25">
      <c r="A169" s="11"/>
      <c r="B169" s="12"/>
      <c r="C169" s="12"/>
      <c r="D169" s="12"/>
      <c r="E169" s="12"/>
      <c r="G169" s="1">
        <f t="shared" si="4"/>
        <v>1</v>
      </c>
    </row>
    <row r="170" spans="1:7" x14ac:dyDescent="0.25">
      <c r="A170" s="11"/>
      <c r="B170" s="12"/>
      <c r="C170" s="12"/>
      <c r="D170" s="12"/>
      <c r="E170" s="12"/>
      <c r="G170" s="1">
        <f t="shared" si="4"/>
        <v>1</v>
      </c>
    </row>
    <row r="171" spans="1:7" x14ac:dyDescent="0.25">
      <c r="A171" s="11"/>
      <c r="B171" s="12"/>
      <c r="C171" s="12"/>
      <c r="D171" s="12"/>
      <c r="E171" s="12"/>
      <c r="G171" s="1">
        <f t="shared" si="4"/>
        <v>1</v>
      </c>
    </row>
    <row r="172" spans="1:7" x14ac:dyDescent="0.25">
      <c r="A172" s="11"/>
      <c r="B172" s="12"/>
      <c r="C172" s="12"/>
      <c r="D172" s="12"/>
      <c r="E172" s="12"/>
      <c r="G172" s="1">
        <f t="shared" si="4"/>
        <v>1</v>
      </c>
    </row>
    <row r="173" spans="1:7" x14ac:dyDescent="0.25">
      <c r="A173" s="11"/>
      <c r="B173" s="12"/>
      <c r="C173" s="12"/>
      <c r="D173" s="12"/>
      <c r="E173" s="12"/>
      <c r="G173" s="1">
        <f t="shared" si="4"/>
        <v>1</v>
      </c>
    </row>
    <row r="174" spans="1:7" x14ac:dyDescent="0.25">
      <c r="A174" s="11"/>
      <c r="B174" s="12"/>
      <c r="C174" s="12"/>
      <c r="D174" s="12"/>
      <c r="E174" s="12"/>
      <c r="G174" s="1">
        <f t="shared" si="4"/>
        <v>1</v>
      </c>
    </row>
    <row r="175" spans="1:7" x14ac:dyDescent="0.25">
      <c r="A175" s="11"/>
      <c r="B175" s="12"/>
      <c r="C175" s="12"/>
      <c r="D175" s="12"/>
      <c r="E175" s="12"/>
      <c r="G175" s="1">
        <f t="shared" si="4"/>
        <v>1</v>
      </c>
    </row>
    <row r="176" spans="1:7" x14ac:dyDescent="0.25">
      <c r="A176" s="11"/>
      <c r="B176" s="12"/>
      <c r="C176" s="12"/>
      <c r="D176" s="12"/>
      <c r="E176" s="12"/>
      <c r="G176" s="1">
        <f t="shared" si="4"/>
        <v>1</v>
      </c>
    </row>
    <row r="177" spans="1:7" x14ac:dyDescent="0.25">
      <c r="A177" s="11"/>
      <c r="B177" s="12"/>
      <c r="C177" s="12"/>
      <c r="D177" s="12"/>
      <c r="E177" s="12"/>
      <c r="G177" s="1">
        <f t="shared" si="4"/>
        <v>1</v>
      </c>
    </row>
    <row r="178" spans="1:7" x14ac:dyDescent="0.25">
      <c r="A178" s="11"/>
      <c r="B178" s="12"/>
      <c r="C178" s="12"/>
      <c r="D178" s="12"/>
      <c r="E178" s="12"/>
      <c r="G178" s="1">
        <f t="shared" si="4"/>
        <v>1</v>
      </c>
    </row>
    <row r="179" spans="1:7" x14ac:dyDescent="0.25">
      <c r="A179" s="11"/>
      <c r="B179" s="12"/>
      <c r="C179" s="12"/>
      <c r="D179" s="12"/>
      <c r="E179" s="12"/>
      <c r="G179" s="1">
        <f t="shared" si="4"/>
        <v>1</v>
      </c>
    </row>
    <row r="180" spans="1:7" x14ac:dyDescent="0.25">
      <c r="A180" s="11"/>
      <c r="B180" s="12"/>
      <c r="C180" s="12"/>
      <c r="D180" s="12"/>
      <c r="E180" s="12"/>
      <c r="G180" s="1">
        <f t="shared" si="4"/>
        <v>1</v>
      </c>
    </row>
    <row r="181" spans="1:7" x14ac:dyDescent="0.25">
      <c r="A181" s="11"/>
      <c r="B181" s="12"/>
      <c r="C181" s="12"/>
      <c r="D181" s="12"/>
      <c r="E181" s="12"/>
      <c r="G181" s="1">
        <f t="shared" si="4"/>
        <v>1</v>
      </c>
    </row>
    <row r="182" spans="1:7" x14ac:dyDescent="0.25">
      <c r="A182" s="11"/>
      <c r="B182" s="12"/>
      <c r="C182" s="12"/>
      <c r="D182" s="12"/>
      <c r="E182" s="12"/>
      <c r="G182" s="1">
        <f t="shared" si="4"/>
        <v>1</v>
      </c>
    </row>
    <row r="183" spans="1:7" x14ac:dyDescent="0.25">
      <c r="A183" s="11"/>
      <c r="B183" s="12"/>
      <c r="C183" s="12"/>
      <c r="D183" s="12"/>
      <c r="E183" s="12"/>
      <c r="G183" s="1">
        <f t="shared" si="4"/>
        <v>1</v>
      </c>
    </row>
    <row r="184" spans="1:7" x14ac:dyDescent="0.25">
      <c r="A184" s="11"/>
      <c r="B184" s="12"/>
      <c r="C184" s="12"/>
      <c r="D184" s="12"/>
      <c r="E184" s="12"/>
      <c r="G184" s="1">
        <f t="shared" si="4"/>
        <v>1</v>
      </c>
    </row>
    <row r="185" spans="1:7" x14ac:dyDescent="0.25">
      <c r="A185" s="11"/>
      <c r="B185" s="12"/>
      <c r="C185" s="12"/>
      <c r="D185" s="12"/>
      <c r="E185" s="12"/>
      <c r="G185" s="1">
        <f t="shared" si="4"/>
        <v>1</v>
      </c>
    </row>
    <row r="186" spans="1:7" x14ac:dyDescent="0.25">
      <c r="A186" s="11"/>
      <c r="B186" s="12"/>
      <c r="C186" s="12"/>
      <c r="D186" s="12"/>
      <c r="E186" s="12"/>
      <c r="G186" s="1">
        <f t="shared" si="4"/>
        <v>1</v>
      </c>
    </row>
    <row r="187" spans="1:7" x14ac:dyDescent="0.25">
      <c r="A187" s="11"/>
      <c r="B187" s="12"/>
      <c r="C187" s="12"/>
      <c r="D187" s="12"/>
      <c r="E187" s="12"/>
      <c r="G187" s="1">
        <f t="shared" si="4"/>
        <v>1</v>
      </c>
    </row>
    <row r="188" spans="1:7" x14ac:dyDescent="0.25">
      <c r="A188" s="11"/>
      <c r="B188" s="12"/>
      <c r="C188" s="12"/>
      <c r="D188" s="12"/>
      <c r="E188" s="12"/>
      <c r="G188" s="1">
        <f t="shared" si="4"/>
        <v>1</v>
      </c>
    </row>
    <row r="189" spans="1:7" x14ac:dyDescent="0.25">
      <c r="A189" s="11"/>
      <c r="B189" s="12"/>
      <c r="C189" s="12"/>
      <c r="D189" s="12"/>
      <c r="E189" s="12"/>
      <c r="G189" s="1">
        <f t="shared" si="4"/>
        <v>1</v>
      </c>
    </row>
    <row r="190" spans="1:7" x14ac:dyDescent="0.25">
      <c r="A190" s="11"/>
      <c r="B190" s="12"/>
      <c r="C190" s="12"/>
      <c r="D190" s="12"/>
      <c r="E190" s="12"/>
      <c r="G190" s="1">
        <f t="shared" si="4"/>
        <v>1</v>
      </c>
    </row>
    <row r="191" spans="1:7" x14ac:dyDescent="0.25">
      <c r="A191" s="11"/>
      <c r="B191" s="12"/>
      <c r="C191" s="12"/>
      <c r="D191" s="12"/>
      <c r="E191" s="12"/>
      <c r="G191" s="1">
        <f t="shared" si="4"/>
        <v>1</v>
      </c>
    </row>
    <row r="192" spans="1:7" x14ac:dyDescent="0.25">
      <c r="A192" s="11"/>
      <c r="B192" s="12"/>
      <c r="C192" s="12"/>
      <c r="D192" s="12"/>
      <c r="E192" s="12"/>
      <c r="G192" s="1">
        <f t="shared" si="4"/>
        <v>1</v>
      </c>
    </row>
    <row r="193" spans="1:7" x14ac:dyDescent="0.25">
      <c r="A193" s="11"/>
      <c r="B193" s="12"/>
      <c r="C193" s="12"/>
      <c r="D193" s="12"/>
      <c r="E193" s="12"/>
      <c r="G193" s="1">
        <f t="shared" si="4"/>
        <v>1</v>
      </c>
    </row>
    <row r="194" spans="1:7" x14ac:dyDescent="0.25">
      <c r="A194" s="11"/>
      <c r="B194" s="12"/>
      <c r="C194" s="12"/>
      <c r="D194" s="12"/>
      <c r="E194" s="12"/>
      <c r="G194" s="1">
        <f t="shared" si="4"/>
        <v>1</v>
      </c>
    </row>
    <row r="195" spans="1:7" x14ac:dyDescent="0.25">
      <c r="A195" s="11"/>
      <c r="B195" s="12"/>
      <c r="C195" s="12"/>
      <c r="D195" s="12"/>
      <c r="E195" s="12"/>
      <c r="G195" s="1">
        <f t="shared" si="4"/>
        <v>1</v>
      </c>
    </row>
    <row r="196" spans="1:7" x14ac:dyDescent="0.25">
      <c r="A196" s="11"/>
      <c r="B196" s="12"/>
      <c r="C196" s="12"/>
      <c r="D196" s="12"/>
      <c r="E196" s="12"/>
      <c r="G196" s="1">
        <f t="shared" si="4"/>
        <v>1</v>
      </c>
    </row>
    <row r="197" spans="1:7" x14ac:dyDescent="0.25">
      <c r="A197" s="11"/>
      <c r="B197" s="12"/>
      <c r="C197" s="12"/>
      <c r="D197" s="12"/>
      <c r="E197" s="12"/>
      <c r="G197" s="1">
        <f t="shared" si="4"/>
        <v>1</v>
      </c>
    </row>
    <row r="198" spans="1:7" x14ac:dyDescent="0.25">
      <c r="A198" s="11"/>
      <c r="B198" s="12"/>
      <c r="C198" s="12"/>
      <c r="D198" s="12"/>
      <c r="E198" s="12"/>
      <c r="G198" s="1">
        <f t="shared" si="4"/>
        <v>1</v>
      </c>
    </row>
    <row r="199" spans="1:7" x14ac:dyDescent="0.25">
      <c r="A199" s="11"/>
      <c r="B199" s="12"/>
      <c r="C199" s="12"/>
      <c r="D199" s="12"/>
      <c r="E199" s="12"/>
      <c r="G199" s="1">
        <f t="shared" si="4"/>
        <v>1</v>
      </c>
    </row>
    <row r="200" spans="1:7" x14ac:dyDescent="0.25">
      <c r="A200" s="11"/>
      <c r="B200" s="12"/>
      <c r="C200" s="12"/>
      <c r="D200" s="12"/>
      <c r="E200" s="12"/>
      <c r="G200" s="1">
        <f t="shared" si="4"/>
        <v>1</v>
      </c>
    </row>
    <row r="201" spans="1:7" x14ac:dyDescent="0.25">
      <c r="A201" s="11"/>
      <c r="B201" s="12"/>
      <c r="C201" s="12"/>
      <c r="D201" s="12"/>
      <c r="E201" s="12"/>
      <c r="G201" s="1">
        <f t="shared" si="4"/>
        <v>1</v>
      </c>
    </row>
    <row r="202" spans="1:7" x14ac:dyDescent="0.25">
      <c r="A202" s="11"/>
      <c r="B202" s="12"/>
      <c r="C202" s="12"/>
      <c r="D202" s="12"/>
      <c r="E202" s="12"/>
      <c r="G202" s="1">
        <f t="shared" si="4"/>
        <v>1</v>
      </c>
    </row>
    <row r="203" spans="1:7" x14ac:dyDescent="0.25">
      <c r="A203" s="11"/>
      <c r="B203" s="12"/>
      <c r="C203" s="12"/>
      <c r="D203" s="12"/>
      <c r="E203" s="12"/>
      <c r="G203" s="1">
        <f t="shared" si="4"/>
        <v>1</v>
      </c>
    </row>
    <row r="204" spans="1:7" x14ac:dyDescent="0.25">
      <c r="A204" s="11"/>
      <c r="B204" s="12"/>
      <c r="C204" s="12"/>
      <c r="D204" s="12"/>
      <c r="E204" s="12"/>
      <c r="G204" s="1">
        <f t="shared" si="4"/>
        <v>1</v>
      </c>
    </row>
    <row r="205" spans="1:7" x14ac:dyDescent="0.25">
      <c r="A205" s="11"/>
      <c r="B205" s="12"/>
      <c r="C205" s="12"/>
      <c r="D205" s="12"/>
      <c r="E205" s="12"/>
      <c r="G205" s="1">
        <f t="shared" si="4"/>
        <v>1</v>
      </c>
    </row>
    <row r="206" spans="1:7" x14ac:dyDescent="0.25">
      <c r="A206" s="11"/>
      <c r="B206" s="12"/>
      <c r="C206" s="12"/>
      <c r="D206" s="12"/>
      <c r="E206" s="12"/>
      <c r="G206" s="1">
        <f t="shared" si="4"/>
        <v>1</v>
      </c>
    </row>
    <row r="207" spans="1:7" x14ac:dyDescent="0.25">
      <c r="A207" s="11"/>
      <c r="B207" s="12"/>
      <c r="C207" s="12"/>
      <c r="D207" s="12"/>
      <c r="E207" s="12"/>
      <c r="G207" s="1">
        <f t="shared" si="4"/>
        <v>1</v>
      </c>
    </row>
    <row r="208" spans="1:7" x14ac:dyDescent="0.25">
      <c r="A208" s="11"/>
      <c r="B208" s="12"/>
      <c r="C208" s="12"/>
      <c r="D208" s="12"/>
      <c r="E208" s="12"/>
      <c r="G208" s="1">
        <f t="shared" si="4"/>
        <v>1</v>
      </c>
    </row>
  </sheetData>
  <autoFilter ref="G4:H208" xr:uid="{36D9FF96-C1F6-436F-9A4D-CD28B8996DE6}"/>
  <mergeCells count="2">
    <mergeCell ref="A1:E1"/>
    <mergeCell ref="A2:E2"/>
  </mergeCells>
  <pageMargins left="0.23622047244094491" right="0.23622047244094491" top="0.39370078740157483" bottom="0.3937007874015748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5A3-E597-4BB7-B91E-04692EC3EB4E}">
  <sheetPr>
    <tabColor rgb="FF92D050"/>
  </sheetPr>
  <dimension ref="A1:H208"/>
  <sheetViews>
    <sheetView tabSelected="1" view="pageBreakPreview" topLeftCell="A58" zoomScaleNormal="100" zoomScaleSheetLayoutView="100" workbookViewId="0">
      <selection activeCell="O37" sqref="O37"/>
    </sheetView>
  </sheetViews>
  <sheetFormatPr defaultColWidth="9.109375" defaultRowHeight="13.8" x14ac:dyDescent="0.25"/>
  <cols>
    <col min="1" max="1" width="3.33203125" style="1" customWidth="1"/>
    <col min="2" max="2" width="11.33203125" style="1" customWidth="1"/>
    <col min="3" max="3" width="12.5546875" style="1" customWidth="1"/>
    <col min="4" max="4" width="43.5546875" style="1" customWidth="1"/>
    <col min="5" max="5" width="28.109375" style="1" customWidth="1"/>
    <col min="6" max="6" width="3.33203125" style="1" customWidth="1"/>
    <col min="7" max="7" width="11.33203125" style="1" hidden="1" customWidth="1"/>
    <col min="8" max="8" width="5.6640625" style="1" customWidth="1"/>
    <col min="9" max="9" width="7.88671875" style="1" customWidth="1"/>
    <col min="10" max="20" width="3.33203125" style="1" customWidth="1"/>
    <col min="21" max="16384" width="9.109375" style="1"/>
  </cols>
  <sheetData>
    <row r="1" spans="1:8" x14ac:dyDescent="0.25">
      <c r="A1" s="167" t="s">
        <v>72</v>
      </c>
      <c r="B1" s="167"/>
      <c r="C1" s="167"/>
      <c r="D1" s="167"/>
      <c r="E1" s="167"/>
    </row>
    <row r="2" spans="1:8" ht="35.25" customHeight="1" x14ac:dyDescent="0.25">
      <c r="A2" s="168" t="s">
        <v>73</v>
      </c>
      <c r="B2" s="168"/>
      <c r="C2" s="168"/>
      <c r="D2" s="168"/>
      <c r="E2" s="168"/>
      <c r="H2" s="1" t="s">
        <v>76</v>
      </c>
    </row>
    <row r="3" spans="1:8" ht="159.75" customHeight="1" x14ac:dyDescent="0.25">
      <c r="A3" s="9" t="s">
        <v>14</v>
      </c>
      <c r="B3" s="9" t="s">
        <v>71</v>
      </c>
      <c r="C3" s="9" t="s">
        <v>74</v>
      </c>
      <c r="D3" s="9" t="s">
        <v>75</v>
      </c>
      <c r="E3" s="9" t="s">
        <v>42</v>
      </c>
    </row>
    <row r="4" spans="1:8" x14ac:dyDescent="0.25">
      <c r="A4" s="9">
        <v>1</v>
      </c>
      <c r="B4" s="5">
        <v>2</v>
      </c>
      <c r="C4" s="5">
        <v>3</v>
      </c>
      <c r="D4" s="10">
        <v>4</v>
      </c>
      <c r="E4" s="5">
        <v>5</v>
      </c>
    </row>
    <row r="5" spans="1:8" x14ac:dyDescent="0.25">
      <c r="A5" s="11">
        <f>IF(E7=ИНФА!$K$7,SUBTOTAL(9,$G$5:G7),"")</f>
        <v>1</v>
      </c>
      <c r="B5" s="13">
        <v>45607</v>
      </c>
      <c r="C5" s="12" t="s">
        <v>179</v>
      </c>
      <c r="D5" s="89" t="s">
        <v>248</v>
      </c>
      <c r="E5" s="12" t="str">
        <f>IF(B5="",IF(E4="","",IF(E4=ИНФА!$J$7,ИНФА!$B$8,IF(E4=СУБ_ИМЯ,ИНФА!$K$7,""))),ИНФА!$J$7)</f>
        <v xml:space="preserve">Начальник участка </v>
      </c>
      <c r="G5" s="1">
        <f>IF(E5=ИНФА!$K$7,1,0)</f>
        <v>0</v>
      </c>
    </row>
    <row r="6" spans="1:8" x14ac:dyDescent="0.25">
      <c r="A6" s="11" t="str">
        <f>IF(E8=ИНФА!$K$7,SUBTOTAL(9,$G$5:G8),"")</f>
        <v/>
      </c>
      <c r="B6" s="13"/>
      <c r="C6" s="12"/>
      <c r="D6" s="89" t="s">
        <v>180</v>
      </c>
      <c r="E6" s="12" t="str">
        <f>IF(B6="",IF(E5="","",IF(E5=ИНФА!$J$7,ИНФА!$B$8,IF(E5=СУБ_ИМЯ,ИНФА!$K$7,""))),ИНФА!$J$7)</f>
        <v>ООО «СЭТ»</v>
      </c>
      <c r="G6" s="1">
        <f>IF(E6=ИНФА!$K$7,1,0)</f>
        <v>0</v>
      </c>
    </row>
    <row r="7" spans="1:8" x14ac:dyDescent="0.25">
      <c r="A7" s="11" t="str">
        <f>IF(E9=ИНФА!$K$7,SUBTOTAL(9,$G$5:G9),"")</f>
        <v/>
      </c>
      <c r="B7" s="12"/>
      <c r="C7" s="12"/>
      <c r="D7" s="89" t="s">
        <v>251</v>
      </c>
      <c r="E7" s="12" t="str">
        <f>IF(B7="",IF(E6="","",IF(E6=ИНФА!$J$7,ИНФА!$B$8,IF(E6=СУБ_ИМЯ,ИНФА!$K$7,""))),ИНФА!$J$7)</f>
        <v>Нугуманов М.А.</v>
      </c>
      <c r="G7" s="1">
        <f>IF(E7=ИНФА!$K$7,1,0)</f>
        <v>1</v>
      </c>
    </row>
    <row r="8" spans="1:8" x14ac:dyDescent="0.25">
      <c r="A8" s="11" t="str">
        <f>IF(E10=ИНФА!$K$7,SUBTOTAL(9,$G$5:G10),"")</f>
        <v/>
      </c>
      <c r="B8" s="13"/>
      <c r="C8" s="12"/>
      <c r="D8" s="89" t="s">
        <v>249</v>
      </c>
      <c r="E8" s="12" t="str">
        <f>IF(B8="",IF(E7="","",IF(E7=ИНФА!$J$7,ИНФА!$B$8,IF(E7=СУБ_ИМЯ,ИНФА!$K$7,""))),ИНФА!$J$7)</f>
        <v/>
      </c>
      <c r="G8" s="1">
        <f>IF(E8=ИНФА!$K$7,1,0)</f>
        <v>0</v>
      </c>
    </row>
    <row r="9" spans="1:8" x14ac:dyDescent="0.25">
      <c r="A9" s="11">
        <f>IF(E11=ИНФА!$K$7,SUBTOTAL(9,$G$5:G11),"")</f>
        <v>2</v>
      </c>
      <c r="B9" s="13">
        <v>45608</v>
      </c>
      <c r="C9" s="12" t="s">
        <v>179</v>
      </c>
      <c r="D9" s="89" t="s">
        <v>250</v>
      </c>
      <c r="E9" s="12" t="str">
        <f>IF(B9="",IF(E8="","",IF(E8=ИНФА!$J$7,ИНФА!$B$8,IF(E8=СУБ_ИМЯ,ИНФА!$K$7,""))),ИНФА!$J$7)</f>
        <v xml:space="preserve">Начальник участка </v>
      </c>
      <c r="G9" s="1">
        <f>IF(E9=ИНФА!$K$7,1,0)</f>
        <v>0</v>
      </c>
    </row>
    <row r="10" spans="1:8" x14ac:dyDescent="0.25">
      <c r="A10" s="11" t="str">
        <f>IF(E12=ИНФА!$K$7,SUBTOTAL(9,$G$5:G12),"")</f>
        <v/>
      </c>
      <c r="B10" s="13"/>
      <c r="C10" s="12"/>
      <c r="D10" s="89" t="s">
        <v>251</v>
      </c>
      <c r="E10" s="12" t="str">
        <f>IF(B10="",IF(E9="","",IF(E9=ИНФА!$J$7,ИНФА!$B$8,IF(E9=СУБ_ИМЯ,ИНФА!$K$7,""))),ИНФА!$J$7)</f>
        <v>ООО «СЭТ»</v>
      </c>
      <c r="G10" s="1">
        <f>IF(E10=ИНФА!$K$7,1,0)</f>
        <v>0</v>
      </c>
    </row>
    <row r="11" spans="1:8" x14ac:dyDescent="0.25">
      <c r="A11" s="11" t="str">
        <f>IF(E13=ИНФА!$K$7,SUBTOTAL(9,$G$5:G13),"")</f>
        <v/>
      </c>
      <c r="B11" s="17"/>
      <c r="C11" s="12"/>
      <c r="D11" s="89" t="s">
        <v>275</v>
      </c>
      <c r="E11" s="12" t="str">
        <f>IF(B11="",IF(E10="","",IF(E10=ИНФА!$J$7,ИНФА!$B$8,IF(E10=СУБ_ИМЯ,ИНФА!$K$7,""))),ИНФА!$J$7)</f>
        <v>Нугуманов М.А.</v>
      </c>
      <c r="G11" s="1">
        <f>IF(E11=ИНФА!$K$7,1,0)</f>
        <v>1</v>
      </c>
    </row>
    <row r="12" spans="1:8" x14ac:dyDescent="0.25">
      <c r="A12" s="11">
        <f>IF(E14=ИНФА!$K$7,SUBTOTAL(9,$G$5:G14),"")</f>
        <v>3</v>
      </c>
      <c r="B12" s="17" t="s">
        <v>252</v>
      </c>
      <c r="C12" s="12" t="s">
        <v>179</v>
      </c>
      <c r="D12" s="89" t="s">
        <v>253</v>
      </c>
      <c r="E12" s="12" t="str">
        <f>IF(B12="",IF(E11="","",IF(E11=ИНФА!$J$7,ИНФА!$B$8,IF(E11=СУБ_ИМЯ,ИНФА!$K$7,""))),ИНФА!$J$7)</f>
        <v xml:space="preserve">Начальник участка </v>
      </c>
      <c r="G12" s="1">
        <f>IF(E12=ИНФА!$K$7,1,0)</f>
        <v>0</v>
      </c>
    </row>
    <row r="13" spans="1:8" x14ac:dyDescent="0.25">
      <c r="A13" s="11" t="str">
        <f>IF(E15=ИНФА!$K$7,SUBTOTAL(9,$G$5:G15),"")</f>
        <v/>
      </c>
      <c r="B13" s="17"/>
      <c r="C13" s="12"/>
      <c r="D13" s="89" t="s">
        <v>254</v>
      </c>
      <c r="E13" s="12" t="str">
        <f>IF(B13="",IF(E12="","",IF(E12=ИНФА!$J$7,ИНФА!$B$8,IF(E12=СУБ_ИМЯ,ИНФА!$K$7,""))),ИНФА!$J$7)</f>
        <v>ООО «СЭТ»</v>
      </c>
      <c r="G13" s="1">
        <f>IF(E13=ИНФА!$K$7,1,0)</f>
        <v>0</v>
      </c>
    </row>
    <row r="14" spans="1:8" x14ac:dyDescent="0.25">
      <c r="A14" s="11" t="str">
        <f>IF(E16=ИНФА!$K$7,SUBTOTAL(9,$G$5:G16),"")</f>
        <v/>
      </c>
      <c r="B14" s="17"/>
      <c r="C14" s="12"/>
      <c r="D14" s="89"/>
      <c r="E14" s="12" t="str">
        <f>IF(B14="",IF(E13="","",IF(E13=ИНФА!$J$7,ИНФА!$B$8,IF(E13=СУБ_ИМЯ,ИНФА!$K$7,""))),ИНФА!$J$7)</f>
        <v>Нугуманов М.А.</v>
      </c>
      <c r="G14" s="1">
        <f>IF(E14=ИНФА!$K$7,1,0)</f>
        <v>1</v>
      </c>
    </row>
    <row r="15" spans="1:8" x14ac:dyDescent="0.25">
      <c r="A15" s="11">
        <f>IF(E17=ИНФА!$K$7,SUBTOTAL(9,$G$5:G17),"")</f>
        <v>4</v>
      </c>
      <c r="B15" s="17">
        <v>45610</v>
      </c>
      <c r="C15" s="15" t="s">
        <v>179</v>
      </c>
      <c r="D15" s="89" t="s">
        <v>253</v>
      </c>
      <c r="E15" s="12" t="str">
        <f>IF(B15="",IF(E14="","",IF(E14=ИНФА!$J$7,ИНФА!$B$8,IF(E14=СУБ_ИМЯ,ИНФА!$K$7,""))),ИНФА!$J$7)</f>
        <v xml:space="preserve">Начальник участка </v>
      </c>
      <c r="G15" s="1">
        <f>IF(E15=ИНФА!$K$7,1,0)</f>
        <v>0</v>
      </c>
    </row>
    <row r="16" spans="1:8" x14ac:dyDescent="0.25">
      <c r="A16" s="11" t="str">
        <f>IF(E18=ИНФА!$K$7,SUBTOTAL(9,$G$5:G18),"")</f>
        <v/>
      </c>
      <c r="B16" s="17"/>
      <c r="C16" s="12"/>
      <c r="D16" s="89" t="s">
        <v>254</v>
      </c>
      <c r="E16" s="12" t="str">
        <f>IF(B16="",IF(E15="","",IF(E15=ИНФА!$J$7,ИНФА!$B$8,IF(E15=СУБ_ИМЯ,ИНФА!$K$7,""))),ИНФА!$J$7)</f>
        <v>ООО «СЭТ»</v>
      </c>
      <c r="G16" s="1">
        <f>IF(E16=ИНФА!$K$7,1,0)</f>
        <v>0</v>
      </c>
    </row>
    <row r="17" spans="1:7" x14ac:dyDescent="0.25">
      <c r="A17" s="11" t="str">
        <f>IF(E19=ИНФА!$K$7,SUBTOTAL(9,$G$5:G19),"")</f>
        <v/>
      </c>
      <c r="B17" s="13"/>
      <c r="C17" s="12"/>
      <c r="D17" s="89" t="s">
        <v>255</v>
      </c>
      <c r="E17" s="12" t="str">
        <f>IF(B17="",IF(E16="","",IF(E16=ИНФА!$J$7,ИНФА!$B$8,IF(E16=СУБ_ИМЯ,ИНФА!$K$7,""))),ИНФА!$J$7)</f>
        <v>Нугуманов М.А.</v>
      </c>
      <c r="G17" s="1">
        <f>IF(E17=ИНФА!$K$7,1,0)</f>
        <v>1</v>
      </c>
    </row>
    <row r="18" spans="1:7" x14ac:dyDescent="0.25">
      <c r="A18" s="11" t="str">
        <f>IF(E20=ИНФА!$K$7,SUBTOTAL(9,$G$5:G20),"")</f>
        <v/>
      </c>
      <c r="B18" s="12"/>
      <c r="C18" s="12"/>
      <c r="D18" s="89" t="s">
        <v>256</v>
      </c>
      <c r="E18" s="12" t="str">
        <f>IF(B18="",IF(E17="","",IF(E17=ИНФА!$J$7,ИНФА!$B$8,IF(E17=СУБ_ИМЯ,ИНФА!$K$7,""))),ИНФА!$J$7)</f>
        <v/>
      </c>
      <c r="G18" s="1">
        <f>IF(E18=ИНФА!$K$7,1,0)</f>
        <v>0</v>
      </c>
    </row>
    <row r="19" spans="1:7" x14ac:dyDescent="0.25">
      <c r="A19" s="11">
        <f>IF(E21=ИНФА!$K$7,SUBTOTAL(9,$G$5:G21),"")</f>
        <v>5</v>
      </c>
      <c r="B19" s="13">
        <v>45611</v>
      </c>
      <c r="C19" s="15" t="s">
        <v>179</v>
      </c>
      <c r="D19" s="89" t="s">
        <v>253</v>
      </c>
      <c r="E19" s="12" t="str">
        <f>IF(B19="",IF(E18="","",IF(E18=ИНФА!$J$7,ИНФА!$B$8,IF(E18=СУБ_ИМЯ,ИНФА!$K$7,""))),ИНФА!$J$7)</f>
        <v xml:space="preserve">Начальник участка </v>
      </c>
      <c r="G19" s="1">
        <f>IF(E19=ИНФА!$K$7,1,0)</f>
        <v>0</v>
      </c>
    </row>
    <row r="20" spans="1:7" x14ac:dyDescent="0.25">
      <c r="A20" s="11" t="str">
        <f>IF(E22=ИНФА!$K$7,SUBTOTAL(9,$G$5:G22),"")</f>
        <v/>
      </c>
      <c r="B20" s="13"/>
      <c r="C20" s="12"/>
      <c r="D20" s="89" t="s">
        <v>254</v>
      </c>
      <c r="E20" s="12" t="str">
        <f>IF(B20="",IF(E19="","",IF(E19=ИНФА!$J$7,ИНФА!$B$8,IF(E19=СУБ_ИМЯ,ИНФА!$K$7,""))),ИНФА!$J$7)</f>
        <v>ООО «СЭТ»</v>
      </c>
      <c r="G20" s="1">
        <f>IF(E20=ИНФА!$K$7,1,0)</f>
        <v>0</v>
      </c>
    </row>
    <row r="21" spans="1:7" x14ac:dyDescent="0.25">
      <c r="A21" s="11" t="str">
        <f>IF(E23=ИНФА!$K$7,SUBTOTAL(9,$G$5:G23),"")</f>
        <v/>
      </c>
      <c r="B21" s="13"/>
      <c r="C21" s="12"/>
      <c r="D21" s="89" t="s">
        <v>255</v>
      </c>
      <c r="E21" s="12" t="str">
        <f>IF(B21="",IF(E20="","",IF(E20=ИНФА!$J$7,ИНФА!$B$8,IF(E20=СУБ_ИМЯ,ИНФА!$K$7,""))),ИНФА!$J$7)</f>
        <v>Нугуманов М.А.</v>
      </c>
      <c r="G21" s="1">
        <f>IF(E21=ИНФА!$K$7,1,0)</f>
        <v>1</v>
      </c>
    </row>
    <row r="22" spans="1:7" x14ac:dyDescent="0.25">
      <c r="A22" s="11" t="str">
        <f>IF(E24=ИНФА!$K$7,SUBTOTAL(9,$G$5:G24),"")</f>
        <v/>
      </c>
      <c r="B22" s="17"/>
      <c r="C22" s="12"/>
      <c r="D22" s="89" t="s">
        <v>256</v>
      </c>
      <c r="E22" s="12" t="str">
        <f>IF(B22="",IF(E21="","",IF(E21=ИНФА!$J$7,ИНФА!$B$8,IF(E21=СУБ_ИМЯ,ИНФА!$K$7,""))),ИНФА!$J$7)</f>
        <v/>
      </c>
      <c r="G22" s="1">
        <f>IF(E22=ИНФА!$K$7,1,0)</f>
        <v>0</v>
      </c>
    </row>
    <row r="23" spans="1:7" x14ac:dyDescent="0.25">
      <c r="A23" s="11" t="str">
        <f>IF(E25=ИНФА!$K$7,SUBTOTAL(9,$G$5:G25),"")</f>
        <v/>
      </c>
      <c r="B23" s="11"/>
      <c r="C23" s="12"/>
      <c r="D23" s="89" t="s">
        <v>257</v>
      </c>
      <c r="E23" s="12" t="str">
        <f>IF(B23="",IF(E22="","",IF(E22=ИНФА!$J$7,ИНФА!$B$8,IF(E22=СУБ_ИМЯ,ИНФА!$K$7,""))),ИНФА!$J$7)</f>
        <v/>
      </c>
      <c r="G23" s="1">
        <f>IF(E23=ИНФА!$K$7,1,0)</f>
        <v>0</v>
      </c>
    </row>
    <row r="24" spans="1:7" x14ac:dyDescent="0.25">
      <c r="A24" s="11" t="str">
        <f>IF(E26=ИНФА!$K$7,SUBTOTAL(9,$G$5:G26),"")</f>
        <v/>
      </c>
      <c r="B24" s="11"/>
      <c r="C24" s="12"/>
      <c r="D24" s="89" t="s">
        <v>276</v>
      </c>
      <c r="E24" s="12" t="str">
        <f>IF(B24="",IF(E23="","",IF(E23=ИНФА!$J$7,ИНФА!$B$8,IF(E23=СУБ_ИМЯ,ИНФА!$K$7,""))),ИНФА!$J$7)</f>
        <v/>
      </c>
      <c r="G24" s="1">
        <f>IF(E24=ИНФА!$K$7,1,0)</f>
        <v>0</v>
      </c>
    </row>
    <row r="25" spans="1:7" x14ac:dyDescent="0.25">
      <c r="A25" s="11" t="str">
        <f>IF(E27=ИНФА!$K$7,SUBTOTAL(9,$G$5:G27),"")</f>
        <v/>
      </c>
      <c r="B25" s="18"/>
      <c r="C25" s="12"/>
      <c r="D25" s="89" t="s">
        <v>258</v>
      </c>
      <c r="E25" s="12" t="str">
        <f>IF(B25="",IF(E24="","",IF(E24=ИНФА!$J$7,ИНФА!$B$8,IF(E24=СУБ_ИМЯ,ИНФА!$K$7,""))),ИНФА!$J$7)</f>
        <v/>
      </c>
      <c r="G25" s="1">
        <f>IF(E25=ИНФА!$K$7,1,0)</f>
        <v>0</v>
      </c>
    </row>
    <row r="26" spans="1:7" x14ac:dyDescent="0.25">
      <c r="A26" s="11" t="str">
        <f>IF(E28=ИНФА!$K$7,SUBTOTAL(9,$G$5:G28),"")</f>
        <v/>
      </c>
      <c r="B26" s="13"/>
      <c r="C26" s="12"/>
      <c r="D26" s="89" t="s">
        <v>259</v>
      </c>
      <c r="E26" s="12" t="str">
        <f>IF(B26="",IF(E25="","",IF(E25=ИНФА!$J$7,ИНФА!$B$8,IF(E25=СУБ_ИМЯ,ИНФА!$K$7,""))),ИНФА!$J$7)</f>
        <v/>
      </c>
      <c r="G26" s="1">
        <f>IF(E26=ИНФА!$K$7,1,0)</f>
        <v>0</v>
      </c>
    </row>
    <row r="27" spans="1:7" x14ac:dyDescent="0.25">
      <c r="A27" s="11" t="str">
        <f>IF(E29=ИНФА!$K$7,SUBTOTAL(9,$G$5:G29),"")</f>
        <v/>
      </c>
      <c r="B27" s="12"/>
      <c r="C27" s="12"/>
      <c r="D27" s="89" t="s">
        <v>260</v>
      </c>
      <c r="E27" s="12" t="str">
        <f>IF(B27="",IF(E26="","",IF(E26=ИНФА!$J$7,ИНФА!$B$8,IF(E26=СУБ_ИМЯ,ИНФА!$K$7,""))),ИНФА!$J$7)</f>
        <v/>
      </c>
      <c r="G27" s="1">
        <f>IF(E27=ИНФА!$K$7,1,0)</f>
        <v>0</v>
      </c>
    </row>
    <row r="28" spans="1:7" x14ac:dyDescent="0.25">
      <c r="A28" s="11" t="str">
        <f>IF(E30=ИНФА!$K$7,SUBTOTAL(9,$G$5:G30),"")</f>
        <v/>
      </c>
      <c r="B28" s="12"/>
      <c r="C28" s="12"/>
      <c r="D28" s="89" t="s">
        <v>261</v>
      </c>
      <c r="E28" s="12" t="str">
        <f>IF(B28="",IF(E27="","",IF(E27=ИНФА!$J$7,ИНФА!$B$8,IF(E27=СУБ_ИМЯ,ИНФА!$K$7,""))),ИНФА!$J$7)</f>
        <v/>
      </c>
      <c r="G28" s="1">
        <f>IF(E28=ИНФА!$K$7,1,0)</f>
        <v>0</v>
      </c>
    </row>
    <row r="29" spans="1:7" x14ac:dyDescent="0.25">
      <c r="A29" s="11" t="str">
        <f>IF(E31=ИНФА!$K$7,SUBTOTAL(9,$G$5:G31),"")</f>
        <v/>
      </c>
      <c r="B29" s="12"/>
      <c r="C29" s="12"/>
      <c r="D29" s="89" t="s">
        <v>262</v>
      </c>
      <c r="E29" s="12" t="str">
        <f>IF(B29="",IF(E28="","",IF(E28=ИНФА!$J$7,ИНФА!$B$8,IF(E28=СУБ_ИМЯ,ИНФА!$K$7,""))),ИНФА!$J$7)</f>
        <v/>
      </c>
      <c r="G29" s="1">
        <f>IF(E29=ИНФА!$K$7,1,0)</f>
        <v>0</v>
      </c>
    </row>
    <row r="30" spans="1:7" x14ac:dyDescent="0.25">
      <c r="A30" s="11" t="str">
        <f>IF(E32=ИНФА!$K$7,SUBTOTAL(9,$G$5:G32),"")</f>
        <v/>
      </c>
      <c r="B30" s="12"/>
      <c r="C30" s="12"/>
      <c r="D30" s="89" t="s">
        <v>263</v>
      </c>
      <c r="E30" s="12" t="str">
        <f>IF(B30="",IF(E29="","",IF(E29=ИНФА!$J$7,ИНФА!$B$8,IF(E29=СУБ_ИМЯ,ИНФА!$K$7,""))),ИНФА!$J$7)</f>
        <v/>
      </c>
      <c r="G30" s="1">
        <f>IF(E30=ИНФА!$K$7,1,0)</f>
        <v>0</v>
      </c>
    </row>
    <row r="31" spans="1:7" x14ac:dyDescent="0.25">
      <c r="A31" s="11" t="str">
        <f>IF(E33=ИНФА!$K$7,SUBTOTAL(9,$G$5:G33),"")</f>
        <v/>
      </c>
      <c r="B31" s="12"/>
      <c r="C31" s="12"/>
      <c r="D31" s="89" t="s">
        <v>262</v>
      </c>
      <c r="E31" s="12" t="str">
        <f>IF(B31="",IF(E30="","",IF(E30=ИНФА!$J$7,ИНФА!$B$8,IF(E30=СУБ_ИМЯ,ИНФА!$K$7,""))),ИНФА!$J$7)</f>
        <v/>
      </c>
      <c r="G31" s="1">
        <f>IF(E31=ИНФА!$K$7,1,0)</f>
        <v>0</v>
      </c>
    </row>
    <row r="32" spans="1:7" x14ac:dyDescent="0.25">
      <c r="A32" s="11" t="str">
        <f>IF(E34=ИНФА!$K$7,SUBTOTAL(9,$G$5:G34),"")</f>
        <v/>
      </c>
      <c r="B32" s="12"/>
      <c r="C32" s="12"/>
      <c r="D32" s="89" t="s">
        <v>120</v>
      </c>
      <c r="E32" s="12" t="str">
        <f>IF(B32="",IF(E31="","",IF(E31=ИНФА!$J$7,ИНФА!$B$8,IF(E31=СУБ_ИМЯ,ИНФА!$K$7,""))),ИНФА!$J$7)</f>
        <v/>
      </c>
      <c r="G32" s="1">
        <f>IF(E32=ИНФА!$K$7,1,0)</f>
        <v>0</v>
      </c>
    </row>
    <row r="33" spans="1:7" x14ac:dyDescent="0.25">
      <c r="A33" s="11" t="str">
        <f>IF(E35=ИНФА!$K$7,SUBTOTAL(9,$G$5:G35),"")</f>
        <v/>
      </c>
      <c r="B33" s="13"/>
      <c r="C33" s="12"/>
      <c r="D33" s="89" t="s">
        <v>264</v>
      </c>
      <c r="E33" s="12" t="str">
        <f>IF(B33="",IF(E32="","",IF(E32=ИНФА!$J$7,ИНФА!$B$8,IF(E32=СУБ_ИМЯ,ИНФА!$K$7,""))),ИНФА!$J$7)</f>
        <v/>
      </c>
      <c r="G33" s="1">
        <f>IF(E33=ИНФА!$K$7,1,0)</f>
        <v>0</v>
      </c>
    </row>
    <row r="34" spans="1:7" x14ac:dyDescent="0.25">
      <c r="A34" s="11">
        <f>IF(E36=ИНФА!$K$7,SUBTOTAL(9,$G$5:G36),"")</f>
        <v>6</v>
      </c>
      <c r="B34" s="13">
        <v>45612</v>
      </c>
      <c r="C34" s="12" t="s">
        <v>179</v>
      </c>
      <c r="D34" s="89" t="s">
        <v>253</v>
      </c>
      <c r="E34" s="12" t="str">
        <f>IF(B34="",IF(E33="","",IF(E33=ИНФА!$J$7,ИНФА!$B$8,IF(E33=СУБ_ИМЯ,ИНФА!$K$7,""))),ИНФА!$J$7)</f>
        <v xml:space="preserve">Начальник участка </v>
      </c>
      <c r="G34" s="1">
        <f>IF(E34=ИНФА!$K$7,1,0)</f>
        <v>0</v>
      </c>
    </row>
    <row r="35" spans="1:7" x14ac:dyDescent="0.25">
      <c r="A35" s="11" t="str">
        <f>IF(E37=ИНФА!$K$7,SUBTOTAL(9,$G$5:G37),"")</f>
        <v/>
      </c>
      <c r="B35" s="12"/>
      <c r="C35" s="12"/>
      <c r="D35" s="89" t="s">
        <v>254</v>
      </c>
      <c r="E35" s="12" t="str">
        <f>IF(B35="",IF(E34="","",IF(E34=ИНФА!$J$7,ИНФА!$B$8,IF(E34=СУБ_ИМЯ,ИНФА!$K$7,""))),ИНФА!$J$7)</f>
        <v>ООО «СЭТ»</v>
      </c>
      <c r="G35" s="1">
        <f>IF(E35=ИНФА!$K$7,1,0)</f>
        <v>0</v>
      </c>
    </row>
    <row r="36" spans="1:7" x14ac:dyDescent="0.25">
      <c r="A36" s="11" t="str">
        <f>IF(E38=ИНФА!$K$7,SUBTOTAL(9,$G$5:G38),"")</f>
        <v/>
      </c>
      <c r="B36" s="13"/>
      <c r="C36" s="12"/>
      <c r="D36" s="89" t="s">
        <v>255</v>
      </c>
      <c r="E36" s="12" t="str">
        <f>IF(B36="",IF(E35="","",IF(E35=ИНФА!$J$7,ИНФА!$B$8,IF(E35=СУБ_ИМЯ,ИНФА!$K$7,""))),ИНФА!$J$7)</f>
        <v>Нугуманов М.А.</v>
      </c>
      <c r="G36" s="1">
        <f>IF(E36=ИНФА!$K$7,1,0)</f>
        <v>1</v>
      </c>
    </row>
    <row r="37" spans="1:7" x14ac:dyDescent="0.25">
      <c r="A37" s="11" t="str">
        <f>IF(E39=ИНФА!$K$7,SUBTOTAL(9,$G$5:G39),"")</f>
        <v/>
      </c>
      <c r="B37" s="12"/>
      <c r="C37" s="12"/>
      <c r="D37" s="89" t="s">
        <v>256</v>
      </c>
      <c r="E37" s="12" t="str">
        <f>IF(B37="",IF(E36="","",IF(E36=ИНФА!$J$7,ИНФА!$B$8,IF(E36=СУБ_ИМЯ,ИНФА!$K$7,""))),ИНФА!$J$7)</f>
        <v/>
      </c>
      <c r="G37" s="1">
        <f>IF(E37=ИНФА!$K$7,1,0)</f>
        <v>0</v>
      </c>
    </row>
    <row r="38" spans="1:7" x14ac:dyDescent="0.25">
      <c r="A38" s="11" t="str">
        <f>IF(E40=ИНФА!$K$7,SUBTOTAL(9,$G$5:G40),"")</f>
        <v/>
      </c>
      <c r="B38" s="12"/>
      <c r="C38" s="12"/>
      <c r="D38" s="89" t="s">
        <v>266</v>
      </c>
      <c r="E38" s="12" t="str">
        <f>IF(B38="",IF(E37="","",IF(E37=ИНФА!$J$7,ИНФА!$B$8,IF(E37=СУБ_ИМЯ,ИНФА!$K$7,""))),ИНФА!$J$7)</f>
        <v/>
      </c>
      <c r="G38" s="1">
        <f>IF(E38=ИНФА!$K$7,1,0)</f>
        <v>0</v>
      </c>
    </row>
    <row r="39" spans="1:7" x14ac:dyDescent="0.25">
      <c r="A39" s="11" t="str">
        <f>IF(E41=ИНФА!$K$7,SUBTOTAL(9,$G$5:G41),"")</f>
        <v/>
      </c>
      <c r="B39" s="13"/>
      <c r="C39" s="12"/>
      <c r="D39" s="89" t="s">
        <v>267</v>
      </c>
      <c r="E39" s="12" t="str">
        <f>IF(B39="",IF(E38="","",IF(E38=ИНФА!$J$7,ИНФА!$B$8,IF(E38=СУБ_ИМЯ,ИНФА!$K$7,""))),ИНФА!$J$7)</f>
        <v/>
      </c>
      <c r="G39" s="1">
        <f>IF(E39=ИНФА!$K$7,1,0)</f>
        <v>0</v>
      </c>
    </row>
    <row r="40" spans="1:7" x14ac:dyDescent="0.25">
      <c r="A40" s="11" t="str">
        <f>IF(E42=ИНФА!$K$7,SUBTOTAL(9,$G$5:G42),"")</f>
        <v/>
      </c>
      <c r="B40" s="12"/>
      <c r="C40" s="12"/>
      <c r="D40" s="89" t="s">
        <v>265</v>
      </c>
      <c r="E40" s="12" t="str">
        <f>IF(B40="",IF(E39="","",IF(E39=ИНФА!$J$7,ИНФА!$B$8,IF(E39=СУБ_ИМЯ,ИНФА!$K$7,""))),ИНФА!$J$7)</f>
        <v/>
      </c>
      <c r="G40" s="1">
        <f>IF(E40=ИНФА!$K$7,1,0)</f>
        <v>0</v>
      </c>
    </row>
    <row r="41" spans="1:7" x14ac:dyDescent="0.25">
      <c r="A41" s="11" t="str">
        <f>IF(E43=ИНФА!$K$7,SUBTOTAL(9,$G$5:G43),"")</f>
        <v/>
      </c>
      <c r="B41" s="12"/>
      <c r="C41" s="12"/>
      <c r="D41" s="89" t="s">
        <v>258</v>
      </c>
      <c r="E41" s="12" t="str">
        <f>IF(B41="",IF(E40="","",IF(E40=ИНФА!$J$7,ИНФА!$B$8,IF(E40=СУБ_ИМЯ,ИНФА!$K$7,""))),ИНФА!$J$7)</f>
        <v/>
      </c>
      <c r="G41" s="1">
        <f>IF(E41=ИНФА!$K$7,1,0)</f>
        <v>0</v>
      </c>
    </row>
    <row r="42" spans="1:7" x14ac:dyDescent="0.25">
      <c r="A42" s="11">
        <f>IF(E44=ИНФА!$K$7,SUBTOTAL(9,$G$5:G44),"")</f>
        <v>7</v>
      </c>
      <c r="B42" s="13">
        <v>45613</v>
      </c>
      <c r="C42" s="12" t="s">
        <v>179</v>
      </c>
      <c r="D42" s="89" t="s">
        <v>253</v>
      </c>
      <c r="E42" s="12" t="str">
        <f>IF(B42="",IF(E41="","",IF(E41=ИНФА!$J$7,ИНФА!$B$8,IF(E41=СУБ_ИМЯ,ИНФА!$K$7,""))),ИНФА!$J$7)</f>
        <v xml:space="preserve">Начальник участка </v>
      </c>
      <c r="G42" s="1">
        <f>IF(E42=ИНФА!$K$7,1,0)</f>
        <v>0</v>
      </c>
    </row>
    <row r="43" spans="1:7" x14ac:dyDescent="0.25">
      <c r="A43" s="11" t="str">
        <f>IF(E45=ИНФА!$K$7,SUBTOTAL(9,$G$5:G45),"")</f>
        <v/>
      </c>
      <c r="B43" s="12"/>
      <c r="C43" s="12"/>
      <c r="D43" s="89" t="s">
        <v>254</v>
      </c>
      <c r="E43" s="12" t="str">
        <f>IF(B43="",IF(E42="","",IF(E42=ИНФА!$J$7,ИНФА!$B$8,IF(E42=СУБ_ИМЯ,ИНФА!$K$7,""))),ИНФА!$J$7)</f>
        <v>ООО «СЭТ»</v>
      </c>
      <c r="G43" s="1">
        <f>IF(E43=ИНФА!$K$7,1,0)</f>
        <v>0</v>
      </c>
    </row>
    <row r="44" spans="1:7" x14ac:dyDescent="0.25">
      <c r="A44" s="11" t="str">
        <f>IF(E46=ИНФА!$K$7,SUBTOTAL(9,$G$5:G46),"")</f>
        <v/>
      </c>
      <c r="B44" s="12"/>
      <c r="C44" s="12"/>
      <c r="D44" s="89" t="s">
        <v>255</v>
      </c>
      <c r="E44" s="12" t="str">
        <f>IF(B44="",IF(E43="","",IF(E43=ИНФА!$J$7,ИНФА!$B$8,IF(E43=СУБ_ИМЯ,ИНФА!$K$7,""))),ИНФА!$J$7)</f>
        <v>Нугуманов М.А.</v>
      </c>
      <c r="G44" s="1">
        <f>IF(E44=ИНФА!$K$7,1,0)</f>
        <v>1</v>
      </c>
    </row>
    <row r="45" spans="1:7" x14ac:dyDescent="0.25">
      <c r="A45" s="11" t="str">
        <f>IF(E47=ИНФА!$K$7,SUBTOTAL(9,$G$5:G47),"")</f>
        <v/>
      </c>
      <c r="B45" s="13"/>
      <c r="C45" s="12"/>
      <c r="D45" s="89" t="s">
        <v>256</v>
      </c>
      <c r="E45" s="12" t="str">
        <f>IF(B45="",IF(E44="","",IF(E44=ИНФА!$J$7,ИНФА!$B$8,IF(E44=СУБ_ИМЯ,ИНФА!$K$7,""))),ИНФА!$J$7)</f>
        <v/>
      </c>
      <c r="G45" s="1">
        <f>IF(E45=ИНФА!$K$7,1,0)</f>
        <v>0</v>
      </c>
    </row>
    <row r="46" spans="1:7" x14ac:dyDescent="0.25">
      <c r="A46" s="11" t="str">
        <f>IF(E48=ИНФА!$K$7,SUBTOTAL(9,$G$5:G48),"")</f>
        <v/>
      </c>
      <c r="B46" s="12"/>
      <c r="C46" s="12"/>
      <c r="D46" s="89" t="s">
        <v>268</v>
      </c>
      <c r="E46" s="12" t="str">
        <f>IF(B46="",IF(E45="","",IF(E45=ИНФА!$J$7,ИНФА!$B$8,IF(E45=СУБ_ИМЯ,ИНФА!$K$7,""))),ИНФА!$J$7)</f>
        <v/>
      </c>
      <c r="G46" s="1">
        <f>IF(E46=ИНФА!$K$7,1,0)</f>
        <v>0</v>
      </c>
    </row>
    <row r="47" spans="1:7" x14ac:dyDescent="0.25">
      <c r="A47" s="11">
        <f>IF(E49=ИНФА!$K$7,SUBTOTAL(9,$G$5:G49),"")</f>
        <v>8</v>
      </c>
      <c r="B47" s="13">
        <v>45614</v>
      </c>
      <c r="C47" s="12" t="s">
        <v>179</v>
      </c>
      <c r="D47" s="89" t="s">
        <v>253</v>
      </c>
      <c r="E47" s="12" t="str">
        <f>IF(B47="",IF(E46="","",IF(E46=ИНФА!$J$7,ИНФА!$B$8,IF(E46=СУБ_ИМЯ,ИНФА!$K$7,""))),ИНФА!$J$7)</f>
        <v xml:space="preserve">Начальник участка </v>
      </c>
      <c r="G47" s="1">
        <f>IF(E47=ИНФА!$K$7,1,0)</f>
        <v>0</v>
      </c>
    </row>
    <row r="48" spans="1:7" x14ac:dyDescent="0.25">
      <c r="A48" s="11" t="str">
        <f>IF(E50=ИНФА!$K$7,SUBTOTAL(9,$G$5:G50),"")</f>
        <v/>
      </c>
      <c r="B48" s="12"/>
      <c r="C48" s="12"/>
      <c r="D48" s="89" t="s">
        <v>254</v>
      </c>
      <c r="E48" s="12" t="str">
        <f>IF(B48="",IF(E47="","",IF(E47=ИНФА!$J$7,ИНФА!$B$8,IF(E47=СУБ_ИМЯ,ИНФА!$K$7,""))),ИНФА!$J$7)</f>
        <v>ООО «СЭТ»</v>
      </c>
      <c r="G48" s="1">
        <f>IF(E48=ИНФА!$K$7,1,0)</f>
        <v>0</v>
      </c>
    </row>
    <row r="49" spans="1:7" x14ac:dyDescent="0.25">
      <c r="A49" s="11" t="str">
        <f>IF(E51=ИНФА!$K$7,SUBTOTAL(9,$G$5:G51),"")</f>
        <v/>
      </c>
      <c r="B49" s="13"/>
      <c r="C49" s="12"/>
      <c r="D49" s="89" t="s">
        <v>255</v>
      </c>
      <c r="E49" s="12" t="str">
        <f>IF(B49="",IF(E48="","",IF(E48=ИНФА!$J$7,ИНФА!$B$8,IF(E48=СУБ_ИМЯ,ИНФА!$K$7,""))),ИНФА!$J$7)</f>
        <v>Нугуманов М.А.</v>
      </c>
      <c r="G49" s="1">
        <f>IF(E49=ИНФА!$K$7,1,0)</f>
        <v>1</v>
      </c>
    </row>
    <row r="50" spans="1:7" x14ac:dyDescent="0.25">
      <c r="A50" s="11" t="str">
        <f>IF(E52=ИНФА!$K$7,SUBTOTAL(9,$G$5:G52),"")</f>
        <v/>
      </c>
      <c r="B50" s="12"/>
      <c r="C50" s="12"/>
      <c r="D50" s="89" t="s">
        <v>256</v>
      </c>
      <c r="E50" s="12" t="str">
        <f>IF(B50="",IF(E49="","",IF(E49=ИНФА!$J$7,ИНФА!$B$8,IF(E49=СУБ_ИМЯ,ИНФА!$K$7,""))),ИНФА!$J$7)</f>
        <v/>
      </c>
      <c r="G50" s="1">
        <f>IF(E50=ИНФА!$K$7,1,0)</f>
        <v>0</v>
      </c>
    </row>
    <row r="51" spans="1:7" x14ac:dyDescent="0.25">
      <c r="A51" s="11" t="str">
        <f>IF(E53=ИНФА!$K$7,SUBTOTAL(9,$G$5:G53),"")</f>
        <v/>
      </c>
      <c r="B51" s="12"/>
      <c r="C51" s="12"/>
      <c r="D51" s="89" t="s">
        <v>268</v>
      </c>
      <c r="E51" s="12" t="str">
        <f>IF(B51="",IF(E50="","",IF(E50=ИНФА!$J$7,ИНФА!$B$8,IF(E50=СУБ_ИМЯ,ИНФА!$K$7,""))),ИНФА!$J$7)</f>
        <v/>
      </c>
      <c r="G51" s="1">
        <f>IF(E51=ИНФА!$K$7,1,0)</f>
        <v>0</v>
      </c>
    </row>
    <row r="52" spans="1:7" x14ac:dyDescent="0.25">
      <c r="A52" s="11">
        <f>IF(E54=ИНФА!$K$7,SUBTOTAL(9,$G$5:G54),"")</f>
        <v>9</v>
      </c>
      <c r="B52" s="13">
        <v>45615</v>
      </c>
      <c r="C52" s="12" t="s">
        <v>179</v>
      </c>
      <c r="D52" s="89" t="s">
        <v>253</v>
      </c>
      <c r="E52" s="12" t="str">
        <f>IF(B52="",IF(E51="","",IF(E51=ИНФА!$J$7,ИНФА!$B$8,IF(E51=СУБ_ИМЯ,ИНФА!$K$7,""))),ИНФА!$J$7)</f>
        <v xml:space="preserve">Начальник участка </v>
      </c>
      <c r="G52" s="1">
        <f>IF(E52=ИНФА!$K$7,1,0)</f>
        <v>0</v>
      </c>
    </row>
    <row r="53" spans="1:7" x14ac:dyDescent="0.25">
      <c r="A53" s="11" t="str">
        <f>IF(E55=ИНФА!$K$7,SUBTOTAL(9,$G$5:G55),"")</f>
        <v/>
      </c>
      <c r="B53" s="12"/>
      <c r="C53" s="12"/>
      <c r="D53" s="89" t="s">
        <v>254</v>
      </c>
      <c r="E53" s="12" t="str">
        <f>IF(B53="",IF(E52="","",IF(E52=ИНФА!$J$7,ИНФА!$B$8,IF(E52=СУБ_ИМЯ,ИНФА!$K$7,""))),ИНФА!$J$7)</f>
        <v>ООО «СЭТ»</v>
      </c>
      <c r="G53" s="1">
        <f>IF(E53=ИНФА!$K$7,1,0)</f>
        <v>0</v>
      </c>
    </row>
    <row r="54" spans="1:7" x14ac:dyDescent="0.25">
      <c r="A54" s="11" t="str">
        <f>IF(E56=ИНФА!$K$7,SUBTOTAL(9,$G$5:G56),"")</f>
        <v/>
      </c>
      <c r="B54" s="12"/>
      <c r="C54" s="12"/>
      <c r="D54" s="89" t="s">
        <v>255</v>
      </c>
      <c r="E54" s="12" t="str">
        <f>IF(B54="",IF(E53="","",IF(E53=ИНФА!$J$7,ИНФА!$B$8,IF(E53=СУБ_ИМЯ,ИНФА!$K$7,""))),ИНФА!$J$7)</f>
        <v>Нугуманов М.А.</v>
      </c>
      <c r="G54" s="1">
        <f>IF(E54=ИНФА!$K$7,1,0)</f>
        <v>1</v>
      </c>
    </row>
    <row r="55" spans="1:7" x14ac:dyDescent="0.25">
      <c r="A55" s="11" t="str">
        <f>IF(E57=ИНФА!$K$7,SUBTOTAL(9,$G$5:G57),"")</f>
        <v/>
      </c>
      <c r="B55" s="13"/>
      <c r="C55" s="12"/>
      <c r="D55" s="89" t="s">
        <v>256</v>
      </c>
      <c r="E55" s="12" t="str">
        <f>IF(B55="",IF(E54="","",IF(E54=ИНФА!$J$7,ИНФА!$B$8,IF(E54=СУБ_ИМЯ,ИНФА!$K$7,""))),ИНФА!$J$7)</f>
        <v/>
      </c>
      <c r="G55" s="1">
        <f>IF(E55=ИНФА!$K$7,1,0)</f>
        <v>0</v>
      </c>
    </row>
    <row r="56" spans="1:7" x14ac:dyDescent="0.25">
      <c r="A56" s="11" t="str">
        <f>IF(E58=ИНФА!$K$7,SUBTOTAL(9,$G$5:G58),"")</f>
        <v/>
      </c>
      <c r="B56" s="13"/>
      <c r="C56" s="12"/>
      <c r="D56" s="89" t="s">
        <v>269</v>
      </c>
      <c r="E56" s="12" t="str">
        <f>IF(B56="",IF(E55="","",IF(E55=ИНФА!$J$7,ИНФА!$B$8,IF(E55=СУБ_ИМЯ,ИНФА!$K$7,""))),ИНФА!$J$7)</f>
        <v/>
      </c>
      <c r="G56" s="1">
        <f>IF(E56=ИНФА!$K$7,1,0)</f>
        <v>0</v>
      </c>
    </row>
    <row r="57" spans="1:7" x14ac:dyDescent="0.25">
      <c r="A57" s="11" t="str">
        <f>IF(E59=ИНФА!$K$7,SUBTOTAL(9,$G$5:G59),"")</f>
        <v/>
      </c>
      <c r="B57" s="13"/>
      <c r="C57" s="12"/>
      <c r="D57" s="89" t="s">
        <v>268</v>
      </c>
      <c r="E57" s="12" t="str">
        <f>IF(B57="",IF(E56="","",IF(E56=ИНФА!$J$7,ИНФА!$B$8,IF(E56=СУБ_ИМЯ,ИНФА!$K$7,""))),ИНФА!$J$7)</f>
        <v/>
      </c>
      <c r="G57" s="1">
        <f>IF(E57=ИНФА!$K$7,1,0)</f>
        <v>0</v>
      </c>
    </row>
    <row r="58" spans="1:7" x14ac:dyDescent="0.25">
      <c r="A58" s="11">
        <f>IF(E60=ИНФА!$K$7,SUBTOTAL(9,$G$5:G60),"")</f>
        <v>10</v>
      </c>
      <c r="B58" s="13">
        <v>45616</v>
      </c>
      <c r="C58" s="12" t="s">
        <v>179</v>
      </c>
      <c r="D58" s="89" t="s">
        <v>253</v>
      </c>
      <c r="E58" s="12" t="str">
        <f>IF(B58="",IF(E57="","",IF(E57=ИНФА!$J$7,ИНФА!$B$8,IF(E57=СУБ_ИМЯ,ИНФА!$K$7,""))),ИНФА!$J$7)</f>
        <v xml:space="preserve">Начальник участка </v>
      </c>
      <c r="G58" s="1">
        <f>IF(E58=ИНФА!$K$7,1,0)</f>
        <v>0</v>
      </c>
    </row>
    <row r="59" spans="1:7" x14ac:dyDescent="0.25">
      <c r="A59" s="11" t="str">
        <f>IF(E61=ИНФА!$K$7,SUBTOTAL(9,$G$5:G61),"")</f>
        <v/>
      </c>
      <c r="B59" s="12"/>
      <c r="C59" s="12"/>
      <c r="D59" s="89" t="s">
        <v>254</v>
      </c>
      <c r="E59" s="12" t="str">
        <f>IF(B59="",IF(E58="","",IF(E58=ИНФА!$J$7,ИНФА!$B$8,IF(E58=СУБ_ИМЯ,ИНФА!$K$7,""))),ИНФА!$J$7)</f>
        <v>ООО «СЭТ»</v>
      </c>
      <c r="G59" s="1">
        <f>IF(E59=ИНФА!$K$7,1,0)</f>
        <v>0</v>
      </c>
    </row>
    <row r="60" spans="1:7" x14ac:dyDescent="0.25">
      <c r="A60" s="11" t="str">
        <f>IF(E62=ИНФА!$K$7,SUBTOTAL(9,$G$5:G62),"")</f>
        <v/>
      </c>
      <c r="B60" s="12"/>
      <c r="C60" s="12"/>
      <c r="D60" s="89" t="s">
        <v>255</v>
      </c>
      <c r="E60" s="12" t="str">
        <f>IF(B60="",IF(E59="","",IF(E59=ИНФА!$J$7,ИНФА!$B$8,IF(E59=СУБ_ИМЯ,ИНФА!$K$7,""))),ИНФА!$J$7)</f>
        <v>Нугуманов М.А.</v>
      </c>
      <c r="G60" s="1">
        <f>IF(E60=ИНФА!$K$7,1,0)</f>
        <v>1</v>
      </c>
    </row>
    <row r="61" spans="1:7" x14ac:dyDescent="0.25">
      <c r="A61" s="11" t="str">
        <f>IF(E63=ИНФА!$K$7,SUBTOTAL(9,$G$5:G63),"")</f>
        <v/>
      </c>
      <c r="B61" s="12"/>
      <c r="C61" s="12"/>
      <c r="D61" s="89" t="s">
        <v>256</v>
      </c>
      <c r="E61" s="12" t="str">
        <f>IF(B61="",IF(E60="","",IF(E60=ИНФА!$J$7,ИНФА!$B$8,IF(E60=СУБ_ИМЯ,ИНФА!$K$7,""))),ИНФА!$J$7)</f>
        <v/>
      </c>
      <c r="G61" s="1">
        <f>IF(E61=ИНФА!$K$7,1,0)</f>
        <v>0</v>
      </c>
    </row>
    <row r="62" spans="1:7" x14ac:dyDescent="0.25">
      <c r="A62" s="11">
        <f>IF(E64=ИНФА!$K$7,SUBTOTAL(9,$G$5:G64),"")</f>
        <v>11</v>
      </c>
      <c r="B62" s="13">
        <v>45617</v>
      </c>
      <c r="C62" s="12" t="s">
        <v>179</v>
      </c>
      <c r="D62" s="89" t="s">
        <v>253</v>
      </c>
      <c r="E62" s="12" t="str">
        <f>IF(B62="",IF(E61="","",IF(E61=ИНФА!$J$7,ИНФА!$B$8,IF(E61=СУБ_ИМЯ,ИНФА!$K$7,""))),ИНФА!$J$7)</f>
        <v xml:space="preserve">Начальник участка </v>
      </c>
      <c r="G62" s="1">
        <f>IF(E62=ИНФА!$K$7,1,0)</f>
        <v>0</v>
      </c>
    </row>
    <row r="63" spans="1:7" x14ac:dyDescent="0.25">
      <c r="A63" s="11" t="str">
        <f>IF(E65=ИНФА!$K$7,SUBTOTAL(9,$G$5:G65),"")</f>
        <v/>
      </c>
      <c r="B63" s="12"/>
      <c r="C63" s="12"/>
      <c r="D63" s="89" t="s">
        <v>254</v>
      </c>
      <c r="E63" s="12" t="str">
        <f>IF(B63="",IF(E62="","",IF(E62=ИНФА!$J$7,ИНФА!$B$8,IF(E62=СУБ_ИМЯ,ИНФА!$K$7,""))),ИНФА!$J$7)</f>
        <v>ООО «СЭТ»</v>
      </c>
      <c r="G63" s="1">
        <f>IF(E63=ИНФА!$K$7,1,0)</f>
        <v>0</v>
      </c>
    </row>
    <row r="64" spans="1:7" x14ac:dyDescent="0.25">
      <c r="A64" s="11" t="str">
        <f>IF(E66=ИНФА!$K$7,SUBTOTAL(9,$G$5:G66),"")</f>
        <v/>
      </c>
      <c r="B64" s="12"/>
      <c r="C64" s="12"/>
      <c r="D64" s="89" t="s">
        <v>255</v>
      </c>
      <c r="E64" s="12" t="str">
        <f>IF(B64="",IF(E63="","",IF(E63=ИНФА!$J$7,ИНФА!$B$8,IF(E63=СУБ_ИМЯ,ИНФА!$K$7,""))),ИНФА!$J$7)</f>
        <v>Нугуманов М.А.</v>
      </c>
      <c r="G64" s="1">
        <f>IF(E64=ИНФА!$K$7,1,0)</f>
        <v>1</v>
      </c>
    </row>
    <row r="65" spans="1:7" x14ac:dyDescent="0.25">
      <c r="A65" s="11" t="str">
        <f>IF(E67=ИНФА!$K$7,SUBTOTAL(9,$G$5:G67),"")</f>
        <v/>
      </c>
      <c r="B65" s="12"/>
      <c r="C65" s="12"/>
      <c r="D65" s="89" t="s">
        <v>256</v>
      </c>
      <c r="E65" s="12" t="str">
        <f>IF(B65="",IF(E64="","",IF(E64=ИНФА!$J$7,ИНФА!$B$8,IF(E64=СУБ_ИМЯ,ИНФА!$K$7,""))),ИНФА!$J$7)</f>
        <v/>
      </c>
      <c r="G65" s="1">
        <f>IF(E65=ИНФА!$K$7,1,0)</f>
        <v>0</v>
      </c>
    </row>
    <row r="66" spans="1:7" x14ac:dyDescent="0.25">
      <c r="A66" s="11">
        <f>IF(E68=ИНФА!$K$7,SUBTOTAL(9,$G$5:G68),"")</f>
        <v>12</v>
      </c>
      <c r="B66" s="13">
        <v>45618</v>
      </c>
      <c r="C66" s="12" t="s">
        <v>179</v>
      </c>
      <c r="D66" s="89" t="s">
        <v>253</v>
      </c>
      <c r="E66" s="12" t="str">
        <f>IF(B66="",IF(E65="","",IF(E65=ИНФА!$J$7,ИНФА!$B$8,IF(E65=СУБ_ИМЯ,ИНФА!$K$7,""))),ИНФА!$J$7)</f>
        <v xml:space="preserve">Начальник участка </v>
      </c>
      <c r="G66" s="1">
        <f>IF(E66=ИНФА!$K$7,1,0)</f>
        <v>0</v>
      </c>
    </row>
    <row r="67" spans="1:7" x14ac:dyDescent="0.25">
      <c r="A67" s="11" t="str">
        <f>IF(E69=ИНФА!$K$7,SUBTOTAL(9,$G$5:G69),"")</f>
        <v/>
      </c>
      <c r="B67" s="12"/>
      <c r="C67" s="12"/>
      <c r="D67" s="89" t="s">
        <v>254</v>
      </c>
      <c r="E67" s="12" t="str">
        <f>IF(B67="",IF(E66="","",IF(E66=ИНФА!$J$7,ИНФА!$B$8,IF(E66=СУБ_ИМЯ,ИНФА!$K$7,""))),ИНФА!$J$7)</f>
        <v>ООО «СЭТ»</v>
      </c>
      <c r="G67" s="1">
        <f>IF(E67=ИНФА!$K$7,1,0)</f>
        <v>0</v>
      </c>
    </row>
    <row r="68" spans="1:7" x14ac:dyDescent="0.25">
      <c r="A68" s="11" t="str">
        <f>IF(E70=ИНФА!$K$7,SUBTOTAL(9,$G$5:G70),"")</f>
        <v/>
      </c>
      <c r="B68" s="13"/>
      <c r="C68" s="12"/>
      <c r="D68" s="89" t="s">
        <v>255</v>
      </c>
      <c r="E68" s="12" t="str">
        <f>IF(B68="",IF(E67="","",IF(E67=ИНФА!$J$7,ИНФА!$B$8,IF(E67=СУБ_ИМЯ,ИНФА!$K$7,""))),ИНФА!$J$7)</f>
        <v>Нугуманов М.А.</v>
      </c>
      <c r="G68" s="1">
        <f>IF(E68=ИНФА!$K$7,1,0)</f>
        <v>1</v>
      </c>
    </row>
    <row r="69" spans="1:7" x14ac:dyDescent="0.25">
      <c r="A69" s="11" t="str">
        <f>IF(E71=ИНФА!$K$7,SUBTOTAL(9,$G$5:G71),"")</f>
        <v/>
      </c>
      <c r="B69" s="12"/>
      <c r="C69" s="12"/>
      <c r="D69" s="89" t="s">
        <v>256</v>
      </c>
      <c r="E69" s="12" t="str">
        <f>IF(B69="",IF(E68="","",IF(E68=ИНФА!$J$7,ИНФА!$B$8,IF(E68=СУБ_ИМЯ,ИНФА!$K$7,""))),ИНФА!$J$7)</f>
        <v/>
      </c>
      <c r="G69" s="1">
        <f>IF(E69=ИНФА!$K$7,1,0)</f>
        <v>0</v>
      </c>
    </row>
    <row r="70" spans="1:7" x14ac:dyDescent="0.25">
      <c r="A70" s="11" t="str">
        <f>IF(E72=ИНФА!$K$7,SUBTOTAL(9,$G$5:G72),"")</f>
        <v/>
      </c>
      <c r="B70" s="12"/>
      <c r="C70" s="12"/>
      <c r="D70" s="89" t="s">
        <v>270</v>
      </c>
      <c r="E70" s="12" t="str">
        <f>IF(B70="",IF(E69="","",IF(E69=ИНФА!$J$7,ИНФА!$B$8,IF(E69=СУБ_ИМЯ,ИНФА!$K$7,""))),ИНФА!$J$7)</f>
        <v/>
      </c>
      <c r="G70" s="1">
        <f>IF(E70=ИНФА!$K$7,1,0)</f>
        <v>0</v>
      </c>
    </row>
    <row r="71" spans="1:7" x14ac:dyDescent="0.25">
      <c r="A71" s="11">
        <f>IF(E73=ИНФА!$K$7,SUBTOTAL(9,$G$5:G73),"")</f>
        <v>13</v>
      </c>
      <c r="B71" s="13">
        <v>45621</v>
      </c>
      <c r="C71" s="12" t="s">
        <v>179</v>
      </c>
      <c r="D71" s="89" t="s">
        <v>182</v>
      </c>
      <c r="E71" s="12" t="str">
        <f>IF(B71="",IF(E70="","",IF(E70=ИНФА!$J$7,ИНФА!$B$8,IF(E70=СУБ_ИМЯ,ИНФА!$K$7,""))),ИНФА!$J$7)</f>
        <v xml:space="preserve">Начальник участка </v>
      </c>
      <c r="G71" s="1">
        <f>IF(E71=ИНФА!$K$7,1,0)</f>
        <v>0</v>
      </c>
    </row>
    <row r="72" spans="1:7" x14ac:dyDescent="0.25">
      <c r="A72" s="11" t="str">
        <f>IF(E74=ИНФА!$K$7,SUBTOTAL(9,$G$5:G74),"")</f>
        <v/>
      </c>
      <c r="B72" s="12"/>
      <c r="C72" s="12"/>
      <c r="D72" s="89" t="s">
        <v>184</v>
      </c>
      <c r="E72" s="12" t="str">
        <f>IF(B72="",IF(E71="","",IF(E71=ИНФА!$J$7,ИНФА!$B$8,IF(E71=СУБ_ИМЯ,ИНФА!$K$7,""))),ИНФА!$J$7)</f>
        <v>ООО «СЭТ»</v>
      </c>
      <c r="G72" s="1">
        <f>IF(E72=ИНФА!$K$7,1,0)</f>
        <v>0</v>
      </c>
    </row>
    <row r="73" spans="1:7" x14ac:dyDescent="0.25">
      <c r="A73" s="11" t="str">
        <f>IF(E75=ИНФА!$K$7,SUBTOTAL(9,$G$5:G75),"")</f>
        <v/>
      </c>
      <c r="B73" s="12"/>
      <c r="C73" s="12"/>
      <c r="D73" s="89" t="s">
        <v>271</v>
      </c>
      <c r="E73" s="12" t="str">
        <f>IF(B73="",IF(E72="","",IF(E72=ИНФА!$J$7,ИНФА!$B$8,IF(E72=СУБ_ИМЯ,ИНФА!$K$7,""))),ИНФА!$J$7)</f>
        <v>Нугуманов М.А.</v>
      </c>
      <c r="G73" s="1">
        <f>IF(E73=ИНФА!$K$7,1,0)</f>
        <v>1</v>
      </c>
    </row>
    <row r="74" spans="1:7" x14ac:dyDescent="0.25">
      <c r="A74" s="11" t="str">
        <f>IF(E76=ИНФА!$K$7,SUBTOTAL(9,$G$5:G76),"")</f>
        <v/>
      </c>
      <c r="B74" s="12"/>
      <c r="C74" s="12"/>
      <c r="D74" s="89" t="s">
        <v>272</v>
      </c>
      <c r="E74" s="12" t="str">
        <f>IF(B74="",IF(E73="","",IF(E73=ИНФА!$J$7,ИНФА!$B$8,IF(E73=СУБ_ИМЯ,ИНФА!$K$7,""))),ИНФА!$J$7)</f>
        <v/>
      </c>
      <c r="G74" s="1">
        <f>IF(E74=ИНФА!$K$7,1,0)</f>
        <v>0</v>
      </c>
    </row>
    <row r="75" spans="1:7" x14ac:dyDescent="0.25">
      <c r="A75" s="11" t="str">
        <f>IF(E77=ИНФА!$K$7,SUBTOTAL(9,$G$5:G77),"")</f>
        <v/>
      </c>
      <c r="B75" s="12"/>
      <c r="C75" s="12"/>
      <c r="D75" s="89" t="s">
        <v>181</v>
      </c>
      <c r="E75" s="12" t="str">
        <f>IF(B75="",IF(E74="","",IF(E74=ИНФА!$J$7,ИНФА!$B$8,IF(E74=СУБ_ИМЯ,ИНФА!$K$7,""))),ИНФА!$J$7)</f>
        <v/>
      </c>
      <c r="G75" s="1">
        <f>IF(E75=ИНФА!$K$7,1,0)</f>
        <v>0</v>
      </c>
    </row>
    <row r="76" spans="1:7" x14ac:dyDescent="0.25">
      <c r="A76" s="11">
        <f>IF(E78=ИНФА!$K$7,SUBTOTAL(9,$G$5:G78),"")</f>
        <v>14</v>
      </c>
      <c r="B76" s="13">
        <v>45622</v>
      </c>
      <c r="C76" s="12" t="s">
        <v>179</v>
      </c>
      <c r="D76" s="89" t="s">
        <v>183</v>
      </c>
      <c r="E76" s="12" t="str">
        <f>IF(B76="",IF(E75="","",IF(E75=ИНФА!$J$7,ИНФА!$B$8,IF(E75=СУБ_ИМЯ,ИНФА!$K$7,""))),ИНФА!$J$7)</f>
        <v xml:space="preserve">Начальник участка </v>
      </c>
      <c r="G76" s="1">
        <f>IF(E76=ИНФА!$K$7,1,0)</f>
        <v>0</v>
      </c>
    </row>
    <row r="77" spans="1:7" x14ac:dyDescent="0.25">
      <c r="A77" s="11" t="str">
        <f>IF(E79=ИНФА!$K$7,SUBTOTAL(9,$G$5:G79),"")</f>
        <v/>
      </c>
      <c r="B77" s="12"/>
      <c r="C77" s="12"/>
      <c r="D77" s="89" t="s">
        <v>273</v>
      </c>
      <c r="E77" s="12" t="str">
        <f>IF(B77="",IF(E76="","",IF(E76=ИНФА!$J$7,ИНФА!$B$8,IF(E76=СУБ_ИМЯ,ИНФА!$K$7,""))),ИНФА!$J$7)</f>
        <v>ООО «СЭТ»</v>
      </c>
      <c r="G77" s="1">
        <f>IF(E77=ИНФА!$K$7,1,0)</f>
        <v>0</v>
      </c>
    </row>
    <row r="78" spans="1:7" x14ac:dyDescent="0.25">
      <c r="A78" s="11" t="str">
        <f>IF(E80=ИНФА!$K$7,SUBTOTAL(9,$G$5:G80),"")</f>
        <v/>
      </c>
      <c r="B78" s="12"/>
      <c r="C78" s="12"/>
      <c r="D78" s="89"/>
      <c r="E78" s="12" t="str">
        <f>IF(B78="",IF(E77="","",IF(E77=ИНФА!$J$7,ИНФА!$B$8,IF(E77=СУБ_ИМЯ,ИНФА!$K$7,""))),ИНФА!$J$7)</f>
        <v>Нугуманов М.А.</v>
      </c>
      <c r="G78" s="1">
        <f>IF(E78=ИНФА!$K$7,1,0)</f>
        <v>1</v>
      </c>
    </row>
    <row r="79" spans="1:7" x14ac:dyDescent="0.25">
      <c r="A79" s="11" t="str">
        <f>IF(E81=ИНФА!$K$7,SUBTOTAL(9,$G$5:G81),"")</f>
        <v/>
      </c>
      <c r="B79" s="13"/>
      <c r="C79" s="12"/>
      <c r="D79" s="89"/>
      <c r="E79" s="12" t="str">
        <f>IF(B79="",IF(E78="","",IF(E78=ИНФА!$J$7,ИНФА!$B$8,IF(E78=СУБ_ИМЯ,ИНФА!$K$7,""))),ИНФА!$J$7)</f>
        <v/>
      </c>
      <c r="G79" s="1">
        <f>IF(E79=ИНФА!$K$7,1,0)</f>
        <v>0</v>
      </c>
    </row>
    <row r="80" spans="1:7" x14ac:dyDescent="0.25">
      <c r="A80" s="11" t="str">
        <f>IF(E82=ИНФА!$K$7,SUBTOTAL(9,$G$5:G82),"")</f>
        <v/>
      </c>
      <c r="B80" s="12"/>
      <c r="C80" s="12"/>
      <c r="D80" s="89"/>
      <c r="E80" s="12" t="str">
        <f>IF(B80="",IF(E79="","",IF(E79=ИНФА!$J$7,ИНФА!$B$8,IF(E79=СУБ_ИМЯ,ИНФА!$K$7,""))),ИНФА!$J$7)</f>
        <v/>
      </c>
      <c r="G80" s="1">
        <f>IF(E80=ИНФА!$K$7,1,0)</f>
        <v>0</v>
      </c>
    </row>
    <row r="81" spans="1:7" x14ac:dyDescent="0.25">
      <c r="A81" s="11" t="str">
        <f>IF(E83=ИНФА!$K$7,SUBTOTAL(9,$G$5:G83),"")</f>
        <v/>
      </c>
      <c r="B81" s="12"/>
      <c r="C81" s="12"/>
      <c r="D81" s="89"/>
      <c r="E81" s="12" t="str">
        <f>IF(B81="",IF(E80="","",IF(E80=ИНФА!$J$7,ИНФА!$B$8,IF(E80=СУБ_ИМЯ,ИНФА!$K$7,""))),ИНФА!$J$7)</f>
        <v/>
      </c>
      <c r="G81" s="1">
        <f>IF(E81=ИНФА!$K$7,1,0)</f>
        <v>0</v>
      </c>
    </row>
    <row r="82" spans="1:7" x14ac:dyDescent="0.25">
      <c r="A82" s="11" t="str">
        <f>IF(E84=ИНФА!$K$7,SUBTOTAL(9,$G$5:G84),"")</f>
        <v/>
      </c>
      <c r="B82" s="12"/>
      <c r="C82" s="12"/>
      <c r="D82" s="89"/>
      <c r="E82" s="12" t="str">
        <f>IF(B82="",IF(E81="","",IF(E81=ИНФА!$J$7,ИНФА!$B$8,IF(E81=СУБ_ИМЯ,ИНФА!$K$7,""))),ИНФА!$J$7)</f>
        <v/>
      </c>
      <c r="G82" s="1">
        <f>IF(E82=ИНФА!$K$7,1,0)</f>
        <v>0</v>
      </c>
    </row>
    <row r="83" spans="1:7" x14ac:dyDescent="0.25">
      <c r="A83" s="11" t="str">
        <f>IF(E85=ИНФА!$K$7,SUBTOTAL(9,$G$5:G85),"")</f>
        <v/>
      </c>
      <c r="B83" s="12"/>
      <c r="C83" s="12"/>
      <c r="D83" s="89"/>
      <c r="E83" s="12" t="str">
        <f>IF(B83="",IF(E82="","",IF(E82=ИНФА!$J$7,ИНФА!$B$8,IF(E82=СУБ_ИМЯ,ИНФА!$K$7,""))),ИНФА!$J$7)</f>
        <v/>
      </c>
      <c r="G83" s="1">
        <f>IF(E83=ИНФА!$K$7,1,0)</f>
        <v>0</v>
      </c>
    </row>
    <row r="84" spans="1:7" x14ac:dyDescent="0.25">
      <c r="A84" s="11" t="str">
        <f>IF(E86=ИНФА!$K$7,SUBTOTAL(9,$G$5:G86),"")</f>
        <v/>
      </c>
      <c r="B84" s="12"/>
      <c r="C84" s="12"/>
      <c r="D84" s="89"/>
      <c r="E84" s="12" t="str">
        <f>IF(B84="",IF(E83="","",IF(E83=ИНФА!$J$7,ИНФА!$B$8,IF(E83=СУБ_ИМЯ,ИНФА!$K$7,""))),ИНФА!$J$7)</f>
        <v/>
      </c>
      <c r="G84" s="1">
        <f>IF(E84=ИНФА!$K$7,1,0)</f>
        <v>0</v>
      </c>
    </row>
    <row r="85" spans="1:7" x14ac:dyDescent="0.25">
      <c r="A85" s="11" t="str">
        <f>IF(E87=ИНФА!$K$7,SUBTOTAL(9,$G$5:G87),"")</f>
        <v/>
      </c>
      <c r="B85" s="12"/>
      <c r="C85" s="12"/>
      <c r="D85" s="89"/>
      <c r="E85" s="12" t="str">
        <f>IF(B85="",IF(E84="","",IF(E84=ИНФА!$J$7,ИНФА!$B$8,IF(E84=СУБ_ИМЯ,ИНФА!$K$7,""))),ИНФА!$J$7)</f>
        <v/>
      </c>
      <c r="G85" s="1">
        <f>IF(E85=ИНФА!$K$7,1,0)</f>
        <v>0</v>
      </c>
    </row>
    <row r="86" spans="1:7" x14ac:dyDescent="0.25">
      <c r="A86" s="11" t="str">
        <f>IF(E88=ИНФА!$K$7,SUBTOTAL(9,$G$5:G88),"")</f>
        <v/>
      </c>
      <c r="B86" s="12"/>
      <c r="C86" s="12"/>
      <c r="D86" s="89"/>
      <c r="E86" s="12" t="str">
        <f>IF(B86="",IF(E85="","",IF(E85=ИНФА!$J$7,ИНФА!$B$8,IF(E85=СУБ_ИМЯ,ИНФА!$K$7,""))),ИНФА!$J$7)</f>
        <v/>
      </c>
      <c r="G86" s="1">
        <f>IF(E86=ИНФА!$K$7,1,0)</f>
        <v>0</v>
      </c>
    </row>
    <row r="87" spans="1:7" x14ac:dyDescent="0.25">
      <c r="A87" s="11" t="str">
        <f>IF(E89=ИНФА!$K$7,SUBTOTAL(9,$G$5:G89),"")</f>
        <v/>
      </c>
      <c r="B87" s="12"/>
      <c r="C87" s="12"/>
      <c r="D87" s="89"/>
      <c r="E87" s="12" t="str">
        <f>IF(B87="",IF(E86="","",IF(E86=ИНФА!$J$7,ИНФА!$B$8,IF(E86=СУБ_ИМЯ,ИНФА!$K$7,""))),ИНФА!$J$7)</f>
        <v/>
      </c>
      <c r="G87" s="1">
        <f>IF(E87=ИНФА!$K$7,1,0)</f>
        <v>0</v>
      </c>
    </row>
    <row r="88" spans="1:7" x14ac:dyDescent="0.25">
      <c r="A88" s="11" t="str">
        <f>IF(E90=ИНФА!$K$7,SUBTOTAL(9,$G$5:G90),"")</f>
        <v/>
      </c>
      <c r="B88" s="12"/>
      <c r="C88" s="12"/>
      <c r="D88" s="89"/>
      <c r="E88" s="12" t="str">
        <f>IF(B88="",IF(E87="","",IF(E87=ИНФА!$J$7,ИНФА!$B$8,IF(E87=СУБ_ИМЯ,ИНФА!$K$7,""))),ИНФА!$J$7)</f>
        <v/>
      </c>
      <c r="G88" s="1">
        <f>IF(E88=ИНФА!$K$7,1,0)</f>
        <v>0</v>
      </c>
    </row>
    <row r="89" spans="1:7" x14ac:dyDescent="0.25">
      <c r="A89" s="11" t="str">
        <f>IF(E91=ИНФА!$K$7,SUBTOTAL(9,$G$5:G91),"")</f>
        <v/>
      </c>
      <c r="B89" s="12"/>
      <c r="C89" s="12"/>
      <c r="D89" s="89"/>
      <c r="E89" s="12" t="str">
        <f>IF(B89="",IF(E88="","",IF(E88=ИНФА!$J$7,ИНФА!$B$8,IF(E88=СУБ_ИМЯ,ИНФА!$K$7,""))),ИНФА!$J$7)</f>
        <v/>
      </c>
      <c r="G89" s="1">
        <f>IF(E89=ИНФА!$K$7,1,0)</f>
        <v>0</v>
      </c>
    </row>
    <row r="90" spans="1:7" x14ac:dyDescent="0.25">
      <c r="A90" s="11" t="str">
        <f>IF(E92=ИНФА!$K$7,SUBTOTAL(9,$G$5:G92),"")</f>
        <v/>
      </c>
      <c r="B90" s="12"/>
      <c r="C90" s="12"/>
      <c r="D90" s="89"/>
      <c r="E90" s="12" t="str">
        <f>IF(B90="",IF(E89="","",IF(E89=ИНФА!$J$7,ИНФА!$B$8,IF(E89=СУБ_ИМЯ,ИНФА!$K$7,""))),ИНФА!$J$7)</f>
        <v/>
      </c>
      <c r="G90" s="1">
        <f>IF(E90=ИНФА!$K$7,1,0)</f>
        <v>0</v>
      </c>
    </row>
    <row r="91" spans="1:7" x14ac:dyDescent="0.25">
      <c r="A91" s="11" t="str">
        <f>IF(E93=ИНФА!$K$7,SUBTOTAL(9,$G$5:G93),"")</f>
        <v/>
      </c>
      <c r="B91" s="13"/>
      <c r="C91" s="12"/>
      <c r="D91" s="89"/>
      <c r="E91" s="12" t="str">
        <f>IF(B91="",IF(E90="","",IF(E90=ИНФА!$J$7,ИНФА!$B$8,IF(E90=СУБ_ИМЯ,ИНФА!$K$7,""))),ИНФА!$J$7)</f>
        <v/>
      </c>
      <c r="G91" s="1">
        <f>IF(E91=ИНФА!$K$7,1,0)</f>
        <v>0</v>
      </c>
    </row>
    <row r="92" spans="1:7" x14ac:dyDescent="0.25">
      <c r="A92" s="11" t="str">
        <f>IF(E94=ИНФА!$K$7,SUBTOTAL(9,$G$5:G94),"")</f>
        <v/>
      </c>
      <c r="B92" s="12"/>
      <c r="C92" s="12"/>
      <c r="D92" s="89"/>
      <c r="E92" s="12" t="str">
        <f>IF(B92="",IF(E91="","",IF(E91=ИНФА!$J$7,ИНФА!$B$8,IF(E91=СУБ_ИМЯ,ИНФА!$K$7,""))),ИНФА!$J$7)</f>
        <v/>
      </c>
      <c r="G92" s="1">
        <f>IF(E92=ИНФА!$K$7,1,0)</f>
        <v>0</v>
      </c>
    </row>
    <row r="93" spans="1:7" x14ac:dyDescent="0.25">
      <c r="A93" s="11" t="str">
        <f>IF(E95=ИНФА!$K$7,SUBTOTAL(9,$G$5:G95),"")</f>
        <v/>
      </c>
      <c r="B93" s="12"/>
      <c r="C93" s="12"/>
      <c r="D93" s="89"/>
      <c r="E93" s="12" t="str">
        <f>IF(B93="",IF(E92="","",IF(E92=ИНФА!$J$7,ИНФА!$B$8,IF(E92=СУБ_ИМЯ,ИНФА!$K$7,""))),ИНФА!$J$7)</f>
        <v/>
      </c>
      <c r="G93" s="1">
        <f>IF(E93=ИНФА!$K$7,1,0)</f>
        <v>0</v>
      </c>
    </row>
    <row r="94" spans="1:7" x14ac:dyDescent="0.25">
      <c r="A94" s="11" t="str">
        <f>IF(E96=ИНФА!$K$7,SUBTOTAL(9,$G$5:G96),"")</f>
        <v/>
      </c>
      <c r="B94" s="12"/>
      <c r="C94" s="12"/>
      <c r="D94" s="89"/>
      <c r="E94" s="12" t="str">
        <f>IF(B94="",IF(E93="","",IF(E93=ИНФА!$J$7,ИНФА!$B$8,IF(E93=СУБ_ИМЯ,ИНФА!$K$7,""))),ИНФА!$J$7)</f>
        <v/>
      </c>
      <c r="G94" s="1">
        <f>IF(E94=ИНФА!$K$7,1,0)</f>
        <v>0</v>
      </c>
    </row>
    <row r="95" spans="1:7" x14ac:dyDescent="0.25">
      <c r="A95" s="11" t="str">
        <f>IF(E97=ИНФА!$K$7,SUBTOTAL(9,$G$5:G97),"")</f>
        <v/>
      </c>
      <c r="B95" s="12"/>
      <c r="C95" s="12"/>
      <c r="D95" s="89"/>
      <c r="E95" s="12" t="str">
        <f>IF(B95="",IF(E94="","",IF(E94=ИНФА!$J$7,ИНФА!$B$8,IF(E94=СУБ_ИМЯ,ИНФА!$K$7,""))),ИНФА!$J$7)</f>
        <v/>
      </c>
      <c r="G95" s="1">
        <f>IF(E95=ИНФА!$K$7,1,0)</f>
        <v>0</v>
      </c>
    </row>
    <row r="96" spans="1:7" x14ac:dyDescent="0.25">
      <c r="A96" s="11" t="str">
        <f>IF(E98=ИНФА!$K$7,SUBTOTAL(9,$G$5:G98),"")</f>
        <v/>
      </c>
      <c r="B96" s="12"/>
      <c r="C96" s="12"/>
      <c r="D96" s="89"/>
      <c r="E96" s="12" t="str">
        <f>IF(B96="",IF(E95="","",IF(E95=ИНФА!$J$7,ИНФА!$B$8,IF(E95=СУБ_ИМЯ,ИНФА!$K$7,""))),ИНФА!$J$7)</f>
        <v/>
      </c>
      <c r="G96" s="1">
        <f>IF(E96=ИНФА!$K$7,1,0)</f>
        <v>0</v>
      </c>
    </row>
    <row r="97" spans="1:7" x14ac:dyDescent="0.25">
      <c r="A97" s="11" t="str">
        <f>IF(E99=ИНФА!$K$7,SUBTOTAL(9,$G$5:G99),"")</f>
        <v/>
      </c>
      <c r="B97" s="12"/>
      <c r="C97" s="12"/>
      <c r="D97" s="89"/>
      <c r="E97" s="12" t="str">
        <f>IF(B97="",IF(E96="","",IF(E96=ИНФА!$J$7,ИНФА!$B$8,IF(E96=СУБ_ИМЯ,ИНФА!$K$7,""))),ИНФА!$J$7)</f>
        <v/>
      </c>
      <c r="G97" s="1">
        <f>IF(E97=ИНФА!$K$7,1,0)</f>
        <v>0</v>
      </c>
    </row>
    <row r="98" spans="1:7" x14ac:dyDescent="0.25">
      <c r="A98" s="11" t="str">
        <f>IF(E100=ИНФА!$K$7,SUBTOTAL(9,$G$5:G100),"")</f>
        <v/>
      </c>
      <c r="B98" s="12"/>
      <c r="C98" s="12"/>
      <c r="D98" s="89"/>
      <c r="E98" s="12" t="str">
        <f>IF(B98="",IF(E97="","",IF(E97=ИНФА!$J$7,ИНФА!$B$8,IF(E97=СУБ_ИМЯ,ИНФА!$K$7,""))),ИНФА!$J$7)</f>
        <v/>
      </c>
      <c r="G98" s="1">
        <f>IF(E98=ИНФА!$K$7,1,0)</f>
        <v>0</v>
      </c>
    </row>
    <row r="99" spans="1:7" x14ac:dyDescent="0.25">
      <c r="A99" s="11" t="str">
        <f>IF(E101=ИНФА!$K$7,SUBTOTAL(9,$G$5:G101),"")</f>
        <v/>
      </c>
      <c r="B99" s="12"/>
      <c r="C99" s="12"/>
      <c r="D99" s="89"/>
      <c r="E99" s="12" t="str">
        <f>IF(B99="",IF(E98="","",IF(E98=ИНФА!$J$7,ИНФА!$B$8,IF(E98=СУБ_ИМЯ,ИНФА!$K$7,""))),ИНФА!$J$7)</f>
        <v/>
      </c>
      <c r="G99" s="1">
        <f>IF(E99=ИНФА!$K$7,1,0)</f>
        <v>0</v>
      </c>
    </row>
    <row r="100" spans="1:7" x14ac:dyDescent="0.25">
      <c r="A100" s="11" t="str">
        <f>IF(E102=ИНФА!$K$7,SUBTOTAL(9,$G$5:G102),"")</f>
        <v/>
      </c>
      <c r="B100" s="12"/>
      <c r="C100" s="12"/>
      <c r="D100" s="89"/>
      <c r="E100" s="12" t="str">
        <f>IF(B100="",IF(E99="","",IF(E99=ИНФА!$J$7,ИНФА!$B$8,IF(E99=СУБ_ИМЯ,ИНФА!$K$7,""))),ИНФА!$J$7)</f>
        <v/>
      </c>
      <c r="G100" s="1">
        <f>IF(E100=ИНФА!$K$7,1,0)</f>
        <v>0</v>
      </c>
    </row>
    <row r="101" spans="1:7" x14ac:dyDescent="0.25">
      <c r="A101" s="11" t="str">
        <f>IF(E103=ИНФА!$K$7,SUBTOTAL(9,$G$5:G103),"")</f>
        <v/>
      </c>
      <c r="B101" s="13"/>
      <c r="C101" s="12"/>
      <c r="D101" s="89"/>
      <c r="E101" s="12" t="str">
        <f>IF(B101="",IF(E100="","",IF(E100=ИНФА!$J$7,ИНФА!$B$8,IF(E100=СУБ_ИМЯ,ИНФА!$K$7,""))),ИНФА!$J$7)</f>
        <v/>
      </c>
      <c r="G101" s="1">
        <f>IF(E101=ИНФА!$K$7,1,0)</f>
        <v>0</v>
      </c>
    </row>
    <row r="102" spans="1:7" x14ac:dyDescent="0.25">
      <c r="A102" s="11" t="str">
        <f>IF(E104=ИНФА!$K$7,SUBTOTAL(9,$G$5:G104),"")</f>
        <v/>
      </c>
      <c r="B102" s="12"/>
      <c r="C102" s="12"/>
      <c r="D102" s="89"/>
      <c r="E102" s="12" t="str">
        <f>IF(B102="",IF(E101="","",IF(E101=ИНФА!$J$7,ИНФА!$B$8,IF(E101=СУБ_ИМЯ,ИНФА!$K$7,""))),ИНФА!$J$7)</f>
        <v/>
      </c>
      <c r="G102" s="1">
        <f>IF(E102=ИНФА!$K$7,1,0)</f>
        <v>0</v>
      </c>
    </row>
    <row r="103" spans="1:7" x14ac:dyDescent="0.25">
      <c r="A103" s="11" t="str">
        <f>IF(E105=ИНФА!$K$7,SUBTOTAL(9,$G$5:G105),"")</f>
        <v/>
      </c>
      <c r="B103" s="12"/>
      <c r="C103" s="12"/>
      <c r="D103" s="89"/>
      <c r="E103" s="12" t="str">
        <f>IF(B103="",IF(E102="","",IF(E102=ИНФА!$J$7,ИНФА!$B$8,IF(E102=СУБ_ИМЯ,ИНФА!$K$7,""))),ИНФА!$J$7)</f>
        <v/>
      </c>
      <c r="G103" s="1">
        <f>IF(E103=ИНФА!$K$7,1,0)</f>
        <v>0</v>
      </c>
    </row>
    <row r="104" spans="1:7" x14ac:dyDescent="0.25">
      <c r="A104" s="11" t="str">
        <f>IF(E106=ИНФА!$K$7,SUBTOTAL(9,$G$5:G106),"")</f>
        <v/>
      </c>
      <c r="B104" s="12"/>
      <c r="C104" s="12"/>
      <c r="D104" s="89"/>
      <c r="E104" s="12" t="str">
        <f>IF(B104="",IF(E103="","",IF(E103=ИНФА!$J$7,ИНФА!$B$8,IF(E103=СУБ_ИМЯ,ИНФА!$K$7,""))),ИНФА!$J$7)</f>
        <v/>
      </c>
      <c r="G104" s="1">
        <f>IF(E104=ИНФА!$K$7,1,0)</f>
        <v>0</v>
      </c>
    </row>
    <row r="105" spans="1:7" x14ac:dyDescent="0.25">
      <c r="A105" s="11" t="str">
        <f>IF(E107=ИНФА!$K$7,SUBTOTAL(9,$G$5:G107),"")</f>
        <v/>
      </c>
      <c r="B105" s="13"/>
      <c r="C105" s="12"/>
      <c r="D105" s="89"/>
      <c r="E105" s="12" t="str">
        <f>IF(B105="",IF(E104="","",IF(E104=ИНФА!$J$7,ИНФА!$B$8,IF(E104=СУБ_ИМЯ,ИНФА!$K$7,""))),ИНФА!$J$7)</f>
        <v/>
      </c>
      <c r="G105" s="1">
        <f>IF(E105=ИНФА!$K$7,1,0)</f>
        <v>0</v>
      </c>
    </row>
    <row r="106" spans="1:7" x14ac:dyDescent="0.25">
      <c r="A106" s="11" t="str">
        <f>IF(E108=ИНФА!$K$7,SUBTOTAL(9,$G$5:G108),"")</f>
        <v/>
      </c>
      <c r="B106" s="12"/>
      <c r="C106" s="12"/>
      <c r="D106" s="89"/>
      <c r="E106" s="12" t="str">
        <f>IF(B106="",IF(E105="","",IF(E105=ИНФА!$J$7,ИНФА!$B$8,IF(E105=СУБ_ИМЯ,ИНФА!$K$7,""))),ИНФА!$J$7)</f>
        <v/>
      </c>
      <c r="G106" s="1">
        <f>IF(E106=ИНФА!$K$7,1,0)</f>
        <v>0</v>
      </c>
    </row>
    <row r="107" spans="1:7" x14ac:dyDescent="0.25">
      <c r="A107" s="11" t="str">
        <f>IF(E109=ИНФА!$K$7,SUBTOTAL(9,$G$5:G109),"")</f>
        <v/>
      </c>
      <c r="B107" s="12"/>
      <c r="C107" s="12"/>
      <c r="D107" s="89"/>
      <c r="E107" s="12" t="str">
        <f>IF(B107="",IF(E106="","",IF(E106=ИНФА!$J$7,ИНФА!$B$8,IF(E106=СУБ_ИМЯ,ИНФА!$K$7,""))),ИНФА!$J$7)</f>
        <v/>
      </c>
      <c r="G107" s="1">
        <f>IF(E107=ИНФА!$K$7,1,0)</f>
        <v>0</v>
      </c>
    </row>
    <row r="108" spans="1:7" x14ac:dyDescent="0.25">
      <c r="A108" s="11" t="str">
        <f>IF(E110=ИНФА!$K$7,SUBTOTAL(9,$G$5:G110),"")</f>
        <v/>
      </c>
      <c r="B108" s="12"/>
      <c r="C108" s="12"/>
      <c r="D108" s="89"/>
      <c r="E108" s="12" t="str">
        <f>IF(B108="",IF(E107="","",IF(E107=ИНФА!$J$7,ИНФА!$B$8,IF(E107=СУБ_ИМЯ,ИНФА!$K$7,""))),ИНФА!$J$7)</f>
        <v/>
      </c>
      <c r="G108" s="1">
        <f>IF(E108=ИНФА!$K$7,1,0)</f>
        <v>0</v>
      </c>
    </row>
    <row r="109" spans="1:7" x14ac:dyDescent="0.25">
      <c r="A109" s="11" t="str">
        <f>IF(E111=ИНФА!$K$7,SUBTOTAL(9,$G$5:G111),"")</f>
        <v/>
      </c>
      <c r="B109" s="12"/>
      <c r="C109" s="12"/>
      <c r="D109" s="89"/>
      <c r="E109" s="12" t="str">
        <f>IF(B109="",IF(E108="","",IF(E108=ИНФА!$J$7,ИНФА!$B$8,IF(E108=СУБ_ИМЯ,ИНФА!$K$7,""))),ИНФА!$J$7)</f>
        <v/>
      </c>
      <c r="G109" s="1">
        <f>IF(E109=ИНФА!$K$7,1,0)</f>
        <v>0</v>
      </c>
    </row>
    <row r="110" spans="1:7" x14ac:dyDescent="0.25">
      <c r="A110" s="11" t="str">
        <f>IF(E112=ИНФА!$K$7,SUBTOTAL(9,$G$5:G112),"")</f>
        <v/>
      </c>
      <c r="B110" s="12"/>
      <c r="C110" s="12"/>
      <c r="D110" s="89"/>
      <c r="E110" s="12" t="str">
        <f>IF(B110="",IF(E109="","",IF(E109=ИНФА!$J$7,ИНФА!$B$8,IF(E109=СУБ_ИМЯ,ИНФА!$K$7,""))),ИНФА!$J$7)</f>
        <v/>
      </c>
      <c r="G110" s="1">
        <f>IF(E110=ИНФА!$K$7,1,0)</f>
        <v>0</v>
      </c>
    </row>
    <row r="111" spans="1:7" x14ac:dyDescent="0.25">
      <c r="A111" s="11" t="str">
        <f>IF(E113=ИНФА!$K$7,SUBTOTAL(9,$G$5:G113),"")</f>
        <v/>
      </c>
      <c r="B111" s="12"/>
      <c r="C111" s="12"/>
      <c r="D111" s="89"/>
      <c r="E111" s="12" t="str">
        <f>IF(B111="",IF(E110="","",IF(E110=ИНФА!$J$7,ИНФА!$B$8,IF(E110=СУБ_ИМЯ,ИНФА!$K$7,""))),ИНФА!$J$7)</f>
        <v/>
      </c>
      <c r="G111" s="1">
        <f>IF(E111=ИНФА!$K$7,1,0)</f>
        <v>0</v>
      </c>
    </row>
    <row r="112" spans="1:7" x14ac:dyDescent="0.25">
      <c r="A112" s="11" t="str">
        <f>IF(E114=ИНФА!$K$7,SUBTOTAL(9,$G$5:G114),"")</f>
        <v/>
      </c>
      <c r="B112" s="12"/>
      <c r="C112" s="12"/>
      <c r="D112" s="89"/>
      <c r="E112" s="12" t="str">
        <f>IF(B112="",IF(E111="","",IF(E111=ИНФА!$J$7,ИНФА!$B$8,IF(E111=СУБ_ИМЯ,ИНФА!$K$7,""))),ИНФА!$J$7)</f>
        <v/>
      </c>
      <c r="G112" s="1">
        <f>IF(E112=ИНФА!$K$7,1,0)</f>
        <v>0</v>
      </c>
    </row>
    <row r="113" spans="1:7" x14ac:dyDescent="0.25">
      <c r="A113" s="11" t="str">
        <f>IF(E115=ИНФА!$K$7,SUBTOTAL(9,$G$5:G115),"")</f>
        <v/>
      </c>
      <c r="B113" s="12"/>
      <c r="C113" s="12"/>
      <c r="D113" s="89"/>
      <c r="E113" s="12" t="str">
        <f>IF(B113="",IF(E112="","",IF(E112=ИНФА!$J$7,ИНФА!$B$8,IF(E112=СУБ_ИМЯ,ИНФА!$K$7,""))),ИНФА!$J$7)</f>
        <v/>
      </c>
      <c r="G113" s="1">
        <f>IF(E113=ИНФА!$K$7,1,0)</f>
        <v>0</v>
      </c>
    </row>
    <row r="114" spans="1:7" x14ac:dyDescent="0.25">
      <c r="A114" s="11" t="str">
        <f>IF(E116=ИНФА!$K$7,SUBTOTAL(9,$G$5:G116),"")</f>
        <v/>
      </c>
      <c r="B114" s="12"/>
      <c r="C114" s="12"/>
      <c r="D114" s="89"/>
      <c r="E114" s="12" t="str">
        <f>IF(B114="",IF(E113="","",IF(E113=ИНФА!$J$7,ИНФА!$B$8,IF(E113=СУБ_ИМЯ,ИНФА!$K$7,""))),ИНФА!$J$7)</f>
        <v/>
      </c>
      <c r="G114" s="1">
        <f>IF(E114=ИНФА!$K$7,1,0)</f>
        <v>0</v>
      </c>
    </row>
    <row r="115" spans="1:7" x14ac:dyDescent="0.25">
      <c r="A115" s="11" t="str">
        <f>IF(E117=ИНФА!$K$7,SUBTOTAL(9,$G$5:G117),"")</f>
        <v/>
      </c>
      <c r="B115" s="12"/>
      <c r="C115" s="12"/>
      <c r="D115" s="89"/>
      <c r="E115" s="12" t="str">
        <f>IF(B115="",IF(E114="","",IF(E114=ИНФА!$J$7,ИНФА!$B$8,IF(E114=СУБ_ИМЯ,ИНФА!$K$7,""))),ИНФА!$J$7)</f>
        <v/>
      </c>
      <c r="G115" s="1">
        <f>IF(E115=ИНФА!$K$7,1,0)</f>
        <v>0</v>
      </c>
    </row>
    <row r="116" spans="1:7" x14ac:dyDescent="0.25">
      <c r="A116" s="11" t="str">
        <f>IF(E118=ИНФА!$K$7,SUBTOTAL(9,$G$5:G118),"")</f>
        <v/>
      </c>
      <c r="B116" s="12"/>
      <c r="C116" s="12"/>
      <c r="D116" s="89"/>
      <c r="E116" s="12" t="str">
        <f>IF(B116="",IF(E115="","",IF(E115=ИНФА!$J$7,ИНФА!$B$8,IF(E115=СУБ_ИМЯ,ИНФА!$K$7,""))),ИНФА!$J$7)</f>
        <v/>
      </c>
      <c r="G116" s="1">
        <f>IF(E116=ИНФА!$K$7,1,0)</f>
        <v>0</v>
      </c>
    </row>
    <row r="117" spans="1:7" x14ac:dyDescent="0.25">
      <c r="A117" s="11" t="str">
        <f>IF(E119=ИНФА!$K$7,SUBTOTAL(9,$G$5:G119),"")</f>
        <v/>
      </c>
      <c r="B117" s="12"/>
      <c r="C117" s="12"/>
      <c r="D117" s="89"/>
      <c r="E117" s="12" t="str">
        <f>IF(B117="",IF(E116="","",IF(E116=ИНФА!$J$7,ИНФА!$B$8,IF(E116=СУБ_ИМЯ,ИНФА!$K$7,""))),ИНФА!$J$7)</f>
        <v/>
      </c>
      <c r="G117" s="1">
        <f>IF(E117=ИНФА!$K$7,1,0)</f>
        <v>0</v>
      </c>
    </row>
    <row r="118" spans="1:7" x14ac:dyDescent="0.25">
      <c r="A118" s="11" t="str">
        <f>IF(E120=ИНФА!$K$7,SUBTOTAL(9,$G$5:G120),"")</f>
        <v/>
      </c>
      <c r="B118" s="12"/>
      <c r="C118" s="12"/>
      <c r="D118" s="89"/>
      <c r="E118" s="12" t="str">
        <f>IF(B118="",IF(E117="","",IF(E117=ИНФА!$J$7,ИНФА!$B$8,IF(E117=СУБ_ИМЯ,ИНФА!$K$7,""))),ИНФА!$J$7)</f>
        <v/>
      </c>
      <c r="G118" s="1">
        <f>IF(E118=ИНФА!$K$7,1,0)</f>
        <v>0</v>
      </c>
    </row>
    <row r="119" spans="1:7" x14ac:dyDescent="0.25">
      <c r="A119" s="11" t="str">
        <f>IF(E121=ИНФА!$K$7,SUBTOTAL(9,$G$5:G121),"")</f>
        <v/>
      </c>
      <c r="B119" s="12"/>
      <c r="C119" s="12"/>
      <c r="D119" s="89"/>
      <c r="E119" s="12" t="str">
        <f>IF(B119="",IF(E118="","",IF(E118=ИНФА!$J$7,ИНФА!$B$8,IF(E118=СУБ_ИМЯ,ИНФА!$K$7,""))),ИНФА!$J$7)</f>
        <v/>
      </c>
      <c r="G119" s="1">
        <f>IF(E119=ИНФА!$K$7,1,0)</f>
        <v>0</v>
      </c>
    </row>
    <row r="120" spans="1:7" x14ac:dyDescent="0.25">
      <c r="A120" s="11" t="str">
        <f>IF(E122=ИНФА!$K$7,SUBTOTAL(9,$G$5:G122),"")</f>
        <v/>
      </c>
      <c r="B120" s="12"/>
      <c r="C120" s="12"/>
      <c r="D120" s="89"/>
      <c r="E120" s="12" t="str">
        <f>IF(B120="",IF(E119="","",IF(E119=ИНФА!$J$7,ИНФА!$B$8,IF(E119=СУБ_ИМЯ,ИНФА!$K$7,""))),ИНФА!$J$7)</f>
        <v/>
      </c>
      <c r="G120" s="1">
        <f>IF(E120=ИНФА!$K$7,1,0)</f>
        <v>0</v>
      </c>
    </row>
    <row r="121" spans="1:7" x14ac:dyDescent="0.25">
      <c r="A121" s="11" t="str">
        <f>IF(E123=ИНФА!$K$7,SUBTOTAL(9,$G$5:G123),"")</f>
        <v/>
      </c>
      <c r="B121" s="12"/>
      <c r="C121" s="12"/>
      <c r="D121" s="89"/>
      <c r="E121" s="12" t="str">
        <f>IF(B121="",IF(E120="","",IF(E120=ИНФА!$J$7,ИНФА!$B$8,IF(E120=СУБ_ИМЯ,ИНФА!$K$7,""))),ИНФА!$J$7)</f>
        <v/>
      </c>
      <c r="G121" s="1">
        <f>IF(E121=ИНФА!$K$7,1,0)</f>
        <v>0</v>
      </c>
    </row>
    <row r="122" spans="1:7" x14ac:dyDescent="0.25">
      <c r="A122" s="11" t="str">
        <f>IF(E124=ИНФА!$K$7,SUBTOTAL(9,$G$5:G124),"")</f>
        <v/>
      </c>
      <c r="B122" s="12"/>
      <c r="C122" s="12"/>
      <c r="D122" s="89"/>
      <c r="E122" s="12" t="str">
        <f>IF(B122="",IF(E121="","",IF(E121=ИНФА!$J$7,ИНФА!$B$8,IF(E121=СУБ_ИМЯ,ИНФА!$K$7,""))),ИНФА!$J$7)</f>
        <v/>
      </c>
      <c r="G122" s="1">
        <f>IF(E122=ИНФА!$K$7,1,0)</f>
        <v>0</v>
      </c>
    </row>
    <row r="123" spans="1:7" x14ac:dyDescent="0.25">
      <c r="A123" s="11" t="str">
        <f>IF(E125=ИНФА!$K$7,SUBTOTAL(9,$G$5:G125),"")</f>
        <v/>
      </c>
      <c r="B123" s="12"/>
      <c r="C123" s="12"/>
      <c r="D123" s="89"/>
      <c r="E123" s="12" t="str">
        <f>IF(B123="",IF(E122="","",IF(E122=ИНФА!$J$7,ИНФА!$B$8,IF(E122=СУБ_ИМЯ,ИНФА!$K$7,""))),ИНФА!$J$7)</f>
        <v/>
      </c>
      <c r="G123" s="1">
        <f>IF(E123=ИНФА!$K$7,1,0)</f>
        <v>0</v>
      </c>
    </row>
    <row r="124" spans="1:7" x14ac:dyDescent="0.25">
      <c r="A124" s="11" t="str">
        <f>IF(E126=ИНФА!$K$7,SUBTOTAL(9,$G$5:G126),"")</f>
        <v/>
      </c>
      <c r="B124" s="12"/>
      <c r="C124" s="12"/>
      <c r="D124" s="89"/>
      <c r="E124" s="12" t="str">
        <f>IF(B124="",IF(E123="","",IF(E123=ИНФА!$J$7,ИНФА!$B$8,IF(E123=СУБ_ИМЯ,ИНФА!$K$7,""))),ИНФА!$J$7)</f>
        <v/>
      </c>
      <c r="G124" s="1">
        <f>IF(E124=ИНФА!$K$7,1,0)</f>
        <v>0</v>
      </c>
    </row>
    <row r="125" spans="1:7" x14ac:dyDescent="0.25">
      <c r="A125" s="11" t="str">
        <f>IF(E127=ИНФА!$K$7,SUBTOTAL(9,$G$5:G127),"")</f>
        <v/>
      </c>
      <c r="B125" s="12"/>
      <c r="C125" s="12"/>
      <c r="D125" s="89"/>
      <c r="E125" s="12" t="str">
        <f>IF(B125="",IF(E124="","",IF(E124=ИНФА!$J$7,ИНФА!$B$8,IF(E124=СУБ_ИМЯ,ИНФА!$K$7,""))),ИНФА!$J$7)</f>
        <v/>
      </c>
      <c r="G125" s="1">
        <f>IF(E125=ИНФА!$K$7,1,0)</f>
        <v>0</v>
      </c>
    </row>
    <row r="126" spans="1:7" x14ac:dyDescent="0.25">
      <c r="A126" s="11" t="str">
        <f>IF(E128=ИНФА!$K$7,SUBTOTAL(9,$G$5:G128),"")</f>
        <v/>
      </c>
      <c r="B126" s="12"/>
      <c r="C126" s="12"/>
      <c r="D126" s="89"/>
      <c r="E126" s="12" t="str">
        <f>IF(B126="",IF(E125="","",IF(E125=ИНФА!$J$7,ИНФА!$B$8,IF(E125=СУБ_ИМЯ,ИНФА!$K$7,""))),ИНФА!$J$7)</f>
        <v/>
      </c>
      <c r="G126" s="1">
        <f>IF(E126=ИНФА!$K$7,1,0)</f>
        <v>0</v>
      </c>
    </row>
    <row r="127" spans="1:7" x14ac:dyDescent="0.25">
      <c r="A127" s="11" t="str">
        <f>IF(E129=ИНФА!$K$7,SUBTOTAL(9,$G$5:G129),"")</f>
        <v/>
      </c>
      <c r="B127" s="12"/>
      <c r="C127" s="12"/>
      <c r="D127" s="89"/>
      <c r="E127" s="12" t="str">
        <f>IF(B127="",IF(E126="","",IF(E126=ИНФА!$J$7,ИНФА!$B$8,IF(E126=СУБ_ИМЯ,ИНФА!$K$7,""))),ИНФА!$J$7)</f>
        <v/>
      </c>
      <c r="G127" s="1">
        <f>IF(E127=ИНФА!$K$7,1,0)</f>
        <v>0</v>
      </c>
    </row>
    <row r="128" spans="1:7" x14ac:dyDescent="0.25">
      <c r="A128" s="11" t="str">
        <f>IF(E130=ИНФА!$K$7,SUBTOTAL(9,$G$5:G130),"")</f>
        <v/>
      </c>
      <c r="B128" s="12"/>
      <c r="C128" s="12"/>
      <c r="D128" s="89"/>
      <c r="E128" s="12" t="str">
        <f>IF(B128="",IF(E127="","",IF(E127=ИНФА!$J$7,ИНФА!$B$8,IF(E127=СУБ_ИМЯ,ИНФА!$K$7,""))),ИНФА!$J$7)</f>
        <v/>
      </c>
      <c r="G128" s="1">
        <f>IF(E128=ИНФА!$K$7,1,0)</f>
        <v>0</v>
      </c>
    </row>
    <row r="129" spans="1:7" x14ac:dyDescent="0.25">
      <c r="A129" s="11" t="str">
        <f>IF(E131=ИНФА!$K$7,SUBTOTAL(9,$G$5:G131),"")</f>
        <v/>
      </c>
      <c r="B129" s="12"/>
      <c r="C129" s="12"/>
      <c r="D129" s="89"/>
      <c r="E129" s="12" t="str">
        <f>IF(B129="",IF(E128="","",IF(E128=ИНФА!$J$7,ИНФА!$B$8,IF(E128=СУБ_ИМЯ,ИНФА!$K$7,""))),ИНФА!$J$7)</f>
        <v/>
      </c>
      <c r="G129" s="1">
        <f>IF(E129=ИНФА!$K$7,1,0)</f>
        <v>0</v>
      </c>
    </row>
    <row r="130" spans="1:7" x14ac:dyDescent="0.25">
      <c r="A130" s="11" t="str">
        <f>IF(E132=ИНФА!$K$7,SUBTOTAL(9,$G$5:G132),"")</f>
        <v/>
      </c>
      <c r="B130" s="12"/>
      <c r="C130" s="12"/>
      <c r="D130" s="89"/>
      <c r="E130" s="12" t="str">
        <f>IF(B130="",IF(E129="","",IF(E129=ИНФА!$J$7,ИНФА!$B$8,IF(E129=СУБ_ИМЯ,ИНФА!$K$7,""))),ИНФА!$J$7)</f>
        <v/>
      </c>
      <c r="G130" s="1">
        <f>IF(E130=ИНФА!$K$7,1,0)</f>
        <v>0</v>
      </c>
    </row>
    <row r="131" spans="1:7" x14ac:dyDescent="0.25">
      <c r="A131" s="11" t="str">
        <f>IF(E133=ИНФА!$K$7,SUBTOTAL(9,$G$5:G133),"")</f>
        <v/>
      </c>
      <c r="B131" s="12"/>
      <c r="C131" s="12"/>
      <c r="D131" s="89"/>
      <c r="E131" s="12" t="str">
        <f>IF(B131="",IF(E130="","",IF(E130=ИНФА!$J$7,ИНФА!$B$8,IF(E130=СУБ_ИМЯ,ИНФА!$K$7,""))),ИНФА!$J$7)</f>
        <v/>
      </c>
      <c r="G131" s="1">
        <f>IF(E131=ИНФА!$K$7,1,0)</f>
        <v>0</v>
      </c>
    </row>
    <row r="132" spans="1:7" x14ac:dyDescent="0.25">
      <c r="A132" s="11" t="str">
        <f>IF(E134=ИНФА!$K$7,SUBTOTAL(9,$G$5:G134),"")</f>
        <v/>
      </c>
      <c r="B132" s="12"/>
      <c r="C132" s="12"/>
      <c r="D132" s="89"/>
      <c r="E132" s="12" t="str">
        <f>IF(B132="",IF(E131="","",IF(E131=ИНФА!$J$7,ИНФА!$B$8,IF(E131=СУБ_ИМЯ,ИНФА!$K$7,""))),ИНФА!$J$7)</f>
        <v/>
      </c>
      <c r="G132" s="1">
        <f>IF(E132=ИНФА!$K$7,1,0)</f>
        <v>0</v>
      </c>
    </row>
    <row r="133" spans="1:7" x14ac:dyDescent="0.25">
      <c r="A133" s="11" t="str">
        <f>IF(E135=ИНФА!$K$7,SUBTOTAL(9,$G$5:G135),"")</f>
        <v/>
      </c>
      <c r="B133" s="12"/>
      <c r="C133" s="12"/>
      <c r="D133" s="89"/>
      <c r="E133" s="12" t="str">
        <f>IF(B133="",IF(E132="","",IF(E132=ИНФА!$J$7,ИНФА!$B$8,IF(E132=СУБ_ИМЯ,ИНФА!$K$7,""))),ИНФА!$J$7)</f>
        <v/>
      </c>
      <c r="G133" s="1">
        <f>IF(E133=ИНФА!$K$7,1,0)</f>
        <v>0</v>
      </c>
    </row>
    <row r="134" spans="1:7" x14ac:dyDescent="0.25">
      <c r="A134" s="11" t="str">
        <f>IF(E136=ИНФА!$K$7,SUBTOTAL(9,$G$5:G136),"")</f>
        <v/>
      </c>
      <c r="B134" s="12"/>
      <c r="C134" s="12"/>
      <c r="D134" s="89"/>
      <c r="E134" s="12" t="str">
        <f>IF(B134="",IF(E133="","",IF(E133=ИНФА!$J$7,ИНФА!$B$8,IF(E133=СУБ_ИМЯ,ИНФА!$K$7,""))),ИНФА!$J$7)</f>
        <v/>
      </c>
      <c r="G134" s="1">
        <f>IF(E134=ИНФА!$K$7,1,0)</f>
        <v>0</v>
      </c>
    </row>
    <row r="135" spans="1:7" x14ac:dyDescent="0.25">
      <c r="A135" s="11" t="str">
        <f>IF(E137=ИНФА!$K$7,SUBTOTAL(9,$G$5:G137),"")</f>
        <v/>
      </c>
      <c r="B135" s="12"/>
      <c r="C135" s="12"/>
      <c r="D135" s="89"/>
      <c r="E135" s="12" t="str">
        <f>IF(B135="",IF(E134="","",IF(E134=ИНФА!$J$7,ИНФА!$B$8,IF(E134=СУБ_ИМЯ,ИНФА!$K$7,""))),ИНФА!$J$7)</f>
        <v/>
      </c>
      <c r="G135" s="1">
        <f>IF(E135=ИНФА!$K$7,1,0)</f>
        <v>0</v>
      </c>
    </row>
    <row r="136" spans="1:7" x14ac:dyDescent="0.25">
      <c r="A136" s="11" t="str">
        <f>IF(E138=ИНФА!$K$7,SUBTOTAL(9,$G$5:G138),"")</f>
        <v/>
      </c>
      <c r="B136" s="12"/>
      <c r="C136" s="12"/>
      <c r="D136" s="89"/>
      <c r="E136" s="12" t="str">
        <f>IF(B136="",IF(E135="","",IF(E135=ИНФА!$J$7,ИНФА!$B$8,IF(E135=СУБ_ИМЯ,ИНФА!$K$7,""))),ИНФА!$J$7)</f>
        <v/>
      </c>
      <c r="G136" s="1">
        <f>IF(E136=ИНФА!$K$7,1,0)</f>
        <v>0</v>
      </c>
    </row>
    <row r="137" spans="1:7" x14ac:dyDescent="0.25">
      <c r="A137" s="11" t="str">
        <f>IF(E139=ИНФА!$K$7,SUBTOTAL(9,$G$5:G139),"")</f>
        <v/>
      </c>
      <c r="B137" s="12"/>
      <c r="C137" s="12"/>
      <c r="D137" s="89"/>
      <c r="E137" s="12" t="str">
        <f>IF(B137="",IF(E136="","",IF(E136=ИНФА!$J$7,ИНФА!$B$8,IF(E136=СУБ_ИМЯ,ИНФА!$K$7,""))),ИНФА!$J$7)</f>
        <v/>
      </c>
      <c r="G137" s="1">
        <f>IF(E137=ИНФА!$K$7,1,0)</f>
        <v>0</v>
      </c>
    </row>
    <row r="138" spans="1:7" x14ac:dyDescent="0.25">
      <c r="A138" s="11" t="str">
        <f>IF(E140=ИНФА!$K$7,SUBTOTAL(9,$G$5:G140),"")</f>
        <v/>
      </c>
      <c r="B138" s="12"/>
      <c r="C138" s="12"/>
      <c r="D138" s="89"/>
      <c r="E138" s="12" t="str">
        <f>IF(B138="",IF(E137="","",IF(E137=ИНФА!$J$7,ИНФА!$B$8,IF(E137=СУБ_ИМЯ,ИНФА!$K$7,""))),ИНФА!$J$7)</f>
        <v/>
      </c>
      <c r="G138" s="1">
        <f>IF(E138=ИНФА!$K$7,1,0)</f>
        <v>0</v>
      </c>
    </row>
    <row r="139" spans="1:7" x14ac:dyDescent="0.25">
      <c r="A139" s="11" t="str">
        <f>IF(E141=ИНФА!$K$7,SUBTOTAL(9,$G$5:G141),"")</f>
        <v/>
      </c>
      <c r="B139" s="12"/>
      <c r="C139" s="12"/>
      <c r="D139" s="89"/>
      <c r="E139" s="12" t="str">
        <f>IF(B139="",IF(E138="","",IF(E138=ИНФА!$J$7,ИНФА!$B$8,IF(E138=СУБ_ИМЯ,ИНФА!$K$7,""))),ИНФА!$J$7)</f>
        <v/>
      </c>
      <c r="G139" s="1">
        <f>IF(E139=ИНФА!$K$7,1,0)</f>
        <v>0</v>
      </c>
    </row>
    <row r="140" spans="1:7" x14ac:dyDescent="0.25">
      <c r="A140" s="11" t="str">
        <f>IF(E142=ИНФА!$K$7,SUBTOTAL(9,$G$5:G142),"")</f>
        <v/>
      </c>
      <c r="B140" s="12"/>
      <c r="C140" s="12"/>
      <c r="D140" s="89"/>
      <c r="E140" s="12" t="str">
        <f>IF(B140="",IF(E139="","",IF(E139=ИНФА!$J$7,ИНФА!$B$8,IF(E139=СУБ_ИМЯ,ИНФА!$K$7,""))),ИНФА!$J$7)</f>
        <v/>
      </c>
      <c r="G140" s="1">
        <f>IF(E140=ИНФА!$K$7,1,0)</f>
        <v>0</v>
      </c>
    </row>
    <row r="141" spans="1:7" x14ac:dyDescent="0.25">
      <c r="A141" s="11" t="str">
        <f>IF(E143=ИНФА!$K$7,SUBTOTAL(9,$G$5:G143),"")</f>
        <v/>
      </c>
      <c r="B141" s="12"/>
      <c r="C141" s="12"/>
      <c r="D141" s="89"/>
      <c r="E141" s="12" t="str">
        <f>IF(B141="",IF(E140="","",IF(E140=ИНФА!$J$7,ИНФА!$B$8,IF(E140=СУБ_ИМЯ,ИНФА!$K$7,""))),ИНФА!$J$7)</f>
        <v/>
      </c>
      <c r="G141" s="1">
        <f>IF(E141=ИНФА!$K$7,1,0)</f>
        <v>0</v>
      </c>
    </row>
    <row r="142" spans="1:7" x14ac:dyDescent="0.25">
      <c r="A142" s="11" t="str">
        <f>IF(E144=ИНФА!$K$7,SUBTOTAL(9,$G$5:G144),"")</f>
        <v/>
      </c>
      <c r="B142" s="12"/>
      <c r="C142" s="12"/>
      <c r="D142" s="89"/>
      <c r="E142" s="12" t="str">
        <f>IF(B142="",IF(E141="","",IF(E141=ИНФА!$J$7,ИНФА!$B$8,IF(E141=СУБ_ИМЯ,ИНФА!$K$7,""))),ИНФА!$J$7)</f>
        <v/>
      </c>
      <c r="G142" s="1">
        <f>IF(E142=ИНФА!$K$7,1,0)</f>
        <v>0</v>
      </c>
    </row>
    <row r="143" spans="1:7" x14ac:dyDescent="0.25">
      <c r="A143" s="11" t="str">
        <f>IF(E145=ИНФА!$K$7,SUBTOTAL(9,$G$5:G145),"")</f>
        <v/>
      </c>
      <c r="B143" s="12"/>
      <c r="C143" s="12"/>
      <c r="D143" s="89"/>
      <c r="E143" s="12" t="str">
        <f>IF(B143="",IF(E142="","",IF(E142=ИНФА!$J$7,ИНФА!$B$8,IF(E142=СУБ_ИМЯ,ИНФА!$K$7,""))),ИНФА!$J$7)</f>
        <v/>
      </c>
      <c r="G143" s="1">
        <f>IF(E143=ИНФА!$K$7,1,0)</f>
        <v>0</v>
      </c>
    </row>
    <row r="144" spans="1:7" x14ac:dyDescent="0.25">
      <c r="A144" s="11" t="str">
        <f>IF(E146=ИНФА!$K$7,SUBTOTAL(9,$G$5:G146),"")</f>
        <v/>
      </c>
      <c r="B144" s="12"/>
      <c r="C144" s="12"/>
      <c r="D144" s="89"/>
      <c r="E144" s="12" t="str">
        <f>IF(B144="",IF(E143="","",IF(E143=ИНФА!$J$7,ИНФА!$B$8,IF(E143=СУБ_ИМЯ,ИНФА!$K$7,""))),ИНФА!$J$7)</f>
        <v/>
      </c>
      <c r="G144" s="1">
        <f>IF(E144=ИНФА!$K$7,1,0)</f>
        <v>0</v>
      </c>
    </row>
    <row r="145" spans="1:7" x14ac:dyDescent="0.25">
      <c r="A145" s="11" t="str">
        <f>IF(E147=ИНФА!$K$7,SUBTOTAL(9,$G$5:G147),"")</f>
        <v/>
      </c>
      <c r="B145" s="12"/>
      <c r="C145" s="12"/>
      <c r="D145" s="89"/>
      <c r="E145" s="12" t="str">
        <f>IF(B145="",IF(E144="","",IF(E144=ИНФА!$J$7,ИНФА!$B$8,IF(E144=СУБ_ИМЯ,ИНФА!$K$7,""))),ИНФА!$J$7)</f>
        <v/>
      </c>
      <c r="G145" s="1">
        <f>IF(E145=ИНФА!$K$7,1,0)</f>
        <v>0</v>
      </c>
    </row>
    <row r="146" spans="1:7" x14ac:dyDescent="0.25">
      <c r="A146" s="11" t="str">
        <f>IF(E148=ИНФА!$K$7,SUBTOTAL(9,$G$5:G148),"")</f>
        <v/>
      </c>
      <c r="B146" s="12"/>
      <c r="C146" s="12"/>
      <c r="D146" s="89"/>
      <c r="E146" s="12" t="str">
        <f>IF(B146="",IF(E145="","",IF(E145=ИНФА!$J$7,ИНФА!$B$8,IF(E145=СУБ_ИМЯ,ИНФА!$K$7,""))),ИНФА!$J$7)</f>
        <v/>
      </c>
      <c r="G146" s="1">
        <f>IF(E146=ИНФА!$K$7,1,0)</f>
        <v>0</v>
      </c>
    </row>
    <row r="147" spans="1:7" x14ac:dyDescent="0.25">
      <c r="A147" s="11" t="str">
        <f>IF(E149=ИНФА!$K$7,SUBTOTAL(9,$G$5:G149),"")</f>
        <v/>
      </c>
      <c r="B147" s="12"/>
      <c r="C147" s="12"/>
      <c r="D147" s="89"/>
      <c r="E147" s="12" t="str">
        <f>IF(B147="",IF(E146="","",IF(E146=ИНФА!$J$7,ИНФА!$B$8,IF(E146=СУБ_ИМЯ,ИНФА!$K$7,""))),ИНФА!$J$7)</f>
        <v/>
      </c>
      <c r="G147" s="1">
        <f>IF(E147=ИНФА!$K$7,1,0)</f>
        <v>0</v>
      </c>
    </row>
    <row r="148" spans="1:7" x14ac:dyDescent="0.25">
      <c r="A148" s="11" t="str">
        <f>IF(E150=ИНФА!$K$7,SUBTOTAL(9,$G$5:G150),"")</f>
        <v/>
      </c>
      <c r="B148" s="12"/>
      <c r="C148" s="12"/>
      <c r="D148" s="89"/>
      <c r="E148" s="12" t="str">
        <f>IF(B148="",IF(E147="","",IF(E147=ИНФА!$J$7,ИНФА!$B$8,IF(E147=СУБ_ИМЯ,ИНФА!$K$7,""))),ИНФА!$J$7)</f>
        <v/>
      </c>
      <c r="G148" s="1">
        <f>IF(E148=ИНФА!$K$7,1,0)</f>
        <v>0</v>
      </c>
    </row>
    <row r="149" spans="1:7" x14ac:dyDescent="0.25">
      <c r="A149" s="11" t="str">
        <f>IF(E151=ИНФА!$K$7,SUBTOTAL(9,$G$5:G151),"")</f>
        <v/>
      </c>
      <c r="B149" s="12"/>
      <c r="C149" s="12"/>
      <c r="D149" s="89"/>
      <c r="E149" s="12" t="str">
        <f>IF(B149="",IF(E148="","",IF(E148=ИНФА!$J$7,ИНФА!$B$8,IF(E148=СУБ_ИМЯ,ИНФА!$K$7,""))),ИНФА!$J$7)</f>
        <v/>
      </c>
      <c r="G149" s="1">
        <f>IF(E149=ИНФА!$K$7,1,0)</f>
        <v>0</v>
      </c>
    </row>
    <row r="150" spans="1:7" x14ac:dyDescent="0.25">
      <c r="A150" s="11" t="str">
        <f>IF(E152=ИНФА!$K$7,SUBTOTAL(9,$G$5:G152),"")</f>
        <v/>
      </c>
      <c r="B150" s="12"/>
      <c r="C150" s="12"/>
      <c r="D150" s="89"/>
      <c r="E150" s="12" t="str">
        <f>IF(B150="",IF(E149="","",IF(E149=ИНФА!$J$7,ИНФА!$B$8,IF(E149=СУБ_ИМЯ,ИНФА!$K$7,""))),ИНФА!$J$7)</f>
        <v/>
      </c>
      <c r="G150" s="1">
        <f>IF(E150=ИНФА!$K$7,1,0)</f>
        <v>0</v>
      </c>
    </row>
    <row r="151" spans="1:7" x14ac:dyDescent="0.25">
      <c r="A151" s="11" t="str">
        <f>IF(E153=ИНФА!$K$7,SUBTOTAL(9,$G$5:G153),"")</f>
        <v/>
      </c>
      <c r="B151" s="12"/>
      <c r="C151" s="12"/>
      <c r="D151" s="89"/>
      <c r="E151" s="12" t="str">
        <f>IF(B151="",IF(E150="","",IF(E150=ИНФА!$J$7,ИНФА!$B$8,IF(E150=СУБ_ИМЯ,ИНФА!$K$7,""))),ИНФА!$J$7)</f>
        <v/>
      </c>
      <c r="G151" s="1">
        <f>IF(E151=ИНФА!$K$7,1,0)</f>
        <v>0</v>
      </c>
    </row>
    <row r="152" spans="1:7" x14ac:dyDescent="0.25">
      <c r="A152" s="11" t="str">
        <f>IF(E154=ИНФА!$K$7,SUBTOTAL(9,$G$5:G154),"")</f>
        <v/>
      </c>
      <c r="B152" s="12"/>
      <c r="C152" s="12"/>
      <c r="D152" s="89"/>
      <c r="E152" s="12" t="str">
        <f>IF(B152="",IF(E151="","",IF(E151=ИНФА!$J$7,ИНФА!$B$8,IF(E151=СУБ_ИМЯ,ИНФА!$K$7,""))),ИНФА!$J$7)</f>
        <v/>
      </c>
      <c r="G152" s="1">
        <f>IF(E152=ИНФА!$K$7,1,0)</f>
        <v>0</v>
      </c>
    </row>
    <row r="153" spans="1:7" x14ac:dyDescent="0.25">
      <c r="A153" s="11" t="str">
        <f>IF(E155=ИНФА!$K$7,SUBTOTAL(9,$G$5:G155),"")</f>
        <v/>
      </c>
      <c r="B153" s="12"/>
      <c r="C153" s="12"/>
      <c r="D153" s="89"/>
      <c r="E153" s="12" t="str">
        <f>IF(B153="",IF(E152="","",IF(E152=ИНФА!$J$7,ИНФА!$B$8,IF(E152=СУБ_ИМЯ,ИНФА!$K$7,""))),ИНФА!$J$7)</f>
        <v/>
      </c>
      <c r="G153" s="1">
        <f>IF(E153=ИНФА!$K$7,1,0)</f>
        <v>0</v>
      </c>
    </row>
    <row r="154" spans="1:7" x14ac:dyDescent="0.25">
      <c r="A154" s="11" t="str">
        <f>IF(E156=ИНФА!$K$7,SUBTOTAL(9,$G$5:G156),"")</f>
        <v/>
      </c>
      <c r="B154" s="12"/>
      <c r="C154" s="12"/>
      <c r="D154" s="89"/>
      <c r="E154" s="12" t="str">
        <f>IF(B154="",IF(E153="","",IF(E153=ИНФА!$J$7,ИНФА!$B$8,IF(E153=СУБ_ИМЯ,ИНФА!$K$7,""))),ИНФА!$J$7)</f>
        <v/>
      </c>
      <c r="G154" s="1">
        <f>IF(E154=ИНФА!$K$7,1,0)</f>
        <v>0</v>
      </c>
    </row>
    <row r="155" spans="1:7" x14ac:dyDescent="0.25">
      <c r="A155" s="11" t="str">
        <f>IF(E157=ИНФА!$K$7,SUBTOTAL(9,$G$5:G157),"")</f>
        <v/>
      </c>
      <c r="B155" s="12"/>
      <c r="C155" s="12"/>
      <c r="D155" s="89"/>
      <c r="E155" s="12" t="str">
        <f>IF(B155="",IF(E154="","",IF(E154=ИНФА!$J$7,ИНФА!$B$8,IF(E154=СУБ_ИМЯ,ИНФА!$K$7,""))),ИНФА!$J$7)</f>
        <v/>
      </c>
      <c r="G155" s="1">
        <f>IF(E155=ИНФА!$K$7,1,0)</f>
        <v>0</v>
      </c>
    </row>
    <row r="156" spans="1:7" x14ac:dyDescent="0.25">
      <c r="A156" s="11" t="str">
        <f>IF(E158=ИНФА!$K$7,SUBTOTAL(9,$G$5:G158),"")</f>
        <v/>
      </c>
      <c r="B156" s="12"/>
      <c r="C156" s="12"/>
      <c r="D156" s="89"/>
      <c r="E156" s="12" t="str">
        <f>IF(B156="",IF(E155="","",IF(E155=ИНФА!$J$7,ИНФА!$B$8,IF(E155=СУБ_ИМЯ,ИНФА!$K$7,""))),ИНФА!$J$7)</f>
        <v/>
      </c>
      <c r="G156" s="1">
        <f>IF(E156=ИНФА!$K$7,1,0)</f>
        <v>0</v>
      </c>
    </row>
    <row r="157" spans="1:7" x14ac:dyDescent="0.25">
      <c r="A157" s="11" t="str">
        <f>IF(E159=ИНФА!$K$7,SUBTOTAL(9,$G$5:G159),"")</f>
        <v/>
      </c>
      <c r="B157" s="12"/>
      <c r="C157" s="12"/>
      <c r="D157" s="89"/>
      <c r="E157" s="12" t="str">
        <f>IF(B157="",IF(E156="","",IF(E156=ИНФА!$J$7,ИНФА!$B$8,IF(E156=СУБ_ИМЯ,ИНФА!$K$7,""))),ИНФА!$J$7)</f>
        <v/>
      </c>
      <c r="G157" s="1">
        <f>IF(E157=ИНФА!$K$7,1,0)</f>
        <v>0</v>
      </c>
    </row>
    <row r="158" spans="1:7" x14ac:dyDescent="0.25">
      <c r="A158" s="11" t="str">
        <f>IF(E160=ИНФА!$K$7,SUBTOTAL(9,$G$5:G160),"")</f>
        <v/>
      </c>
      <c r="B158" s="12"/>
      <c r="C158" s="12"/>
      <c r="D158" s="89"/>
      <c r="E158" s="12" t="str">
        <f>IF(B158="",IF(E157="","",IF(E157=ИНФА!$J$7,ИНФА!$B$8,IF(E157=СУБ_ИМЯ,ИНФА!$K$7,""))),ИНФА!$J$7)</f>
        <v/>
      </c>
      <c r="G158" s="1">
        <f>IF(E158=ИНФА!$K$7,1,0)</f>
        <v>0</v>
      </c>
    </row>
    <row r="159" spans="1:7" x14ac:dyDescent="0.25">
      <c r="A159" s="11" t="str">
        <f>IF(E161=ИНФА!$K$7,SUBTOTAL(9,$G$5:G161),"")</f>
        <v/>
      </c>
      <c r="B159" s="12"/>
      <c r="C159" s="12"/>
      <c r="D159" s="89"/>
      <c r="E159" s="12" t="str">
        <f>IF(B159="",IF(E158="","",IF(E158=ИНФА!$J$7,ИНФА!$B$8,IF(E158=СУБ_ИМЯ,ИНФА!$K$7,""))),ИНФА!$J$7)</f>
        <v/>
      </c>
      <c r="G159" s="1">
        <f>IF(E159=ИНФА!$K$7,1,0)</f>
        <v>0</v>
      </c>
    </row>
    <row r="160" spans="1:7" x14ac:dyDescent="0.25">
      <c r="A160" s="11" t="str">
        <f>IF(E162=ИНФА!$K$7,SUBTOTAL(9,$G$5:G162),"")</f>
        <v/>
      </c>
      <c r="B160" s="12"/>
      <c r="C160" s="12"/>
      <c r="D160" s="89"/>
      <c r="E160" s="12" t="str">
        <f>IF(B160="",IF(E159="","",IF(E159=ИНФА!$J$7,ИНФА!$B$8,IF(E159=СУБ_ИМЯ,ИНФА!$K$7,""))),ИНФА!$J$7)</f>
        <v/>
      </c>
      <c r="G160" s="1">
        <f>IF(E160=ИНФА!$K$7,1,0)</f>
        <v>0</v>
      </c>
    </row>
    <row r="161" spans="1:7" x14ac:dyDescent="0.25">
      <c r="A161" s="11" t="str">
        <f>IF(E163=ИНФА!$K$7,SUBTOTAL(9,$G$5:G163),"")</f>
        <v/>
      </c>
      <c r="B161" s="12"/>
      <c r="C161" s="12"/>
      <c r="D161" s="89"/>
      <c r="E161" s="12" t="str">
        <f>IF(B161="",IF(E160="","",IF(E160=ИНФА!$J$7,ИНФА!$B$8,IF(E160=СУБ_ИМЯ,ИНФА!$K$7,""))),ИНФА!$J$7)</f>
        <v/>
      </c>
      <c r="G161" s="1">
        <f>IF(E161=ИНФА!$K$7,1,0)</f>
        <v>0</v>
      </c>
    </row>
    <row r="162" spans="1:7" x14ac:dyDescent="0.25">
      <c r="A162" s="11" t="str">
        <f>IF(E164=ИНФА!$K$7,SUBTOTAL(9,$G$5:G164),"")</f>
        <v/>
      </c>
      <c r="B162" s="12"/>
      <c r="C162" s="12"/>
      <c r="D162" s="89"/>
      <c r="E162" s="12" t="str">
        <f>IF(B162="",IF(E161="","",IF(E161=ИНФА!$J$7,ИНФА!$B$8,IF(E161=СУБ_ИМЯ,ИНФА!$K$7,""))),ИНФА!$J$7)</f>
        <v/>
      </c>
      <c r="G162" s="1">
        <f>IF(E162=ИНФА!$K$7,1,0)</f>
        <v>0</v>
      </c>
    </row>
    <row r="163" spans="1:7" x14ac:dyDescent="0.25">
      <c r="A163" s="11" t="str">
        <f>IF(E165=ИНФА!$K$7,SUBTOTAL(9,$G$5:G165),"")</f>
        <v/>
      </c>
      <c r="B163" s="12"/>
      <c r="C163" s="12"/>
      <c r="D163" s="89"/>
      <c r="E163" s="12" t="str">
        <f>IF(B163="",IF(E162="","",IF(E162=ИНФА!$J$7,ИНФА!$B$8,IF(E162=СУБ_ИМЯ,ИНФА!$K$7,""))),ИНФА!$J$7)</f>
        <v/>
      </c>
      <c r="G163" s="1">
        <f>IF(E163=ИНФА!$K$7,1,0)</f>
        <v>0</v>
      </c>
    </row>
    <row r="164" spans="1:7" x14ac:dyDescent="0.25">
      <c r="A164" s="11" t="str">
        <f>IF(E166=ИНФА!$K$7,SUBTOTAL(9,$G$5:G166),"")</f>
        <v/>
      </c>
      <c r="B164" s="12"/>
      <c r="C164" s="12"/>
      <c r="D164" s="89"/>
      <c r="E164" s="12" t="str">
        <f>IF(B164="",IF(E163="","",IF(E163=ИНФА!$J$7,ИНФА!$B$8,IF(E163=СУБ_ИМЯ,ИНФА!$K$7,""))),ИНФА!$J$7)</f>
        <v/>
      </c>
      <c r="G164" s="1">
        <f>IF(E164=ИНФА!$K$7,1,0)</f>
        <v>0</v>
      </c>
    </row>
    <row r="165" spans="1:7" x14ac:dyDescent="0.25">
      <c r="A165" s="11" t="str">
        <f>IF(E167=ИНФА!$K$7,SUBTOTAL(9,$G$5:G167),"")</f>
        <v/>
      </c>
      <c r="B165" s="12"/>
      <c r="C165" s="12"/>
      <c r="D165" s="89"/>
      <c r="E165" s="12" t="str">
        <f>IF(B165="",IF(E164="","",IF(E164=ИНФА!$J$7,ИНФА!$B$8,IF(E164=СУБ_ИМЯ,ИНФА!$K$7,""))),ИНФА!$J$7)</f>
        <v/>
      </c>
      <c r="G165" s="1">
        <f>IF(E165=ИНФА!$K$7,1,0)</f>
        <v>0</v>
      </c>
    </row>
    <row r="166" spans="1:7" x14ac:dyDescent="0.25">
      <c r="A166" s="11" t="str">
        <f>IF(E168=ИНФА!$K$7,SUBTOTAL(9,$G$5:G168),"")</f>
        <v/>
      </c>
      <c r="B166" s="12"/>
      <c r="C166" s="12"/>
      <c r="D166" s="89"/>
      <c r="E166" s="12" t="str">
        <f>IF(B166="",IF(E165="","",IF(E165=ИНФА!$J$7,ИНФА!$B$8,IF(E165=СУБ_ИМЯ,ИНФА!$K$7,""))),ИНФА!$J$7)</f>
        <v/>
      </c>
      <c r="G166" s="1">
        <f>IF(E166=ИНФА!$K$7,1,0)</f>
        <v>0</v>
      </c>
    </row>
    <row r="167" spans="1:7" x14ac:dyDescent="0.25">
      <c r="A167" s="11" t="str">
        <f>IF(E169=ИНФА!$K$7,SUBTOTAL(9,$G$5:G169),"")</f>
        <v/>
      </c>
      <c r="B167" s="12"/>
      <c r="C167" s="12"/>
      <c r="D167" s="89"/>
      <c r="E167" s="12" t="str">
        <f>IF(B167="",IF(E166="","",IF(E166=ИНФА!$J$7,ИНФА!$B$8,IF(E166=СУБ_ИМЯ,ИНФА!$K$7,""))),ИНФА!$J$7)</f>
        <v/>
      </c>
      <c r="G167" s="1">
        <f>IF(E167=ИНФА!$K$7,1,0)</f>
        <v>0</v>
      </c>
    </row>
    <row r="168" spans="1:7" x14ac:dyDescent="0.25">
      <c r="A168" s="11" t="str">
        <f>IF(E170=ИНФА!$K$7,SUBTOTAL(9,$G$5:G170),"")</f>
        <v/>
      </c>
      <c r="B168" s="12"/>
      <c r="C168" s="12"/>
      <c r="D168" s="89"/>
      <c r="E168" s="12" t="str">
        <f>IF(B168="",IF(E167="","",IF(E167=ИНФА!$J$7,ИНФА!$B$8,IF(E167=СУБ_ИМЯ,ИНФА!$K$7,""))),ИНФА!$J$7)</f>
        <v/>
      </c>
      <c r="G168" s="1">
        <f>IF(E168=ИНФА!$K$7,1,0)</f>
        <v>0</v>
      </c>
    </row>
    <row r="169" spans="1:7" x14ac:dyDescent="0.25">
      <c r="A169" s="11" t="str">
        <f>IF(E171=ИНФА!$K$7,SUBTOTAL(9,$G$5:G171),"")</f>
        <v/>
      </c>
      <c r="B169" s="12"/>
      <c r="C169" s="12"/>
      <c r="D169" s="89"/>
      <c r="E169" s="12" t="str">
        <f>IF(B169="",IF(E168="","",IF(E168=ИНФА!$J$7,ИНФА!$B$8,IF(E168=СУБ_ИМЯ,ИНФА!$K$7,""))),ИНФА!$J$7)</f>
        <v/>
      </c>
      <c r="G169" s="1">
        <f>IF(E169=ИНФА!$K$7,1,0)</f>
        <v>0</v>
      </c>
    </row>
    <row r="170" spans="1:7" x14ac:dyDescent="0.25">
      <c r="A170" s="11" t="str">
        <f>IF(E172=ИНФА!$K$7,SUBTOTAL(9,$G$5:G172),"")</f>
        <v/>
      </c>
      <c r="B170" s="12"/>
      <c r="C170" s="12"/>
      <c r="D170" s="89"/>
      <c r="E170" s="12" t="str">
        <f>IF(B170="",IF(E169="","",IF(E169=ИНФА!$J$7,ИНФА!$B$8,IF(E169=СУБ_ИМЯ,ИНФА!$K$7,""))),ИНФА!$J$7)</f>
        <v/>
      </c>
      <c r="G170" s="1">
        <f>IF(E170=ИНФА!$K$7,1,0)</f>
        <v>0</v>
      </c>
    </row>
    <row r="171" spans="1:7" x14ac:dyDescent="0.25">
      <c r="A171" s="11" t="str">
        <f>IF(E173=ИНФА!$K$7,SUBTOTAL(9,$G$5:G173),"")</f>
        <v/>
      </c>
      <c r="B171" s="12"/>
      <c r="C171" s="12"/>
      <c r="D171" s="89"/>
      <c r="E171" s="12" t="str">
        <f>IF(B171="",IF(E170="","",IF(E170=ИНФА!$J$7,ИНФА!$B$8,IF(E170=СУБ_ИМЯ,ИНФА!$K$7,""))),ИНФА!$J$7)</f>
        <v/>
      </c>
      <c r="G171" s="1">
        <f>IF(E171=ИНФА!$K$7,1,0)</f>
        <v>0</v>
      </c>
    </row>
    <row r="172" spans="1:7" x14ac:dyDescent="0.25">
      <c r="A172" s="11" t="str">
        <f>IF(E174=ИНФА!$K$7,SUBTOTAL(9,$G$5:G174),"")</f>
        <v/>
      </c>
      <c r="B172" s="12"/>
      <c r="C172" s="12"/>
      <c r="D172" s="89"/>
      <c r="E172" s="12" t="str">
        <f>IF(B172="",IF(E171="","",IF(E171=ИНФА!$J$7,ИНФА!$B$8,IF(E171=СУБ_ИМЯ,ИНФА!$K$7,""))),ИНФА!$J$7)</f>
        <v/>
      </c>
      <c r="G172" s="1">
        <f>IF(E172=ИНФА!$K$7,1,0)</f>
        <v>0</v>
      </c>
    </row>
    <row r="173" spans="1:7" x14ac:dyDescent="0.25">
      <c r="A173" s="11" t="str">
        <f>IF(E175=ИНФА!$K$7,SUBTOTAL(9,$G$5:G175),"")</f>
        <v/>
      </c>
      <c r="B173" s="12"/>
      <c r="C173" s="12"/>
      <c r="D173" s="89"/>
      <c r="E173" s="12" t="str">
        <f>IF(B173="",IF(E172="","",IF(E172=ИНФА!$J$7,ИНФА!$B$8,IF(E172=СУБ_ИМЯ,ИНФА!$K$7,""))),ИНФА!$J$7)</f>
        <v/>
      </c>
      <c r="G173" s="1">
        <f>IF(E173=ИНФА!$K$7,1,0)</f>
        <v>0</v>
      </c>
    </row>
    <row r="174" spans="1:7" x14ac:dyDescent="0.25">
      <c r="A174" s="11" t="str">
        <f>IF(E176=ИНФА!$K$7,SUBTOTAL(9,$G$5:G176),"")</f>
        <v/>
      </c>
      <c r="B174" s="12"/>
      <c r="C174" s="12"/>
      <c r="D174" s="89"/>
      <c r="E174" s="12" t="str">
        <f>IF(B174="",IF(E173="","",IF(E173=ИНФА!$J$7,ИНФА!$B$8,IF(E173=СУБ_ИМЯ,ИНФА!$K$7,""))),ИНФА!$J$7)</f>
        <v/>
      </c>
      <c r="G174" s="1">
        <f>IF(E174=ИНФА!$K$7,1,0)</f>
        <v>0</v>
      </c>
    </row>
    <row r="175" spans="1:7" x14ac:dyDescent="0.25">
      <c r="A175" s="11" t="str">
        <f>IF(E177=ИНФА!$K$7,SUBTOTAL(9,$G$5:G177),"")</f>
        <v/>
      </c>
      <c r="B175" s="12"/>
      <c r="C175" s="12"/>
      <c r="D175" s="89"/>
      <c r="E175" s="12" t="str">
        <f>IF(B175="",IF(E174="","",IF(E174=ИНФА!$J$7,ИНФА!$B$8,IF(E174=СУБ_ИМЯ,ИНФА!$K$7,""))),ИНФА!$J$7)</f>
        <v/>
      </c>
      <c r="G175" s="1">
        <f>IF(E175=ИНФА!$K$7,1,0)</f>
        <v>0</v>
      </c>
    </row>
    <row r="176" spans="1:7" x14ac:dyDescent="0.25">
      <c r="A176" s="11" t="str">
        <f>IF(E178=ИНФА!$K$7,SUBTOTAL(9,$G$5:G178),"")</f>
        <v/>
      </c>
      <c r="B176" s="12"/>
      <c r="C176" s="12"/>
      <c r="D176" s="89"/>
      <c r="E176" s="12" t="str">
        <f>IF(B176="",IF(E175="","",IF(E175=ИНФА!$J$7,ИНФА!$B$8,IF(E175=СУБ_ИМЯ,ИНФА!$K$7,""))),ИНФА!$J$7)</f>
        <v/>
      </c>
      <c r="G176" s="1">
        <f>IF(E176=ИНФА!$K$7,1,0)</f>
        <v>0</v>
      </c>
    </row>
    <row r="177" spans="1:7" x14ac:dyDescent="0.25">
      <c r="A177" s="11" t="str">
        <f>IF(E179=ИНФА!$K$7,SUBTOTAL(9,$G$5:G179),"")</f>
        <v/>
      </c>
      <c r="B177" s="12"/>
      <c r="C177" s="12"/>
      <c r="D177" s="89"/>
      <c r="E177" s="12" t="str">
        <f>IF(B177="",IF(E176="","",IF(E176=ИНФА!$J$7,ИНФА!$B$8,IF(E176=СУБ_ИМЯ,ИНФА!$K$7,""))),ИНФА!$J$7)</f>
        <v/>
      </c>
      <c r="G177" s="1">
        <f>IF(E177=ИНФА!$K$7,1,0)</f>
        <v>0</v>
      </c>
    </row>
    <row r="178" spans="1:7" x14ac:dyDescent="0.25">
      <c r="A178" s="11" t="str">
        <f>IF(E180=ИНФА!$K$7,SUBTOTAL(9,$G$5:G180),"")</f>
        <v/>
      </c>
      <c r="B178" s="12"/>
      <c r="C178" s="12"/>
      <c r="D178" s="89"/>
      <c r="E178" s="12" t="str">
        <f>IF(B178="",IF(E177="","",IF(E177=ИНФА!$J$7,ИНФА!$B$8,IF(E177=СУБ_ИМЯ,ИНФА!$K$7,""))),ИНФА!$J$7)</f>
        <v/>
      </c>
      <c r="G178" s="1">
        <f>IF(E178=ИНФА!$K$7,1,0)</f>
        <v>0</v>
      </c>
    </row>
    <row r="179" spans="1:7" x14ac:dyDescent="0.25">
      <c r="A179" s="11" t="str">
        <f>IF(E181=ИНФА!$K$7,SUBTOTAL(9,$G$5:G181),"")</f>
        <v/>
      </c>
      <c r="B179" s="12"/>
      <c r="C179" s="12"/>
      <c r="D179" s="89"/>
      <c r="E179" s="12" t="str">
        <f>IF(B179="",IF(E178="","",IF(E178=ИНФА!$J$7,ИНФА!$B$8,IF(E178=СУБ_ИМЯ,ИНФА!$K$7,""))),ИНФА!$J$7)</f>
        <v/>
      </c>
      <c r="G179" s="1">
        <f>IF(E179=ИНФА!$K$7,1,0)</f>
        <v>0</v>
      </c>
    </row>
    <row r="180" spans="1:7" x14ac:dyDescent="0.25">
      <c r="A180" s="11" t="str">
        <f>IF(E182=ИНФА!$K$7,SUBTOTAL(9,$G$5:G182),"")</f>
        <v/>
      </c>
      <c r="B180" s="12"/>
      <c r="C180" s="12"/>
      <c r="D180" s="89"/>
      <c r="E180" s="12" t="str">
        <f>IF(B180="",IF(E179="","",IF(E179=ИНФА!$J$7,ИНФА!$B$8,IF(E179=СУБ_ИМЯ,ИНФА!$K$7,""))),ИНФА!$J$7)</f>
        <v/>
      </c>
      <c r="G180" s="1">
        <f>IF(E180=ИНФА!$K$7,1,0)</f>
        <v>0</v>
      </c>
    </row>
    <row r="181" spans="1:7" x14ac:dyDescent="0.25">
      <c r="A181" s="11" t="str">
        <f>IF(E183=ИНФА!$K$7,SUBTOTAL(9,$G$5:G183),"")</f>
        <v/>
      </c>
      <c r="B181" s="12"/>
      <c r="C181" s="12"/>
      <c r="D181" s="89"/>
      <c r="E181" s="12" t="str">
        <f>IF(B181="",IF(E180="","",IF(E180=ИНФА!$J$7,ИНФА!$B$8,IF(E180=СУБ_ИМЯ,ИНФА!$K$7,""))),ИНФА!$J$7)</f>
        <v/>
      </c>
      <c r="G181" s="1">
        <f>IF(E181=ИНФА!$K$7,1,0)</f>
        <v>0</v>
      </c>
    </row>
    <row r="182" spans="1:7" x14ac:dyDescent="0.25">
      <c r="A182" s="11" t="str">
        <f>IF(E184=ИНФА!$K$7,SUBTOTAL(9,$G$5:G184),"")</f>
        <v/>
      </c>
      <c r="B182" s="12"/>
      <c r="C182" s="12"/>
      <c r="D182" s="89"/>
      <c r="E182" s="12" t="str">
        <f>IF(B182="",IF(E181="","",IF(E181=ИНФА!$J$7,ИНФА!$B$8,IF(E181=СУБ_ИМЯ,ИНФА!$K$7,""))),ИНФА!$J$7)</f>
        <v/>
      </c>
      <c r="G182" s="1">
        <f>IF(E182=ИНФА!$K$7,1,0)</f>
        <v>0</v>
      </c>
    </row>
    <row r="183" spans="1:7" x14ac:dyDescent="0.25">
      <c r="A183" s="11" t="str">
        <f>IF(E185=ИНФА!$K$7,SUBTOTAL(9,$G$5:G185),"")</f>
        <v/>
      </c>
      <c r="B183" s="12"/>
      <c r="C183" s="12"/>
      <c r="D183" s="89"/>
      <c r="E183" s="12" t="str">
        <f>IF(B183="",IF(E182="","",IF(E182=ИНФА!$J$7,ИНФА!$B$8,IF(E182=СУБ_ИМЯ,ИНФА!$K$7,""))),ИНФА!$J$7)</f>
        <v/>
      </c>
      <c r="G183" s="1">
        <f>IF(E183=ИНФА!$K$7,1,0)</f>
        <v>0</v>
      </c>
    </row>
    <row r="184" spans="1:7" x14ac:dyDescent="0.25">
      <c r="A184" s="11" t="str">
        <f>IF(E186=ИНФА!$K$7,SUBTOTAL(9,$G$5:G186),"")</f>
        <v/>
      </c>
      <c r="B184" s="12"/>
      <c r="C184" s="12"/>
      <c r="D184" s="89"/>
      <c r="E184" s="12" t="str">
        <f>IF(B184="",IF(E183="","",IF(E183=ИНФА!$J$7,ИНФА!$B$8,IF(E183=СУБ_ИМЯ,ИНФА!$K$7,""))),ИНФА!$J$7)</f>
        <v/>
      </c>
      <c r="G184" s="1">
        <f>IF(E184=ИНФА!$K$7,1,0)</f>
        <v>0</v>
      </c>
    </row>
    <row r="185" spans="1:7" x14ac:dyDescent="0.25">
      <c r="A185" s="11" t="str">
        <f>IF(E187=ИНФА!$K$7,SUBTOTAL(9,$G$5:G187),"")</f>
        <v/>
      </c>
      <c r="B185" s="12"/>
      <c r="C185" s="12"/>
      <c r="D185" s="89"/>
      <c r="E185" s="12" t="str">
        <f>IF(B185="",IF(E184="","",IF(E184=ИНФА!$J$7,ИНФА!$B$8,IF(E184=СУБ_ИМЯ,ИНФА!$K$7,""))),ИНФА!$J$7)</f>
        <v/>
      </c>
      <c r="G185" s="1">
        <f>IF(E185=ИНФА!$K$7,1,0)</f>
        <v>0</v>
      </c>
    </row>
    <row r="186" spans="1:7" x14ac:dyDescent="0.25">
      <c r="A186" s="11" t="str">
        <f>IF(E188=ИНФА!$K$7,SUBTOTAL(9,$G$5:G188),"")</f>
        <v/>
      </c>
      <c r="B186" s="12"/>
      <c r="C186" s="12"/>
      <c r="D186" s="89"/>
      <c r="E186" s="12" t="str">
        <f>IF(B186="",IF(E185="","",IF(E185=ИНФА!$J$7,ИНФА!$B$8,IF(E185=СУБ_ИМЯ,ИНФА!$K$7,""))),ИНФА!$J$7)</f>
        <v/>
      </c>
      <c r="G186" s="1">
        <f>IF(E186=ИНФА!$K$7,1,0)</f>
        <v>0</v>
      </c>
    </row>
    <row r="187" spans="1:7" x14ac:dyDescent="0.25">
      <c r="A187" s="11" t="str">
        <f>IF(E189=ИНФА!$K$7,SUBTOTAL(9,$G$5:G189),"")</f>
        <v/>
      </c>
      <c r="B187" s="12"/>
      <c r="C187" s="12"/>
      <c r="D187" s="89"/>
      <c r="E187" s="12" t="str">
        <f>IF(B187="",IF(E186="","",IF(E186=ИНФА!$J$7,ИНФА!$B$8,IF(E186=СУБ_ИМЯ,ИНФА!$K$7,""))),ИНФА!$J$7)</f>
        <v/>
      </c>
      <c r="G187" s="1">
        <f>IF(E187=ИНФА!$K$7,1,0)</f>
        <v>0</v>
      </c>
    </row>
    <row r="188" spans="1:7" x14ac:dyDescent="0.25">
      <c r="A188" s="11" t="str">
        <f>IF(E190=ИНФА!$K$7,SUBTOTAL(9,$G$5:G190),"")</f>
        <v/>
      </c>
      <c r="B188" s="12"/>
      <c r="C188" s="12"/>
      <c r="D188" s="89"/>
      <c r="E188" s="12" t="str">
        <f>IF(B188="",IF(E187="","",IF(E187=ИНФА!$J$7,ИНФА!$B$8,IF(E187=СУБ_ИМЯ,ИНФА!$K$7,""))),ИНФА!$J$7)</f>
        <v/>
      </c>
      <c r="G188" s="1">
        <f>IF(E188=ИНФА!$K$7,1,0)</f>
        <v>0</v>
      </c>
    </row>
    <row r="189" spans="1:7" x14ac:dyDescent="0.25">
      <c r="A189" s="11" t="str">
        <f>IF(E191=ИНФА!$K$7,SUBTOTAL(9,$G$5:G191),"")</f>
        <v/>
      </c>
      <c r="B189" s="12"/>
      <c r="C189" s="12"/>
      <c r="D189" s="89"/>
      <c r="E189" s="12" t="str">
        <f>IF(B189="",IF(E188="","",IF(E188=ИНФА!$J$7,ИНФА!$B$8,IF(E188=СУБ_ИМЯ,ИНФА!$K$7,""))),ИНФА!$J$7)</f>
        <v/>
      </c>
      <c r="G189" s="1">
        <f>IF(E189=ИНФА!$K$7,1,0)</f>
        <v>0</v>
      </c>
    </row>
    <row r="190" spans="1:7" x14ac:dyDescent="0.25">
      <c r="A190" s="11" t="str">
        <f>IF(E192=ИНФА!$K$7,SUBTOTAL(9,$G$5:G192),"")</f>
        <v/>
      </c>
      <c r="B190" s="12"/>
      <c r="C190" s="12"/>
      <c r="D190" s="89"/>
      <c r="E190" s="12" t="str">
        <f>IF(B190="",IF(E189="","",IF(E189=ИНФА!$J$7,ИНФА!$B$8,IF(E189=СУБ_ИМЯ,ИНФА!$K$7,""))),ИНФА!$J$7)</f>
        <v/>
      </c>
      <c r="G190" s="1">
        <f>IF(E190=ИНФА!$K$7,1,0)</f>
        <v>0</v>
      </c>
    </row>
    <row r="191" spans="1:7" x14ac:dyDescent="0.25">
      <c r="A191" s="11" t="str">
        <f>IF(E193=ИНФА!$K$7,SUBTOTAL(9,$G$5:G193),"")</f>
        <v/>
      </c>
      <c r="B191" s="12"/>
      <c r="C191" s="12"/>
      <c r="D191" s="89"/>
      <c r="E191" s="12" t="str">
        <f>IF(B191="",IF(E190="","",IF(E190=ИНФА!$J$7,ИНФА!$B$8,IF(E190=СУБ_ИМЯ,ИНФА!$K$7,""))),ИНФА!$J$7)</f>
        <v/>
      </c>
      <c r="G191" s="1">
        <f>IF(E191=ИНФА!$K$7,1,0)</f>
        <v>0</v>
      </c>
    </row>
    <row r="192" spans="1:7" x14ac:dyDescent="0.25">
      <c r="A192" s="11" t="str">
        <f>IF(E194=ИНФА!$K$7,SUBTOTAL(9,$G$5:G194),"")</f>
        <v/>
      </c>
      <c r="B192" s="12"/>
      <c r="C192" s="12"/>
      <c r="D192" s="89"/>
      <c r="E192" s="12" t="str">
        <f>IF(B192="",IF(E191="","",IF(E191=ИНФА!$J$7,ИНФА!$B$8,IF(E191=СУБ_ИМЯ,ИНФА!$K$7,""))),ИНФА!$J$7)</f>
        <v/>
      </c>
      <c r="G192" s="1">
        <f>IF(E192=ИНФА!$K$7,1,0)</f>
        <v>0</v>
      </c>
    </row>
    <row r="193" spans="1:7" x14ac:dyDescent="0.25">
      <c r="A193" s="11" t="str">
        <f>IF(E195=ИНФА!$K$7,SUBTOTAL(9,$G$5:G195),"")</f>
        <v/>
      </c>
      <c r="B193" s="12"/>
      <c r="C193" s="12"/>
      <c r="D193" s="89"/>
      <c r="E193" s="12" t="str">
        <f>IF(B193="",IF(E192="","",IF(E192=ИНФА!$J$7,ИНФА!$B$8,IF(E192=СУБ_ИМЯ,ИНФА!$K$7,""))),ИНФА!$J$7)</f>
        <v/>
      </c>
      <c r="G193" s="1">
        <f>IF(E193=ИНФА!$K$7,1,0)</f>
        <v>0</v>
      </c>
    </row>
    <row r="194" spans="1:7" x14ac:dyDescent="0.25">
      <c r="A194" s="11" t="str">
        <f>IF(E196=ИНФА!$K$7,SUBTOTAL(9,$G$5:G196),"")</f>
        <v/>
      </c>
      <c r="B194" s="12"/>
      <c r="C194" s="12"/>
      <c r="D194" s="89"/>
      <c r="E194" s="12" t="str">
        <f>IF(B194="",IF(E193="","",IF(E193=ИНФА!$J$7,ИНФА!$B$8,IF(E193=СУБ_ИМЯ,ИНФА!$K$7,""))),ИНФА!$J$7)</f>
        <v/>
      </c>
      <c r="G194" s="1">
        <f>IF(E194=ИНФА!$K$7,1,0)</f>
        <v>0</v>
      </c>
    </row>
    <row r="195" spans="1:7" x14ac:dyDescent="0.25">
      <c r="A195" s="11" t="str">
        <f>IF(E197=ИНФА!$K$7,SUBTOTAL(9,$G$5:G197),"")</f>
        <v/>
      </c>
      <c r="B195" s="12"/>
      <c r="C195" s="12"/>
      <c r="D195" s="89"/>
      <c r="E195" s="12" t="str">
        <f>IF(B195="",IF(E194="","",IF(E194=ИНФА!$J$7,ИНФА!$B$8,IF(E194=СУБ_ИМЯ,ИНФА!$K$7,""))),ИНФА!$J$7)</f>
        <v/>
      </c>
      <c r="G195" s="1">
        <f>IF(E195=ИНФА!$K$7,1,0)</f>
        <v>0</v>
      </c>
    </row>
    <row r="196" spans="1:7" x14ac:dyDescent="0.25">
      <c r="A196" s="11" t="str">
        <f>IF(E198=ИНФА!$K$7,SUBTOTAL(9,$G$5:G198),"")</f>
        <v/>
      </c>
      <c r="B196" s="12"/>
      <c r="C196" s="12"/>
      <c r="D196" s="89"/>
      <c r="E196" s="12" t="str">
        <f>IF(B196="",IF(E195="","",IF(E195=ИНФА!$J$7,ИНФА!$B$8,IF(E195=СУБ_ИМЯ,ИНФА!$K$7,""))),ИНФА!$J$7)</f>
        <v/>
      </c>
      <c r="G196" s="1">
        <f>IF(E196=ИНФА!$K$7,1,0)</f>
        <v>0</v>
      </c>
    </row>
    <row r="197" spans="1:7" x14ac:dyDescent="0.25">
      <c r="A197" s="11" t="str">
        <f>IF(E199=ИНФА!$K$7,SUBTOTAL(9,$G$5:G199),"")</f>
        <v/>
      </c>
      <c r="B197" s="12"/>
      <c r="C197" s="12"/>
      <c r="D197" s="89"/>
      <c r="E197" s="12" t="str">
        <f>IF(B197="",IF(E196="","",IF(E196=ИНФА!$J$7,ИНФА!$B$8,IF(E196=СУБ_ИМЯ,ИНФА!$K$7,""))),ИНФА!$J$7)</f>
        <v/>
      </c>
      <c r="G197" s="1">
        <f>IF(E197=ИНФА!$K$7,1,0)</f>
        <v>0</v>
      </c>
    </row>
    <row r="198" spans="1:7" x14ac:dyDescent="0.25">
      <c r="A198" s="11" t="str">
        <f>IF(E200=ИНФА!$K$7,SUBTOTAL(9,$G$5:G200),"")</f>
        <v/>
      </c>
      <c r="B198" s="12"/>
      <c r="C198" s="12"/>
      <c r="D198" s="89"/>
      <c r="E198" s="12" t="str">
        <f>IF(B198="",IF(E197="","",IF(E197=ИНФА!$J$7,ИНФА!$B$8,IF(E197=СУБ_ИМЯ,ИНФА!$K$7,""))),ИНФА!$J$7)</f>
        <v/>
      </c>
      <c r="G198" s="1">
        <f>IF(E198=ИНФА!$K$7,1,0)</f>
        <v>0</v>
      </c>
    </row>
    <row r="199" spans="1:7" x14ac:dyDescent="0.25">
      <c r="A199" s="11" t="str">
        <f>IF(E201=ИНФА!$K$7,SUBTOTAL(9,$G$5:G201),"")</f>
        <v/>
      </c>
      <c r="B199" s="12"/>
      <c r="C199" s="12"/>
      <c r="D199" s="89"/>
      <c r="E199" s="12" t="str">
        <f>IF(B199="",IF(E198="","",IF(E198=ИНФА!$J$7,ИНФА!$B$8,IF(E198=СУБ_ИМЯ,ИНФА!$K$7,""))),ИНФА!$J$7)</f>
        <v/>
      </c>
      <c r="G199" s="1">
        <f>IF(E199=ИНФА!$K$7,1,0)</f>
        <v>0</v>
      </c>
    </row>
    <row r="200" spans="1:7" x14ac:dyDescent="0.25">
      <c r="A200" s="11" t="str">
        <f>IF(E202=ИНФА!$K$7,SUBTOTAL(9,$G$5:G202),"")</f>
        <v/>
      </c>
      <c r="B200" s="12"/>
      <c r="C200" s="12"/>
      <c r="D200" s="89"/>
      <c r="E200" s="12" t="str">
        <f>IF(B200="",IF(E199="","",IF(E199=ИНФА!$J$7,ИНФА!$B$8,IF(E199=СУБ_ИМЯ,ИНФА!$K$7,""))),ИНФА!$J$7)</f>
        <v/>
      </c>
      <c r="G200" s="1">
        <f>IF(E200=ИНФА!$K$7,1,0)</f>
        <v>0</v>
      </c>
    </row>
    <row r="201" spans="1:7" x14ac:dyDescent="0.25">
      <c r="A201" s="11" t="str">
        <f>IF(E203=ИНФА!$K$7,SUBTOTAL(9,$G$5:G203),"")</f>
        <v/>
      </c>
      <c r="B201" s="12"/>
      <c r="C201" s="12"/>
      <c r="D201" s="89"/>
      <c r="E201" s="12" t="str">
        <f>IF(B201="",IF(E200="","",IF(E200=ИНФА!$J$7,ИНФА!$B$8,IF(E200=СУБ_ИМЯ,ИНФА!$K$7,""))),ИНФА!$J$7)</f>
        <v/>
      </c>
      <c r="G201" s="1">
        <f>IF(E201=ИНФА!$K$7,1,0)</f>
        <v>0</v>
      </c>
    </row>
    <row r="202" spans="1:7" x14ac:dyDescent="0.25">
      <c r="A202" s="11" t="str">
        <f>IF(E204=ИНФА!$K$7,SUBTOTAL(9,$G$5:G204),"")</f>
        <v/>
      </c>
      <c r="B202" s="12"/>
      <c r="C202" s="12"/>
      <c r="D202" s="89"/>
      <c r="E202" s="12" t="str">
        <f>IF(B202="",IF(E201="","",IF(E201=ИНФА!$J$7,ИНФА!$B$8,IF(E201=СУБ_ИМЯ,ИНФА!$K$7,""))),ИНФА!$J$7)</f>
        <v/>
      </c>
      <c r="G202" s="1">
        <f>IF(E202=ИНФА!$K$7,1,0)</f>
        <v>0</v>
      </c>
    </row>
    <row r="203" spans="1:7" x14ac:dyDescent="0.25">
      <c r="A203" s="11" t="str">
        <f>IF(E205=ИНФА!$K$7,SUBTOTAL(9,$G$5:G205),"")</f>
        <v/>
      </c>
      <c r="B203" s="12"/>
      <c r="C203" s="12"/>
      <c r="D203" s="89"/>
      <c r="E203" s="12" t="str">
        <f>IF(B203="",IF(E202="","",IF(E202=ИНФА!$J$7,ИНФА!$B$8,IF(E202=СУБ_ИМЯ,ИНФА!$K$7,""))),ИНФА!$J$7)</f>
        <v/>
      </c>
      <c r="G203" s="1">
        <f>IF(E203=ИНФА!$K$7,1,0)</f>
        <v>0</v>
      </c>
    </row>
    <row r="204" spans="1:7" x14ac:dyDescent="0.25">
      <c r="A204" s="11" t="str">
        <f>IF(E206=ИНФА!$K$7,SUBTOTAL(9,$G$5:G206),"")</f>
        <v/>
      </c>
      <c r="B204" s="12"/>
      <c r="C204" s="12"/>
      <c r="D204" s="89"/>
      <c r="E204" s="12" t="str">
        <f>IF(B204="",IF(E203="","",IF(E203=ИНФА!$J$7,ИНФА!$B$8,IF(E203=СУБ_ИМЯ,ИНФА!$K$7,""))),ИНФА!$J$7)</f>
        <v/>
      </c>
      <c r="G204" s="1">
        <f>IF(E204=ИНФА!$K$7,1,0)</f>
        <v>0</v>
      </c>
    </row>
    <row r="205" spans="1:7" x14ac:dyDescent="0.25">
      <c r="A205" s="11" t="str">
        <f>IF(E207=ИНФА!$K$7,SUBTOTAL(9,$G$5:G207),"")</f>
        <v/>
      </c>
      <c r="B205" s="12"/>
      <c r="C205" s="12"/>
      <c r="D205" s="89"/>
      <c r="E205" s="12" t="str">
        <f>IF(B205="",IF(E204="","",IF(E204=ИНФА!$J$7,ИНФА!$B$8,IF(E204=СУБ_ИМЯ,ИНФА!$K$7,""))),ИНФА!$J$7)</f>
        <v/>
      </c>
      <c r="G205" s="1">
        <f>IF(E205=ИНФА!$K$7,1,0)</f>
        <v>0</v>
      </c>
    </row>
    <row r="206" spans="1:7" x14ac:dyDescent="0.25">
      <c r="A206" s="11" t="str">
        <f>IF(E208=ИНФА!$K$7,SUBTOTAL(9,$G$5:G208),"")</f>
        <v/>
      </c>
      <c r="B206" s="12"/>
      <c r="C206" s="12"/>
      <c r="D206" s="89"/>
      <c r="E206" s="12" t="str">
        <f>IF(B206="",IF(E205="","",IF(E205=ИНФА!$J$7,ИНФА!$B$8,IF(E205=СУБ_ИМЯ,ИНФА!$K$7,""))),ИНФА!$J$7)</f>
        <v/>
      </c>
      <c r="G206" s="1">
        <f>IF(E206=ИНФА!$K$7,1,0)</f>
        <v>0</v>
      </c>
    </row>
    <row r="207" spans="1:7" x14ac:dyDescent="0.25">
      <c r="A207" s="11" t="str">
        <f>IF(E209=ИНФА!$K$7,SUBTOTAL(9,$G$5:G209),"")</f>
        <v/>
      </c>
      <c r="B207" s="12"/>
      <c r="C207" s="12"/>
      <c r="D207" s="89"/>
      <c r="E207" s="12" t="str">
        <f>IF(B207="",IF(E206="","",IF(E206=ИНФА!$J$7,ИНФА!$B$8,IF(E206=СУБ_ИМЯ,ИНФА!$K$7,""))),ИНФА!$J$7)</f>
        <v/>
      </c>
      <c r="G207" s="1">
        <f>IF(E207=ИНФА!$K$7,1,0)</f>
        <v>0</v>
      </c>
    </row>
    <row r="208" spans="1:7" x14ac:dyDescent="0.25">
      <c r="A208" s="11" t="str">
        <f>IF(E210=ИНФА!$K$7,SUBTOTAL(9,$G$5:G210),"")</f>
        <v/>
      </c>
      <c r="B208" s="12"/>
      <c r="C208" s="12"/>
      <c r="D208" s="89"/>
      <c r="E208" s="12" t="str">
        <f>IF(B208="",IF(E207="","",IF(E207=ИНФА!$J$7,ИНФА!$B$8,IF(E207=СУБ_ИМЯ,ИНФА!$K$7,""))),ИНФА!$J$7)</f>
        <v/>
      </c>
      <c r="G208" s="1">
        <f>IF(E208=ИНФА!$K$7,1,0)</f>
        <v>0</v>
      </c>
    </row>
  </sheetData>
  <mergeCells count="2">
    <mergeCell ref="A1:E1"/>
    <mergeCell ref="A2:E2"/>
  </mergeCells>
  <conditionalFormatting sqref="B1:B1048576">
    <cfRule type="duplicateValues" dxfId="2" priority="1"/>
  </conditionalFormatting>
  <pageMargins left="0.23622047244094491" right="0.23622047244094491" top="0.39370078740157483" bottom="0.3937007874015748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9022-0E60-4838-B08C-675CC1710420}">
  <dimension ref="A1:G208"/>
  <sheetViews>
    <sheetView tabSelected="1" view="pageBreakPreview" zoomScaleNormal="100" zoomScaleSheetLayoutView="100" workbookViewId="0">
      <selection activeCell="O37" sqref="O37"/>
    </sheetView>
  </sheetViews>
  <sheetFormatPr defaultColWidth="9.109375" defaultRowHeight="13.8" x14ac:dyDescent="0.25"/>
  <cols>
    <col min="1" max="1" width="3.33203125" style="1" customWidth="1"/>
    <col min="2" max="2" width="16.6640625" style="1" customWidth="1"/>
    <col min="3" max="3" width="15.6640625" style="1" customWidth="1"/>
    <col min="4" max="4" width="10.6640625" style="1" customWidth="1"/>
    <col min="5" max="5" width="23.44140625" style="1" customWidth="1"/>
    <col min="6" max="6" width="10.6640625" style="1" customWidth="1"/>
    <col min="7" max="7" width="18.33203125" style="1" customWidth="1"/>
    <col min="8" max="20" width="3.33203125" style="1" customWidth="1"/>
    <col min="21" max="16384" width="9.109375" style="1"/>
  </cols>
  <sheetData>
    <row r="1" spans="1:7" x14ac:dyDescent="0.25">
      <c r="A1" s="167" t="s">
        <v>77</v>
      </c>
      <c r="B1" s="167"/>
      <c r="C1" s="167"/>
      <c r="D1" s="167"/>
      <c r="E1" s="167"/>
      <c r="F1" s="167"/>
      <c r="G1" s="167"/>
    </row>
    <row r="2" spans="1:7" ht="35.25" customHeight="1" x14ac:dyDescent="0.25">
      <c r="A2" s="168" t="s">
        <v>78</v>
      </c>
      <c r="B2" s="168"/>
      <c r="C2" s="168"/>
      <c r="D2" s="168"/>
      <c r="E2" s="168"/>
      <c r="F2" s="168"/>
      <c r="G2" s="168"/>
    </row>
    <row r="3" spans="1:7" ht="193.5" customHeight="1" x14ac:dyDescent="0.25">
      <c r="A3" s="9" t="s">
        <v>14</v>
      </c>
      <c r="B3" s="9" t="s">
        <v>83</v>
      </c>
      <c r="C3" s="9" t="s">
        <v>79</v>
      </c>
      <c r="D3" s="9" t="s">
        <v>80</v>
      </c>
      <c r="E3" s="9" t="s">
        <v>81</v>
      </c>
      <c r="F3" s="9" t="s">
        <v>82</v>
      </c>
      <c r="G3" s="9" t="s">
        <v>81</v>
      </c>
    </row>
    <row r="4" spans="1:7" x14ac:dyDescent="0.25">
      <c r="A4" s="9">
        <v>1</v>
      </c>
      <c r="B4" s="5">
        <v>2</v>
      </c>
      <c r="C4" s="5">
        <v>3</v>
      </c>
      <c r="D4" s="10">
        <v>4</v>
      </c>
      <c r="E4" s="5">
        <v>5</v>
      </c>
      <c r="F4" s="20">
        <v>6</v>
      </c>
      <c r="G4" s="20">
        <v>7</v>
      </c>
    </row>
    <row r="5" spans="1:7" x14ac:dyDescent="0.25">
      <c r="A5" s="19"/>
      <c r="B5" s="18"/>
      <c r="C5" s="16"/>
      <c r="D5" s="18"/>
      <c r="E5" s="16"/>
      <c r="F5" s="16"/>
      <c r="G5" s="16"/>
    </row>
    <row r="6" spans="1:7" x14ac:dyDescent="0.25">
      <c r="A6" s="11"/>
      <c r="B6" s="13"/>
      <c r="C6" s="12"/>
      <c r="D6" s="12"/>
      <c r="E6" s="16"/>
      <c r="F6" s="16"/>
      <c r="G6" s="16"/>
    </row>
    <row r="7" spans="1:7" x14ac:dyDescent="0.25">
      <c r="A7" s="11"/>
      <c r="B7" s="12"/>
      <c r="C7" s="12"/>
      <c r="D7" s="12"/>
      <c r="E7" s="16"/>
      <c r="F7" s="16"/>
      <c r="G7" s="16"/>
    </row>
    <row r="8" spans="1:7" x14ac:dyDescent="0.25">
      <c r="A8" s="11"/>
      <c r="B8" s="13"/>
      <c r="C8" s="12"/>
      <c r="D8" s="12"/>
      <c r="E8" s="16"/>
      <c r="F8" s="16"/>
      <c r="G8" s="16"/>
    </row>
    <row r="9" spans="1:7" x14ac:dyDescent="0.25">
      <c r="A9" s="11"/>
      <c r="B9" s="13"/>
      <c r="C9" s="12"/>
      <c r="D9" s="12"/>
      <c r="E9" s="16"/>
      <c r="F9" s="16"/>
      <c r="G9" s="16"/>
    </row>
    <row r="10" spans="1:7" x14ac:dyDescent="0.25">
      <c r="A10" s="11"/>
      <c r="B10" s="13"/>
      <c r="C10" s="12"/>
      <c r="D10" s="12"/>
      <c r="E10" s="16"/>
      <c r="F10" s="16"/>
      <c r="G10" s="16"/>
    </row>
    <row r="11" spans="1:7" x14ac:dyDescent="0.25">
      <c r="A11" s="11"/>
      <c r="B11" s="17"/>
      <c r="C11" s="12"/>
      <c r="D11" s="12"/>
      <c r="E11" s="16"/>
      <c r="F11" s="16"/>
      <c r="G11" s="16"/>
    </row>
    <row r="12" spans="1:7" x14ac:dyDescent="0.25">
      <c r="A12" s="11"/>
      <c r="B12" s="17"/>
      <c r="C12" s="12"/>
      <c r="D12" s="12"/>
      <c r="E12" s="16"/>
      <c r="F12" s="16"/>
      <c r="G12" s="16"/>
    </row>
    <row r="13" spans="1:7" x14ac:dyDescent="0.25">
      <c r="A13" s="11"/>
      <c r="B13" s="17"/>
      <c r="C13" s="12"/>
      <c r="D13" s="12"/>
      <c r="E13" s="16"/>
      <c r="F13" s="16"/>
      <c r="G13" s="16"/>
    </row>
    <row r="14" spans="1:7" x14ac:dyDescent="0.25">
      <c r="A14" s="11"/>
      <c r="B14" s="11"/>
      <c r="C14" s="12"/>
      <c r="D14" s="12"/>
      <c r="E14" s="16"/>
      <c r="F14" s="16"/>
      <c r="G14" s="16"/>
    </row>
    <row r="15" spans="1:7" x14ac:dyDescent="0.25">
      <c r="A15" s="11"/>
      <c r="B15" s="17"/>
      <c r="C15" s="15"/>
      <c r="D15" s="12"/>
      <c r="E15" s="16"/>
      <c r="F15" s="16"/>
      <c r="G15" s="16"/>
    </row>
    <row r="16" spans="1:7" x14ac:dyDescent="0.25">
      <c r="A16" s="11"/>
      <c r="B16" s="11"/>
      <c r="C16" s="15"/>
      <c r="D16" s="12"/>
      <c r="E16" s="16"/>
      <c r="F16" s="16"/>
      <c r="G16" s="16"/>
    </row>
    <row r="17" spans="1:7" x14ac:dyDescent="0.25">
      <c r="A17" s="11"/>
      <c r="B17" s="11"/>
      <c r="C17" s="12"/>
      <c r="D17" s="12"/>
      <c r="E17" s="16"/>
      <c r="F17" s="16"/>
      <c r="G17" s="16"/>
    </row>
    <row r="18" spans="1:7" x14ac:dyDescent="0.25">
      <c r="A18" s="11"/>
      <c r="B18" s="13"/>
      <c r="C18" s="12"/>
      <c r="D18" s="12"/>
      <c r="E18" s="16"/>
      <c r="F18" s="16"/>
      <c r="G18" s="16"/>
    </row>
    <row r="19" spans="1:7" x14ac:dyDescent="0.25">
      <c r="A19" s="11"/>
      <c r="B19" s="12"/>
      <c r="C19" s="12"/>
      <c r="D19" s="12"/>
      <c r="E19" s="16"/>
      <c r="F19" s="16"/>
      <c r="G19" s="16"/>
    </row>
    <row r="20" spans="1:7" x14ac:dyDescent="0.25">
      <c r="A20" s="11"/>
      <c r="B20" s="12"/>
      <c r="C20" s="12"/>
      <c r="D20" s="12"/>
      <c r="E20" s="16"/>
      <c r="F20" s="16"/>
      <c r="G20" s="16"/>
    </row>
    <row r="21" spans="1:7" x14ac:dyDescent="0.25">
      <c r="A21" s="11"/>
      <c r="B21" s="13"/>
      <c r="C21" s="12"/>
      <c r="D21" s="12"/>
      <c r="E21" s="16"/>
      <c r="F21" s="16"/>
      <c r="G21" s="16"/>
    </row>
    <row r="22" spans="1:7" x14ac:dyDescent="0.25">
      <c r="A22" s="11"/>
      <c r="B22" s="11"/>
      <c r="C22" s="12"/>
      <c r="D22" s="12"/>
      <c r="E22" s="16"/>
      <c r="F22" s="16"/>
      <c r="G22" s="16"/>
    </row>
    <row r="23" spans="1:7" x14ac:dyDescent="0.25">
      <c r="A23" s="11"/>
      <c r="B23" s="11"/>
      <c r="C23" s="12"/>
      <c r="D23" s="12"/>
      <c r="E23" s="16"/>
      <c r="F23" s="16"/>
      <c r="G23" s="16"/>
    </row>
    <row r="24" spans="1:7" x14ac:dyDescent="0.25">
      <c r="A24" s="11"/>
      <c r="B24" s="11"/>
      <c r="C24" s="12"/>
      <c r="D24" s="12"/>
      <c r="E24" s="16"/>
      <c r="F24" s="16"/>
      <c r="G24" s="16"/>
    </row>
    <row r="25" spans="1:7" x14ac:dyDescent="0.25">
      <c r="A25" s="11"/>
      <c r="B25" s="18"/>
      <c r="C25" s="12"/>
      <c r="D25" s="12"/>
      <c r="E25" s="16"/>
      <c r="F25" s="16"/>
      <c r="G25" s="16"/>
    </row>
    <row r="26" spans="1:7" x14ac:dyDescent="0.25">
      <c r="A26" s="11"/>
      <c r="B26" s="12"/>
      <c r="C26" s="12"/>
      <c r="D26" s="12"/>
      <c r="E26" s="16"/>
      <c r="F26" s="16"/>
      <c r="G26" s="16"/>
    </row>
    <row r="27" spans="1:7" x14ac:dyDescent="0.25">
      <c r="A27" s="11"/>
      <c r="B27" s="12"/>
      <c r="C27" s="12"/>
      <c r="D27" s="12"/>
      <c r="E27" s="16"/>
      <c r="F27" s="16"/>
      <c r="G27" s="16"/>
    </row>
    <row r="28" spans="1:7" x14ac:dyDescent="0.25">
      <c r="A28" s="11"/>
      <c r="B28" s="12"/>
      <c r="C28" s="12"/>
      <c r="D28" s="12"/>
      <c r="E28" s="16"/>
      <c r="F28" s="16"/>
      <c r="G28" s="16"/>
    </row>
    <row r="29" spans="1:7" x14ac:dyDescent="0.25">
      <c r="A29" s="11"/>
      <c r="B29" s="12"/>
      <c r="C29" s="12"/>
      <c r="D29" s="12"/>
      <c r="E29" s="16"/>
      <c r="F29" s="16"/>
      <c r="G29" s="16"/>
    </row>
    <row r="30" spans="1:7" x14ac:dyDescent="0.25">
      <c r="A30" s="11"/>
      <c r="B30" s="12"/>
      <c r="C30" s="12"/>
      <c r="D30" s="12"/>
      <c r="E30" s="16"/>
      <c r="F30" s="16"/>
      <c r="G30" s="16"/>
    </row>
    <row r="31" spans="1:7" x14ac:dyDescent="0.25">
      <c r="A31" s="11"/>
      <c r="B31" s="12"/>
      <c r="C31" s="12"/>
      <c r="D31" s="12"/>
      <c r="E31" s="16"/>
      <c r="F31" s="16"/>
      <c r="G31" s="16"/>
    </row>
    <row r="32" spans="1:7" x14ac:dyDescent="0.25">
      <c r="A32" s="11"/>
      <c r="B32" s="12"/>
      <c r="C32" s="12"/>
      <c r="D32" s="12"/>
      <c r="E32" s="16"/>
      <c r="F32" s="16"/>
      <c r="G32" s="16"/>
    </row>
    <row r="33" spans="1:7" x14ac:dyDescent="0.25">
      <c r="A33" s="11"/>
      <c r="B33" s="12"/>
      <c r="C33" s="12"/>
      <c r="D33" s="12"/>
      <c r="E33" s="16"/>
      <c r="F33" s="16"/>
      <c r="G33" s="16"/>
    </row>
    <row r="34" spans="1:7" x14ac:dyDescent="0.25">
      <c r="A34" s="11"/>
      <c r="B34" s="12"/>
      <c r="C34" s="12"/>
      <c r="D34" s="12"/>
      <c r="E34" s="16"/>
      <c r="F34" s="16"/>
      <c r="G34" s="16"/>
    </row>
    <row r="35" spans="1:7" x14ac:dyDescent="0.25">
      <c r="A35" s="11"/>
      <c r="B35" s="12"/>
      <c r="C35" s="12"/>
      <c r="D35" s="12"/>
      <c r="E35" s="16"/>
      <c r="F35" s="16"/>
      <c r="G35" s="16"/>
    </row>
    <row r="36" spans="1:7" x14ac:dyDescent="0.25">
      <c r="A36" s="11"/>
      <c r="B36" s="12"/>
      <c r="C36" s="12"/>
      <c r="D36" s="12"/>
      <c r="E36" s="16"/>
      <c r="F36" s="16"/>
      <c r="G36" s="16"/>
    </row>
    <row r="37" spans="1:7" x14ac:dyDescent="0.25">
      <c r="A37" s="11"/>
      <c r="B37" s="12"/>
      <c r="C37" s="12"/>
      <c r="D37" s="12"/>
      <c r="E37" s="16"/>
      <c r="F37" s="16"/>
      <c r="G37" s="16"/>
    </row>
    <row r="38" spans="1:7" x14ac:dyDescent="0.25">
      <c r="A38" s="11"/>
      <c r="B38" s="12"/>
      <c r="C38" s="12"/>
      <c r="D38" s="12"/>
      <c r="E38" s="16"/>
      <c r="F38" s="16"/>
      <c r="G38" s="16"/>
    </row>
    <row r="39" spans="1:7" x14ac:dyDescent="0.25">
      <c r="A39" s="11"/>
      <c r="B39" s="12"/>
      <c r="C39" s="12"/>
      <c r="D39" s="12"/>
      <c r="E39" s="16"/>
      <c r="F39" s="16"/>
      <c r="G39" s="16"/>
    </row>
    <row r="40" spans="1:7" x14ac:dyDescent="0.25">
      <c r="A40" s="11"/>
      <c r="B40" s="12"/>
      <c r="C40" s="12"/>
      <c r="D40" s="12"/>
      <c r="E40" s="16"/>
      <c r="F40" s="16"/>
      <c r="G40" s="16"/>
    </row>
    <row r="41" spans="1:7" x14ac:dyDescent="0.25">
      <c r="A41" s="11"/>
      <c r="B41" s="12"/>
      <c r="C41" s="12"/>
      <c r="D41" s="12"/>
      <c r="E41" s="16"/>
      <c r="F41" s="16"/>
      <c r="G41" s="16"/>
    </row>
    <row r="42" spans="1:7" x14ac:dyDescent="0.25">
      <c r="A42" s="11"/>
      <c r="B42" s="12"/>
      <c r="C42" s="12"/>
      <c r="D42" s="12"/>
      <c r="E42" s="16"/>
      <c r="F42" s="16"/>
      <c r="G42" s="16"/>
    </row>
    <row r="43" spans="1:7" x14ac:dyDescent="0.25">
      <c r="A43" s="11"/>
      <c r="B43" s="12"/>
      <c r="C43" s="12"/>
      <c r="D43" s="12"/>
      <c r="E43" s="16"/>
      <c r="F43" s="16"/>
      <c r="G43" s="16"/>
    </row>
    <row r="44" spans="1:7" x14ac:dyDescent="0.25">
      <c r="A44" s="11"/>
      <c r="B44" s="12"/>
      <c r="C44" s="12"/>
      <c r="D44" s="12"/>
      <c r="E44" s="16"/>
      <c r="F44" s="16"/>
      <c r="G44" s="16"/>
    </row>
    <row r="45" spans="1:7" x14ac:dyDescent="0.25">
      <c r="A45" s="11"/>
      <c r="B45" s="12"/>
      <c r="C45" s="12"/>
      <c r="D45" s="12"/>
      <c r="E45" s="16"/>
      <c r="F45" s="16"/>
      <c r="G45" s="16"/>
    </row>
    <row r="46" spans="1:7" x14ac:dyDescent="0.25">
      <c r="A46" s="11"/>
      <c r="B46" s="12"/>
      <c r="C46" s="12"/>
      <c r="D46" s="12"/>
      <c r="E46" s="16"/>
      <c r="F46" s="16"/>
      <c r="G46" s="16"/>
    </row>
    <row r="47" spans="1:7" x14ac:dyDescent="0.25">
      <c r="A47" s="11"/>
      <c r="B47" s="12"/>
      <c r="C47" s="12"/>
      <c r="D47" s="12"/>
      <c r="E47" s="16"/>
      <c r="F47" s="16"/>
      <c r="G47" s="16"/>
    </row>
    <row r="48" spans="1:7" x14ac:dyDescent="0.25">
      <c r="A48" s="11"/>
      <c r="B48" s="12"/>
      <c r="C48" s="12"/>
      <c r="D48" s="12"/>
      <c r="E48" s="16"/>
      <c r="F48" s="16"/>
      <c r="G48" s="16"/>
    </row>
    <row r="49" spans="1:7" x14ac:dyDescent="0.25">
      <c r="A49" s="11"/>
      <c r="B49" s="12"/>
      <c r="C49" s="12"/>
      <c r="D49" s="12"/>
      <c r="E49" s="16"/>
      <c r="F49" s="16"/>
      <c r="G49" s="16"/>
    </row>
    <row r="50" spans="1:7" x14ac:dyDescent="0.25">
      <c r="A50" s="11"/>
      <c r="B50" s="12"/>
      <c r="C50" s="12"/>
      <c r="D50" s="12"/>
      <c r="E50" s="16"/>
      <c r="F50" s="16"/>
      <c r="G50" s="16"/>
    </row>
    <row r="51" spans="1:7" x14ac:dyDescent="0.25">
      <c r="A51" s="11"/>
      <c r="B51" s="12"/>
      <c r="C51" s="12"/>
      <c r="D51" s="12"/>
      <c r="E51" s="16"/>
      <c r="F51" s="16"/>
      <c r="G51" s="16"/>
    </row>
    <row r="52" spans="1:7" x14ac:dyDescent="0.25">
      <c r="A52" s="11"/>
      <c r="B52" s="12"/>
      <c r="C52" s="12"/>
      <c r="D52" s="12"/>
      <c r="E52" s="16"/>
      <c r="F52" s="16"/>
      <c r="G52" s="16"/>
    </row>
    <row r="53" spans="1:7" x14ac:dyDescent="0.25">
      <c r="A53" s="11"/>
      <c r="B53" s="12"/>
      <c r="C53" s="12"/>
      <c r="D53" s="12"/>
      <c r="E53" s="16"/>
      <c r="F53" s="16"/>
      <c r="G53" s="16"/>
    </row>
    <row r="54" spans="1:7" x14ac:dyDescent="0.25">
      <c r="A54" s="11"/>
      <c r="B54" s="12"/>
      <c r="C54" s="12"/>
      <c r="D54" s="12"/>
      <c r="E54" s="16"/>
      <c r="F54" s="16"/>
      <c r="G54" s="16"/>
    </row>
    <row r="55" spans="1:7" x14ac:dyDescent="0.25">
      <c r="A55" s="11"/>
      <c r="B55" s="12"/>
      <c r="C55" s="12"/>
      <c r="D55" s="12"/>
      <c r="E55" s="16"/>
      <c r="F55" s="16"/>
      <c r="G55" s="16"/>
    </row>
    <row r="56" spans="1:7" x14ac:dyDescent="0.25">
      <c r="A56" s="11"/>
      <c r="B56" s="12"/>
      <c r="C56" s="12"/>
      <c r="D56" s="12"/>
      <c r="E56" s="16"/>
      <c r="F56" s="16"/>
      <c r="G56" s="16"/>
    </row>
    <row r="57" spans="1:7" x14ac:dyDescent="0.25">
      <c r="A57" s="11"/>
      <c r="B57" s="12"/>
      <c r="C57" s="12"/>
      <c r="D57" s="12"/>
      <c r="E57" s="16"/>
      <c r="F57" s="16"/>
      <c r="G57" s="16"/>
    </row>
    <row r="58" spans="1:7" x14ac:dyDescent="0.25">
      <c r="A58" s="11"/>
      <c r="B58" s="12"/>
      <c r="C58" s="12"/>
      <c r="D58" s="12"/>
      <c r="E58" s="16"/>
      <c r="F58" s="16"/>
      <c r="G58" s="16"/>
    </row>
    <row r="59" spans="1:7" x14ac:dyDescent="0.25">
      <c r="A59" s="11"/>
      <c r="B59" s="12"/>
      <c r="C59" s="12"/>
      <c r="D59" s="12"/>
      <c r="E59" s="16"/>
      <c r="F59" s="16"/>
      <c r="G59" s="16"/>
    </row>
    <row r="60" spans="1:7" x14ac:dyDescent="0.25">
      <c r="A60" s="11"/>
      <c r="B60" s="12"/>
      <c r="C60" s="12"/>
      <c r="D60" s="12"/>
      <c r="E60" s="16"/>
      <c r="F60" s="16"/>
      <c r="G60" s="16"/>
    </row>
    <row r="61" spans="1:7" x14ac:dyDescent="0.25">
      <c r="A61" s="11"/>
      <c r="B61" s="12"/>
      <c r="C61" s="12"/>
      <c r="D61" s="12"/>
      <c r="E61" s="16"/>
      <c r="F61" s="16"/>
      <c r="G61" s="16"/>
    </row>
    <row r="62" spans="1:7" x14ac:dyDescent="0.25">
      <c r="A62" s="11"/>
      <c r="B62" s="12"/>
      <c r="C62" s="12"/>
      <c r="D62" s="12"/>
      <c r="E62" s="16"/>
      <c r="F62" s="16"/>
      <c r="G62" s="16"/>
    </row>
    <row r="63" spans="1:7" x14ac:dyDescent="0.25">
      <c r="A63" s="11"/>
      <c r="B63" s="12"/>
      <c r="C63" s="12"/>
      <c r="D63" s="12"/>
      <c r="E63" s="16"/>
      <c r="F63" s="16"/>
      <c r="G63" s="16"/>
    </row>
    <row r="64" spans="1:7" x14ac:dyDescent="0.25">
      <c r="A64" s="11"/>
      <c r="B64" s="12"/>
      <c r="C64" s="12"/>
      <c r="D64" s="12"/>
      <c r="E64" s="16"/>
      <c r="F64" s="16"/>
      <c r="G64" s="16"/>
    </row>
    <row r="65" spans="1:7" x14ac:dyDescent="0.25">
      <c r="A65" s="11"/>
      <c r="B65" s="12"/>
      <c r="C65" s="12"/>
      <c r="D65" s="12"/>
      <c r="E65" s="16"/>
      <c r="F65" s="16"/>
      <c r="G65" s="16"/>
    </row>
    <row r="66" spans="1:7" x14ac:dyDescent="0.25">
      <c r="A66" s="11"/>
      <c r="B66" s="12"/>
      <c r="C66" s="12"/>
      <c r="D66" s="12"/>
      <c r="E66" s="16"/>
      <c r="F66" s="16"/>
      <c r="G66" s="16"/>
    </row>
    <row r="67" spans="1:7" x14ac:dyDescent="0.25">
      <c r="A67" s="11"/>
      <c r="B67" s="12"/>
      <c r="C67" s="12"/>
      <c r="D67" s="12"/>
      <c r="E67" s="16"/>
      <c r="F67" s="16"/>
      <c r="G67" s="16"/>
    </row>
    <row r="68" spans="1:7" x14ac:dyDescent="0.25">
      <c r="A68" s="11"/>
      <c r="B68" s="12"/>
      <c r="C68" s="12"/>
      <c r="D68" s="12"/>
      <c r="E68" s="16"/>
      <c r="F68" s="16"/>
      <c r="G68" s="16"/>
    </row>
    <row r="69" spans="1:7" x14ac:dyDescent="0.25">
      <c r="A69" s="11"/>
      <c r="B69" s="12"/>
      <c r="C69" s="12"/>
      <c r="D69" s="12"/>
      <c r="E69" s="16"/>
      <c r="F69" s="16"/>
      <c r="G69" s="16"/>
    </row>
    <row r="70" spans="1:7" x14ac:dyDescent="0.25">
      <c r="A70" s="11"/>
      <c r="B70" s="12"/>
      <c r="C70" s="12"/>
      <c r="D70" s="12"/>
      <c r="E70" s="16"/>
      <c r="F70" s="16"/>
      <c r="G70" s="16"/>
    </row>
    <row r="71" spans="1:7" x14ac:dyDescent="0.25">
      <c r="A71" s="11"/>
      <c r="B71" s="12"/>
      <c r="C71" s="12"/>
      <c r="D71" s="12"/>
      <c r="E71" s="16"/>
      <c r="F71" s="16"/>
      <c r="G71" s="16"/>
    </row>
    <row r="72" spans="1:7" x14ac:dyDescent="0.25">
      <c r="A72" s="11"/>
      <c r="B72" s="12"/>
      <c r="C72" s="12"/>
      <c r="D72" s="12"/>
      <c r="E72" s="16"/>
      <c r="F72" s="16"/>
      <c r="G72" s="16"/>
    </row>
    <row r="73" spans="1:7" x14ac:dyDescent="0.25">
      <c r="A73" s="11"/>
      <c r="B73" s="12"/>
      <c r="C73" s="12"/>
      <c r="D73" s="12"/>
      <c r="E73" s="16"/>
      <c r="F73" s="16"/>
      <c r="G73" s="16"/>
    </row>
    <row r="74" spans="1:7" x14ac:dyDescent="0.25">
      <c r="A74" s="11"/>
      <c r="B74" s="12"/>
      <c r="C74" s="12"/>
      <c r="D74" s="12"/>
      <c r="E74" s="16"/>
      <c r="F74" s="16"/>
      <c r="G74" s="16"/>
    </row>
    <row r="75" spans="1:7" x14ac:dyDescent="0.25">
      <c r="A75" s="11"/>
      <c r="B75" s="12"/>
      <c r="C75" s="12"/>
      <c r="D75" s="12"/>
      <c r="E75" s="16"/>
      <c r="F75" s="16"/>
      <c r="G75" s="16"/>
    </row>
    <row r="76" spans="1:7" x14ac:dyDescent="0.25">
      <c r="A76" s="11"/>
      <c r="B76" s="12"/>
      <c r="C76" s="12"/>
      <c r="D76" s="12"/>
      <c r="E76" s="16"/>
      <c r="F76" s="16"/>
      <c r="G76" s="16"/>
    </row>
    <row r="77" spans="1:7" x14ac:dyDescent="0.25">
      <c r="A77" s="11"/>
      <c r="B77" s="12"/>
      <c r="C77" s="12"/>
      <c r="D77" s="12"/>
      <c r="E77" s="16"/>
      <c r="F77" s="16"/>
      <c r="G77" s="16"/>
    </row>
    <row r="78" spans="1:7" x14ac:dyDescent="0.25">
      <c r="A78" s="11"/>
      <c r="B78" s="12"/>
      <c r="C78" s="12"/>
      <c r="D78" s="12"/>
      <c r="E78" s="16"/>
      <c r="F78" s="16"/>
      <c r="G78" s="16"/>
    </row>
    <row r="79" spans="1:7" x14ac:dyDescent="0.25">
      <c r="A79" s="11"/>
      <c r="B79" s="12"/>
      <c r="C79" s="12"/>
      <c r="D79" s="12"/>
      <c r="E79" s="16"/>
      <c r="F79" s="16"/>
      <c r="G79" s="16"/>
    </row>
    <row r="80" spans="1:7" x14ac:dyDescent="0.25">
      <c r="A80" s="11"/>
      <c r="B80" s="12"/>
      <c r="C80" s="12"/>
      <c r="D80" s="12"/>
      <c r="E80" s="16"/>
      <c r="F80" s="16"/>
      <c r="G80" s="16"/>
    </row>
    <row r="81" spans="1:7" x14ac:dyDescent="0.25">
      <c r="A81" s="11"/>
      <c r="B81" s="12"/>
      <c r="C81" s="12"/>
      <c r="D81" s="12"/>
      <c r="E81" s="16"/>
      <c r="F81" s="16"/>
      <c r="G81" s="16"/>
    </row>
    <row r="82" spans="1:7" x14ac:dyDescent="0.25">
      <c r="A82" s="11"/>
      <c r="B82" s="12"/>
      <c r="C82" s="12"/>
      <c r="D82" s="12"/>
      <c r="E82" s="16"/>
      <c r="F82" s="16"/>
      <c r="G82" s="16"/>
    </row>
    <row r="83" spans="1:7" x14ac:dyDescent="0.25">
      <c r="A83" s="11"/>
      <c r="B83" s="12"/>
      <c r="C83" s="12"/>
      <c r="D83" s="12"/>
      <c r="E83" s="16"/>
      <c r="F83" s="16"/>
      <c r="G83" s="16"/>
    </row>
    <row r="84" spans="1:7" x14ac:dyDescent="0.25">
      <c r="A84" s="11"/>
      <c r="B84" s="12"/>
      <c r="C84" s="12"/>
      <c r="D84" s="12"/>
      <c r="E84" s="16"/>
      <c r="F84" s="16"/>
      <c r="G84" s="16"/>
    </row>
    <row r="85" spans="1:7" x14ac:dyDescent="0.25">
      <c r="A85" s="11"/>
      <c r="B85" s="12"/>
      <c r="C85" s="12"/>
      <c r="D85" s="12"/>
      <c r="E85" s="16"/>
      <c r="F85" s="16"/>
      <c r="G85" s="16"/>
    </row>
    <row r="86" spans="1:7" x14ac:dyDescent="0.25">
      <c r="A86" s="11"/>
      <c r="B86" s="12"/>
      <c r="C86" s="12"/>
      <c r="D86" s="12"/>
      <c r="E86" s="16"/>
      <c r="F86" s="16"/>
      <c r="G86" s="16"/>
    </row>
    <row r="87" spans="1:7" x14ac:dyDescent="0.25">
      <c r="A87" s="11"/>
      <c r="B87" s="12"/>
      <c r="C87" s="12"/>
      <c r="D87" s="12"/>
      <c r="E87" s="16"/>
      <c r="F87" s="16"/>
      <c r="G87" s="16"/>
    </row>
    <row r="88" spans="1:7" x14ac:dyDescent="0.25">
      <c r="A88" s="11"/>
      <c r="B88" s="12"/>
      <c r="C88" s="12"/>
      <c r="D88" s="12"/>
      <c r="E88" s="16"/>
      <c r="F88" s="16"/>
      <c r="G88" s="16"/>
    </row>
    <row r="89" spans="1:7" x14ac:dyDescent="0.25">
      <c r="A89" s="11"/>
      <c r="B89" s="12"/>
      <c r="C89" s="12"/>
      <c r="D89" s="12"/>
      <c r="E89" s="16"/>
      <c r="F89" s="16"/>
      <c r="G89" s="16"/>
    </row>
    <row r="90" spans="1:7" x14ac:dyDescent="0.25">
      <c r="A90" s="11"/>
      <c r="B90" s="12"/>
      <c r="C90" s="12"/>
      <c r="D90" s="12"/>
      <c r="E90" s="16"/>
      <c r="F90" s="16"/>
      <c r="G90" s="16"/>
    </row>
    <row r="91" spans="1:7" x14ac:dyDescent="0.25">
      <c r="A91" s="11"/>
      <c r="B91" s="12"/>
      <c r="C91" s="12"/>
      <c r="D91" s="12"/>
      <c r="E91" s="16"/>
      <c r="F91" s="16"/>
      <c r="G91" s="16"/>
    </row>
    <row r="92" spans="1:7" x14ac:dyDescent="0.25">
      <c r="A92" s="11"/>
      <c r="B92" s="12"/>
      <c r="C92" s="12"/>
      <c r="D92" s="12"/>
      <c r="E92" s="16"/>
      <c r="F92" s="16"/>
      <c r="G92" s="16"/>
    </row>
    <row r="93" spans="1:7" x14ac:dyDescent="0.25">
      <c r="A93" s="11"/>
      <c r="B93" s="12"/>
      <c r="C93" s="12"/>
      <c r="D93" s="12"/>
      <c r="E93" s="16"/>
      <c r="F93" s="16"/>
      <c r="G93" s="16"/>
    </row>
    <row r="94" spans="1:7" x14ac:dyDescent="0.25">
      <c r="A94" s="11"/>
      <c r="B94" s="12"/>
      <c r="C94" s="12"/>
      <c r="D94" s="12"/>
      <c r="E94" s="16"/>
      <c r="F94" s="16"/>
      <c r="G94" s="16"/>
    </row>
    <row r="95" spans="1:7" x14ac:dyDescent="0.25">
      <c r="A95" s="11"/>
      <c r="B95" s="12"/>
      <c r="C95" s="12"/>
      <c r="D95" s="12"/>
      <c r="E95" s="16"/>
      <c r="F95" s="16"/>
      <c r="G95" s="16"/>
    </row>
    <row r="96" spans="1:7" x14ac:dyDescent="0.25">
      <c r="A96" s="11"/>
      <c r="B96" s="12"/>
      <c r="C96" s="12"/>
      <c r="D96" s="12"/>
      <c r="E96" s="16"/>
      <c r="F96" s="16"/>
      <c r="G96" s="16"/>
    </row>
    <row r="97" spans="1:7" x14ac:dyDescent="0.25">
      <c r="A97" s="11"/>
      <c r="B97" s="12"/>
      <c r="C97" s="12"/>
      <c r="D97" s="12"/>
      <c r="E97" s="16"/>
      <c r="F97" s="16"/>
      <c r="G97" s="16"/>
    </row>
    <row r="98" spans="1:7" x14ac:dyDescent="0.25">
      <c r="A98" s="11"/>
      <c r="B98" s="12"/>
      <c r="C98" s="12"/>
      <c r="D98" s="12"/>
      <c r="E98" s="16"/>
      <c r="F98" s="16"/>
      <c r="G98" s="16"/>
    </row>
    <row r="99" spans="1:7" x14ac:dyDescent="0.25">
      <c r="A99" s="11"/>
      <c r="B99" s="12"/>
      <c r="C99" s="12"/>
      <c r="D99" s="12"/>
      <c r="E99" s="16"/>
      <c r="F99" s="16"/>
      <c r="G99" s="16"/>
    </row>
    <row r="100" spans="1:7" x14ac:dyDescent="0.25">
      <c r="A100" s="11"/>
      <c r="B100" s="12"/>
      <c r="C100" s="12"/>
      <c r="D100" s="12"/>
      <c r="E100" s="16"/>
      <c r="F100" s="16"/>
      <c r="G100" s="16"/>
    </row>
    <row r="101" spans="1:7" x14ac:dyDescent="0.25">
      <c r="A101" s="11"/>
      <c r="B101" s="12"/>
      <c r="C101" s="12"/>
      <c r="D101" s="12"/>
      <c r="E101" s="16"/>
      <c r="F101" s="16"/>
      <c r="G101" s="16"/>
    </row>
    <row r="102" spans="1:7" x14ac:dyDescent="0.25">
      <c r="A102" s="11"/>
      <c r="B102" s="12"/>
      <c r="C102" s="12"/>
      <c r="D102" s="12"/>
      <c r="E102" s="16"/>
      <c r="F102" s="16"/>
      <c r="G102" s="16"/>
    </row>
    <row r="103" spans="1:7" x14ac:dyDescent="0.25">
      <c r="A103" s="11"/>
      <c r="B103" s="12"/>
      <c r="C103" s="12"/>
      <c r="D103" s="12"/>
      <c r="E103" s="16"/>
      <c r="F103" s="16"/>
      <c r="G103" s="16"/>
    </row>
    <row r="104" spans="1:7" x14ac:dyDescent="0.25">
      <c r="A104" s="11"/>
      <c r="B104" s="12"/>
      <c r="C104" s="12"/>
      <c r="D104" s="12"/>
      <c r="E104" s="16"/>
      <c r="F104" s="16"/>
      <c r="G104" s="16"/>
    </row>
    <row r="105" spans="1:7" x14ac:dyDescent="0.25">
      <c r="A105" s="11"/>
      <c r="B105" s="12"/>
      <c r="C105" s="12"/>
      <c r="D105" s="12"/>
      <c r="E105" s="16"/>
      <c r="F105" s="16"/>
      <c r="G105" s="16"/>
    </row>
    <row r="106" spans="1:7" x14ac:dyDescent="0.25">
      <c r="A106" s="11"/>
      <c r="B106" s="12"/>
      <c r="C106" s="12"/>
      <c r="D106" s="12"/>
      <c r="E106" s="16"/>
      <c r="F106" s="16"/>
      <c r="G106" s="16"/>
    </row>
    <row r="107" spans="1:7" x14ac:dyDescent="0.25">
      <c r="A107" s="11"/>
      <c r="B107" s="12"/>
      <c r="C107" s="12"/>
      <c r="D107" s="12"/>
      <c r="E107" s="16"/>
      <c r="F107" s="16"/>
      <c r="G107" s="16"/>
    </row>
    <row r="108" spans="1:7" x14ac:dyDescent="0.25">
      <c r="A108" s="11"/>
      <c r="B108" s="12"/>
      <c r="C108" s="12"/>
      <c r="D108" s="12"/>
      <c r="E108" s="16"/>
      <c r="F108" s="16"/>
      <c r="G108" s="16"/>
    </row>
    <row r="109" spans="1:7" x14ac:dyDescent="0.25">
      <c r="A109" s="11"/>
      <c r="B109" s="12"/>
      <c r="C109" s="12"/>
      <c r="D109" s="12"/>
      <c r="E109" s="16"/>
      <c r="F109" s="16"/>
      <c r="G109" s="16"/>
    </row>
    <row r="110" spans="1:7" x14ac:dyDescent="0.25">
      <c r="A110" s="11"/>
      <c r="B110" s="12"/>
      <c r="C110" s="12"/>
      <c r="D110" s="12"/>
      <c r="E110" s="16"/>
      <c r="F110" s="16"/>
      <c r="G110" s="16"/>
    </row>
    <row r="111" spans="1:7" x14ac:dyDescent="0.25">
      <c r="A111" s="11"/>
      <c r="B111" s="12"/>
      <c r="C111" s="12"/>
      <c r="D111" s="12"/>
      <c r="E111" s="16"/>
      <c r="F111" s="16"/>
      <c r="G111" s="16"/>
    </row>
    <row r="112" spans="1:7" x14ac:dyDescent="0.25">
      <c r="A112" s="11"/>
      <c r="B112" s="12"/>
      <c r="C112" s="12"/>
      <c r="D112" s="12"/>
      <c r="E112" s="16"/>
      <c r="F112" s="16"/>
      <c r="G112" s="16"/>
    </row>
    <row r="113" spans="1:7" x14ac:dyDescent="0.25">
      <c r="A113" s="11"/>
      <c r="B113" s="12"/>
      <c r="C113" s="12"/>
      <c r="D113" s="12"/>
      <c r="E113" s="16"/>
      <c r="F113" s="16"/>
      <c r="G113" s="16"/>
    </row>
    <row r="114" spans="1:7" x14ac:dyDescent="0.25">
      <c r="A114" s="11"/>
      <c r="B114" s="12"/>
      <c r="C114" s="12"/>
      <c r="D114" s="12"/>
      <c r="E114" s="16"/>
      <c r="F114" s="16"/>
      <c r="G114" s="16"/>
    </row>
    <row r="115" spans="1:7" x14ac:dyDescent="0.25">
      <c r="A115" s="11"/>
      <c r="B115" s="12"/>
      <c r="C115" s="12"/>
      <c r="D115" s="12"/>
      <c r="E115" s="16"/>
      <c r="F115" s="16"/>
      <c r="G115" s="16"/>
    </row>
    <row r="116" spans="1:7" x14ac:dyDescent="0.25">
      <c r="A116" s="11"/>
      <c r="B116" s="12"/>
      <c r="C116" s="12"/>
      <c r="D116" s="12"/>
      <c r="E116" s="16"/>
      <c r="F116" s="16"/>
      <c r="G116" s="16"/>
    </row>
    <row r="117" spans="1:7" x14ac:dyDescent="0.25">
      <c r="A117" s="11"/>
      <c r="B117" s="12"/>
      <c r="C117" s="12"/>
      <c r="D117" s="12"/>
      <c r="E117" s="16"/>
      <c r="F117" s="16"/>
      <c r="G117" s="16"/>
    </row>
    <row r="118" spans="1:7" x14ac:dyDescent="0.25">
      <c r="A118" s="11"/>
      <c r="B118" s="12"/>
      <c r="C118" s="12"/>
      <c r="D118" s="12"/>
      <c r="E118" s="16"/>
      <c r="F118" s="16"/>
      <c r="G118" s="16"/>
    </row>
    <row r="119" spans="1:7" x14ac:dyDescent="0.25">
      <c r="A119" s="11"/>
      <c r="B119" s="12"/>
      <c r="C119" s="12"/>
      <c r="D119" s="12"/>
      <c r="E119" s="16"/>
      <c r="F119" s="16"/>
      <c r="G119" s="16"/>
    </row>
    <row r="120" spans="1:7" x14ac:dyDescent="0.25">
      <c r="A120" s="11"/>
      <c r="B120" s="12"/>
      <c r="C120" s="12"/>
      <c r="D120" s="12"/>
      <c r="E120" s="16"/>
      <c r="F120" s="16"/>
      <c r="G120" s="16"/>
    </row>
    <row r="121" spans="1:7" x14ac:dyDescent="0.25">
      <c r="A121" s="11"/>
      <c r="B121" s="12"/>
      <c r="C121" s="12"/>
      <c r="D121" s="12"/>
      <c r="E121" s="16"/>
      <c r="F121" s="16"/>
      <c r="G121" s="16"/>
    </row>
    <row r="122" spans="1:7" x14ac:dyDescent="0.25">
      <c r="A122" s="11"/>
      <c r="B122" s="12"/>
      <c r="C122" s="12"/>
      <c r="D122" s="12"/>
      <c r="E122" s="16"/>
      <c r="F122" s="16"/>
      <c r="G122" s="16"/>
    </row>
    <row r="123" spans="1:7" x14ac:dyDescent="0.25">
      <c r="A123" s="11"/>
      <c r="B123" s="12"/>
      <c r="C123" s="12"/>
      <c r="D123" s="12"/>
      <c r="E123" s="16"/>
      <c r="F123" s="16"/>
      <c r="G123" s="16"/>
    </row>
    <row r="124" spans="1:7" x14ac:dyDescent="0.25">
      <c r="A124" s="11"/>
      <c r="B124" s="12"/>
      <c r="C124" s="12"/>
      <c r="D124" s="12"/>
      <c r="E124" s="16"/>
      <c r="F124" s="16"/>
      <c r="G124" s="16"/>
    </row>
    <row r="125" spans="1:7" x14ac:dyDescent="0.25">
      <c r="A125" s="11"/>
      <c r="B125" s="12"/>
      <c r="C125" s="12"/>
      <c r="D125" s="12"/>
      <c r="E125" s="16"/>
      <c r="F125" s="16"/>
      <c r="G125" s="16"/>
    </row>
    <row r="126" spans="1:7" x14ac:dyDescent="0.25">
      <c r="A126" s="11"/>
      <c r="B126" s="12"/>
      <c r="C126" s="12"/>
      <c r="D126" s="12"/>
      <c r="E126" s="16"/>
      <c r="F126" s="16"/>
      <c r="G126" s="16"/>
    </row>
    <row r="127" spans="1:7" x14ac:dyDescent="0.25">
      <c r="A127" s="11"/>
      <c r="B127" s="12"/>
      <c r="C127" s="12"/>
      <c r="D127" s="12"/>
      <c r="E127" s="16"/>
      <c r="F127" s="16"/>
      <c r="G127" s="16"/>
    </row>
    <row r="128" spans="1:7" x14ac:dyDescent="0.25">
      <c r="A128" s="11"/>
      <c r="B128" s="12"/>
      <c r="C128" s="12"/>
      <c r="D128" s="12"/>
      <c r="E128" s="16"/>
      <c r="F128" s="16"/>
      <c r="G128" s="16"/>
    </row>
    <row r="129" spans="1:7" x14ac:dyDescent="0.25">
      <c r="A129" s="11"/>
      <c r="B129" s="12"/>
      <c r="C129" s="12"/>
      <c r="D129" s="12"/>
      <c r="E129" s="16"/>
      <c r="F129" s="16"/>
      <c r="G129" s="16"/>
    </row>
    <row r="130" spans="1:7" x14ac:dyDescent="0.25">
      <c r="A130" s="11"/>
      <c r="B130" s="12"/>
      <c r="C130" s="12"/>
      <c r="D130" s="12"/>
      <c r="E130" s="16"/>
      <c r="F130" s="16"/>
      <c r="G130" s="16"/>
    </row>
    <row r="131" spans="1:7" x14ac:dyDescent="0.25">
      <c r="A131" s="11"/>
      <c r="B131" s="12"/>
      <c r="C131" s="12"/>
      <c r="D131" s="12"/>
      <c r="E131" s="16"/>
      <c r="F131" s="16"/>
      <c r="G131" s="16"/>
    </row>
    <row r="132" spans="1:7" x14ac:dyDescent="0.25">
      <c r="A132" s="11"/>
      <c r="B132" s="12"/>
      <c r="C132" s="12"/>
      <c r="D132" s="12"/>
      <c r="E132" s="16"/>
      <c r="F132" s="16"/>
      <c r="G132" s="16"/>
    </row>
    <row r="133" spans="1:7" x14ac:dyDescent="0.25">
      <c r="A133" s="11"/>
      <c r="B133" s="12"/>
      <c r="C133" s="12"/>
      <c r="D133" s="12"/>
      <c r="E133" s="16"/>
      <c r="F133" s="16"/>
      <c r="G133" s="16"/>
    </row>
    <row r="134" spans="1:7" x14ac:dyDescent="0.25">
      <c r="A134" s="11"/>
      <c r="B134" s="12"/>
      <c r="C134" s="12"/>
      <c r="D134" s="12"/>
      <c r="E134" s="16"/>
      <c r="F134" s="16"/>
      <c r="G134" s="16"/>
    </row>
    <row r="135" spans="1:7" x14ac:dyDescent="0.25">
      <c r="A135" s="11"/>
      <c r="B135" s="12"/>
      <c r="C135" s="12"/>
      <c r="D135" s="12"/>
      <c r="E135" s="16"/>
      <c r="F135" s="16"/>
      <c r="G135" s="16"/>
    </row>
    <row r="136" spans="1:7" x14ac:dyDescent="0.25">
      <c r="A136" s="11"/>
      <c r="B136" s="12"/>
      <c r="C136" s="12"/>
      <c r="D136" s="12"/>
      <c r="E136" s="16"/>
      <c r="F136" s="16"/>
      <c r="G136" s="16"/>
    </row>
    <row r="137" spans="1:7" x14ac:dyDescent="0.25">
      <c r="A137" s="11"/>
      <c r="B137" s="12"/>
      <c r="C137" s="12"/>
      <c r="D137" s="12"/>
      <c r="E137" s="16"/>
      <c r="F137" s="16"/>
      <c r="G137" s="16"/>
    </row>
    <row r="138" spans="1:7" x14ac:dyDescent="0.25">
      <c r="A138" s="11"/>
      <c r="B138" s="12"/>
      <c r="C138" s="12"/>
      <c r="D138" s="12"/>
      <c r="E138" s="16"/>
      <c r="F138" s="16"/>
      <c r="G138" s="16"/>
    </row>
    <row r="139" spans="1:7" x14ac:dyDescent="0.25">
      <c r="A139" s="11"/>
      <c r="B139" s="12"/>
      <c r="C139" s="12"/>
      <c r="D139" s="12"/>
      <c r="E139" s="16"/>
      <c r="F139" s="16"/>
      <c r="G139" s="16"/>
    </row>
    <row r="140" spans="1:7" x14ac:dyDescent="0.25">
      <c r="A140" s="11"/>
      <c r="B140" s="12"/>
      <c r="C140" s="12"/>
      <c r="D140" s="12"/>
      <c r="E140" s="16"/>
      <c r="F140" s="16"/>
      <c r="G140" s="16"/>
    </row>
    <row r="141" spans="1:7" x14ac:dyDescent="0.25">
      <c r="A141" s="11"/>
      <c r="B141" s="12"/>
      <c r="C141" s="12"/>
      <c r="D141" s="12"/>
      <c r="E141" s="16"/>
      <c r="F141" s="16"/>
      <c r="G141" s="16"/>
    </row>
    <row r="142" spans="1:7" x14ac:dyDescent="0.25">
      <c r="A142" s="11"/>
      <c r="B142" s="12"/>
      <c r="C142" s="12"/>
      <c r="D142" s="12"/>
      <c r="E142" s="16"/>
      <c r="F142" s="16"/>
      <c r="G142" s="16"/>
    </row>
    <row r="143" spans="1:7" x14ac:dyDescent="0.25">
      <c r="A143" s="11"/>
      <c r="B143" s="12"/>
      <c r="C143" s="12"/>
      <c r="D143" s="12"/>
      <c r="E143" s="16"/>
      <c r="F143" s="16"/>
      <c r="G143" s="16"/>
    </row>
    <row r="144" spans="1:7" x14ac:dyDescent="0.25">
      <c r="A144" s="11"/>
      <c r="B144" s="12"/>
      <c r="C144" s="12"/>
      <c r="D144" s="12"/>
      <c r="E144" s="16"/>
      <c r="F144" s="16"/>
      <c r="G144" s="16"/>
    </row>
    <row r="145" spans="1:7" x14ac:dyDescent="0.25">
      <c r="A145" s="11"/>
      <c r="B145" s="12"/>
      <c r="C145" s="12"/>
      <c r="D145" s="12"/>
      <c r="E145" s="16"/>
      <c r="F145" s="16"/>
      <c r="G145" s="16"/>
    </row>
    <row r="146" spans="1:7" x14ac:dyDescent="0.25">
      <c r="A146" s="11"/>
      <c r="B146" s="12"/>
      <c r="C146" s="12"/>
      <c r="D146" s="12"/>
      <c r="E146" s="16"/>
      <c r="F146" s="16"/>
      <c r="G146" s="16"/>
    </row>
    <row r="147" spans="1:7" x14ac:dyDescent="0.25">
      <c r="A147" s="11"/>
      <c r="B147" s="12"/>
      <c r="C147" s="12"/>
      <c r="D147" s="12"/>
      <c r="E147" s="16"/>
      <c r="F147" s="16"/>
      <c r="G147" s="16"/>
    </row>
    <row r="148" spans="1:7" x14ac:dyDescent="0.25">
      <c r="A148" s="11"/>
      <c r="B148" s="12"/>
      <c r="C148" s="12"/>
      <c r="D148" s="12"/>
      <c r="E148" s="16"/>
      <c r="F148" s="16"/>
      <c r="G148" s="16"/>
    </row>
    <row r="149" spans="1:7" x14ac:dyDescent="0.25">
      <c r="A149" s="11"/>
      <c r="B149" s="12"/>
      <c r="C149" s="12"/>
      <c r="D149" s="12"/>
      <c r="E149" s="16"/>
      <c r="F149" s="16"/>
      <c r="G149" s="16"/>
    </row>
    <row r="150" spans="1:7" x14ac:dyDescent="0.25">
      <c r="A150" s="11"/>
      <c r="B150" s="12"/>
      <c r="C150" s="12"/>
      <c r="D150" s="12"/>
      <c r="E150" s="16"/>
      <c r="F150" s="16"/>
      <c r="G150" s="16"/>
    </row>
    <row r="151" spans="1:7" x14ac:dyDescent="0.25">
      <c r="A151" s="11"/>
      <c r="B151" s="12"/>
      <c r="C151" s="12"/>
      <c r="D151" s="12"/>
      <c r="E151" s="16"/>
      <c r="F151" s="16"/>
      <c r="G151" s="16"/>
    </row>
    <row r="152" spans="1:7" x14ac:dyDescent="0.25">
      <c r="A152" s="11"/>
      <c r="B152" s="12"/>
      <c r="C152" s="12"/>
      <c r="D152" s="12"/>
      <c r="E152" s="16"/>
      <c r="F152" s="16"/>
      <c r="G152" s="16"/>
    </row>
    <row r="153" spans="1:7" x14ac:dyDescent="0.25">
      <c r="A153" s="11"/>
      <c r="B153" s="12"/>
      <c r="C153" s="12"/>
      <c r="D153" s="12"/>
      <c r="E153" s="16"/>
      <c r="F153" s="16"/>
      <c r="G153" s="16"/>
    </row>
    <row r="154" spans="1:7" x14ac:dyDescent="0.25">
      <c r="A154" s="11"/>
      <c r="B154" s="12"/>
      <c r="C154" s="12"/>
      <c r="D154" s="12"/>
      <c r="E154" s="16"/>
      <c r="F154" s="16"/>
      <c r="G154" s="16"/>
    </row>
    <row r="155" spans="1:7" x14ac:dyDescent="0.25">
      <c r="A155" s="11"/>
      <c r="B155" s="12"/>
      <c r="C155" s="12"/>
      <c r="D155" s="12"/>
      <c r="E155" s="16"/>
      <c r="F155" s="16"/>
      <c r="G155" s="16"/>
    </row>
    <row r="156" spans="1:7" x14ac:dyDescent="0.25">
      <c r="A156" s="11"/>
      <c r="B156" s="12"/>
      <c r="C156" s="12"/>
      <c r="D156" s="12"/>
      <c r="E156" s="16"/>
      <c r="F156" s="16"/>
      <c r="G156" s="16"/>
    </row>
    <row r="157" spans="1:7" x14ac:dyDescent="0.25">
      <c r="A157" s="11"/>
      <c r="B157" s="12"/>
      <c r="C157" s="12"/>
      <c r="D157" s="12"/>
      <c r="E157" s="16"/>
      <c r="F157" s="16"/>
      <c r="G157" s="16"/>
    </row>
    <row r="158" spans="1:7" x14ac:dyDescent="0.25">
      <c r="A158" s="11"/>
      <c r="B158" s="12"/>
      <c r="C158" s="12"/>
      <c r="D158" s="12"/>
      <c r="E158" s="16"/>
      <c r="F158" s="16"/>
      <c r="G158" s="16"/>
    </row>
    <row r="159" spans="1:7" x14ac:dyDescent="0.25">
      <c r="A159" s="11"/>
      <c r="B159" s="12"/>
      <c r="C159" s="12"/>
      <c r="D159" s="12"/>
      <c r="E159" s="16"/>
      <c r="F159" s="16"/>
      <c r="G159" s="16"/>
    </row>
    <row r="160" spans="1:7" x14ac:dyDescent="0.25">
      <c r="A160" s="11"/>
      <c r="B160" s="12"/>
      <c r="C160" s="12"/>
      <c r="D160" s="12"/>
      <c r="E160" s="16"/>
      <c r="F160" s="16"/>
      <c r="G160" s="16"/>
    </row>
    <row r="161" spans="1:7" x14ac:dyDescent="0.25">
      <c r="A161" s="11"/>
      <c r="B161" s="12"/>
      <c r="C161" s="12"/>
      <c r="D161" s="12"/>
      <c r="E161" s="16"/>
      <c r="F161" s="16"/>
      <c r="G161" s="16"/>
    </row>
    <row r="162" spans="1:7" x14ac:dyDescent="0.25">
      <c r="A162" s="11"/>
      <c r="B162" s="12"/>
      <c r="C162" s="12"/>
      <c r="D162" s="12"/>
      <c r="E162" s="16"/>
      <c r="F162" s="16"/>
      <c r="G162" s="16"/>
    </row>
    <row r="163" spans="1:7" x14ac:dyDescent="0.25">
      <c r="A163" s="11"/>
      <c r="B163" s="12"/>
      <c r="C163" s="12"/>
      <c r="D163" s="12"/>
      <c r="E163" s="16"/>
      <c r="F163" s="16"/>
      <c r="G163" s="16"/>
    </row>
    <row r="164" spans="1:7" x14ac:dyDescent="0.25">
      <c r="A164" s="11"/>
      <c r="B164" s="12"/>
      <c r="C164" s="12"/>
      <c r="D164" s="12"/>
      <c r="E164" s="16"/>
      <c r="F164" s="16"/>
      <c r="G164" s="16"/>
    </row>
    <row r="165" spans="1:7" x14ac:dyDescent="0.25">
      <c r="A165" s="11"/>
      <c r="B165" s="12"/>
      <c r="C165" s="12"/>
      <c r="D165" s="12"/>
      <c r="E165" s="16"/>
      <c r="F165" s="16"/>
      <c r="G165" s="16"/>
    </row>
    <row r="166" spans="1:7" x14ac:dyDescent="0.25">
      <c r="A166" s="11"/>
      <c r="B166" s="12"/>
      <c r="C166" s="12"/>
      <c r="D166" s="12"/>
      <c r="E166" s="16"/>
      <c r="F166" s="16"/>
      <c r="G166" s="16"/>
    </row>
    <row r="167" spans="1:7" x14ac:dyDescent="0.25">
      <c r="A167" s="11"/>
      <c r="B167" s="12"/>
      <c r="C167" s="12"/>
      <c r="D167" s="12"/>
      <c r="E167" s="16"/>
      <c r="F167" s="16"/>
      <c r="G167" s="16"/>
    </row>
    <row r="168" spans="1:7" x14ac:dyDescent="0.25">
      <c r="A168" s="11"/>
      <c r="B168" s="12"/>
      <c r="C168" s="12"/>
      <c r="D168" s="12"/>
      <c r="E168" s="16"/>
      <c r="F168" s="16"/>
      <c r="G168" s="16"/>
    </row>
    <row r="169" spans="1:7" x14ac:dyDescent="0.25">
      <c r="A169" s="11"/>
      <c r="B169" s="12"/>
      <c r="C169" s="12"/>
      <c r="D169" s="12"/>
      <c r="E169" s="16"/>
      <c r="F169" s="16"/>
      <c r="G169" s="16"/>
    </row>
    <row r="170" spans="1:7" x14ac:dyDescent="0.25">
      <c r="A170" s="11"/>
      <c r="B170" s="12"/>
      <c r="C170" s="12"/>
      <c r="D170" s="12"/>
      <c r="E170" s="16"/>
      <c r="F170" s="16"/>
      <c r="G170" s="16"/>
    </row>
    <row r="171" spans="1:7" x14ac:dyDescent="0.25">
      <c r="A171" s="11"/>
      <c r="B171" s="12"/>
      <c r="C171" s="12"/>
      <c r="D171" s="12"/>
      <c r="E171" s="16"/>
      <c r="F171" s="16"/>
      <c r="G171" s="16"/>
    </row>
    <row r="172" spans="1:7" x14ac:dyDescent="0.25">
      <c r="A172" s="11"/>
      <c r="B172" s="12"/>
      <c r="C172" s="12"/>
      <c r="D172" s="12"/>
      <c r="E172" s="16"/>
      <c r="F172" s="16"/>
      <c r="G172" s="16"/>
    </row>
    <row r="173" spans="1:7" x14ac:dyDescent="0.25">
      <c r="A173" s="11"/>
      <c r="B173" s="12"/>
      <c r="C173" s="12"/>
      <c r="D173" s="12"/>
      <c r="E173" s="16"/>
      <c r="F173" s="16"/>
      <c r="G173" s="16"/>
    </row>
    <row r="174" spans="1:7" x14ac:dyDescent="0.25">
      <c r="A174" s="11"/>
      <c r="B174" s="12"/>
      <c r="C174" s="12"/>
      <c r="D174" s="12"/>
      <c r="E174" s="16"/>
      <c r="F174" s="16"/>
      <c r="G174" s="16"/>
    </row>
    <row r="175" spans="1:7" x14ac:dyDescent="0.25">
      <c r="A175" s="11"/>
      <c r="B175" s="12"/>
      <c r="C175" s="12"/>
      <c r="D175" s="12"/>
      <c r="E175" s="16"/>
      <c r="F175" s="16"/>
      <c r="G175" s="16"/>
    </row>
    <row r="176" spans="1:7" x14ac:dyDescent="0.25">
      <c r="A176" s="11"/>
      <c r="B176" s="12"/>
      <c r="C176" s="12"/>
      <c r="D176" s="12"/>
      <c r="E176" s="16"/>
      <c r="F176" s="16"/>
      <c r="G176" s="16"/>
    </row>
    <row r="177" spans="1:7" x14ac:dyDescent="0.25">
      <c r="A177" s="11"/>
      <c r="B177" s="12"/>
      <c r="C177" s="12"/>
      <c r="D177" s="12"/>
      <c r="E177" s="16"/>
      <c r="F177" s="16"/>
      <c r="G177" s="16"/>
    </row>
    <row r="178" spans="1:7" x14ac:dyDescent="0.25">
      <c r="A178" s="11"/>
      <c r="B178" s="12"/>
      <c r="C178" s="12"/>
      <c r="D178" s="12"/>
      <c r="E178" s="16"/>
      <c r="F178" s="16"/>
      <c r="G178" s="16"/>
    </row>
    <row r="179" spans="1:7" x14ac:dyDescent="0.25">
      <c r="A179" s="11"/>
      <c r="B179" s="12"/>
      <c r="C179" s="12"/>
      <c r="D179" s="12"/>
      <c r="E179" s="16"/>
      <c r="F179" s="16"/>
      <c r="G179" s="16"/>
    </row>
    <row r="180" spans="1:7" x14ac:dyDescent="0.25">
      <c r="A180" s="11"/>
      <c r="B180" s="12"/>
      <c r="C180" s="12"/>
      <c r="D180" s="12"/>
      <c r="E180" s="16"/>
      <c r="F180" s="16"/>
      <c r="G180" s="16"/>
    </row>
    <row r="181" spans="1:7" x14ac:dyDescent="0.25">
      <c r="A181" s="11"/>
      <c r="B181" s="12"/>
      <c r="C181" s="12"/>
      <c r="D181" s="12"/>
      <c r="E181" s="16"/>
      <c r="F181" s="16"/>
      <c r="G181" s="16"/>
    </row>
    <row r="182" spans="1:7" x14ac:dyDescent="0.25">
      <c r="A182" s="11"/>
      <c r="B182" s="12"/>
      <c r="C182" s="12"/>
      <c r="D182" s="12"/>
      <c r="E182" s="16"/>
      <c r="F182" s="16"/>
      <c r="G182" s="16"/>
    </row>
    <row r="183" spans="1:7" x14ac:dyDescent="0.25">
      <c r="A183" s="11"/>
      <c r="B183" s="12"/>
      <c r="C183" s="12"/>
      <c r="D183" s="12"/>
      <c r="E183" s="16"/>
      <c r="F183" s="16"/>
      <c r="G183" s="16"/>
    </row>
    <row r="184" spans="1:7" x14ac:dyDescent="0.25">
      <c r="A184" s="11"/>
      <c r="B184" s="12"/>
      <c r="C184" s="12"/>
      <c r="D184" s="12"/>
      <c r="E184" s="16"/>
      <c r="F184" s="16"/>
      <c r="G184" s="16"/>
    </row>
    <row r="185" spans="1:7" x14ac:dyDescent="0.25">
      <c r="A185" s="11"/>
      <c r="B185" s="12"/>
      <c r="C185" s="12"/>
      <c r="D185" s="12"/>
      <c r="E185" s="16"/>
      <c r="F185" s="16"/>
      <c r="G185" s="16"/>
    </row>
    <row r="186" spans="1:7" x14ac:dyDescent="0.25">
      <c r="A186" s="11"/>
      <c r="B186" s="12"/>
      <c r="C186" s="12"/>
      <c r="D186" s="12"/>
      <c r="E186" s="16"/>
      <c r="F186" s="16"/>
      <c r="G186" s="16"/>
    </row>
    <row r="187" spans="1:7" x14ac:dyDescent="0.25">
      <c r="A187" s="11"/>
      <c r="B187" s="12"/>
      <c r="C187" s="12"/>
      <c r="D187" s="12"/>
      <c r="E187" s="16"/>
      <c r="F187" s="16"/>
      <c r="G187" s="16"/>
    </row>
    <row r="188" spans="1:7" x14ac:dyDescent="0.25">
      <c r="A188" s="11"/>
      <c r="B188" s="12"/>
      <c r="C188" s="12"/>
      <c r="D188" s="12"/>
      <c r="E188" s="16"/>
      <c r="F188" s="16"/>
      <c r="G188" s="16"/>
    </row>
    <row r="189" spans="1:7" x14ac:dyDescent="0.25">
      <c r="A189" s="11"/>
      <c r="B189" s="12"/>
      <c r="C189" s="12"/>
      <c r="D189" s="12"/>
      <c r="E189" s="16"/>
      <c r="F189" s="16"/>
      <c r="G189" s="16"/>
    </row>
    <row r="190" spans="1:7" x14ac:dyDescent="0.25">
      <c r="A190" s="11"/>
      <c r="B190" s="12"/>
      <c r="C190" s="12"/>
      <c r="D190" s="12"/>
      <c r="E190" s="16"/>
      <c r="F190" s="16"/>
      <c r="G190" s="16"/>
    </row>
    <row r="191" spans="1:7" x14ac:dyDescent="0.25">
      <c r="A191" s="11"/>
      <c r="B191" s="12"/>
      <c r="C191" s="12"/>
      <c r="D191" s="12"/>
      <c r="E191" s="16"/>
      <c r="F191" s="16"/>
      <c r="G191" s="16"/>
    </row>
    <row r="192" spans="1:7" x14ac:dyDescent="0.25">
      <c r="A192" s="11"/>
      <c r="B192" s="12"/>
      <c r="C192" s="12"/>
      <c r="D192" s="12"/>
      <c r="E192" s="16"/>
      <c r="F192" s="16"/>
      <c r="G192" s="16"/>
    </row>
    <row r="193" spans="1:7" x14ac:dyDescent="0.25">
      <c r="A193" s="11"/>
      <c r="B193" s="12"/>
      <c r="C193" s="12"/>
      <c r="D193" s="12"/>
      <c r="E193" s="16"/>
      <c r="F193" s="16"/>
      <c r="G193" s="16"/>
    </row>
    <row r="194" spans="1:7" x14ac:dyDescent="0.25">
      <c r="A194" s="11"/>
      <c r="B194" s="12"/>
      <c r="C194" s="12"/>
      <c r="D194" s="12"/>
      <c r="E194" s="16"/>
      <c r="F194" s="16"/>
      <c r="G194" s="16"/>
    </row>
    <row r="195" spans="1:7" x14ac:dyDescent="0.25">
      <c r="A195" s="11"/>
      <c r="B195" s="12"/>
      <c r="C195" s="12"/>
      <c r="D195" s="12"/>
      <c r="E195" s="16"/>
      <c r="F195" s="16"/>
      <c r="G195" s="16"/>
    </row>
    <row r="196" spans="1:7" x14ac:dyDescent="0.25">
      <c r="A196" s="11"/>
      <c r="B196" s="12"/>
      <c r="C196" s="12"/>
      <c r="D196" s="12"/>
      <c r="E196" s="16"/>
      <c r="F196" s="16"/>
      <c r="G196" s="16"/>
    </row>
    <row r="197" spans="1:7" x14ac:dyDescent="0.25">
      <c r="A197" s="11"/>
      <c r="B197" s="12"/>
      <c r="C197" s="12"/>
      <c r="D197" s="12"/>
      <c r="E197" s="16"/>
      <c r="F197" s="16"/>
      <c r="G197" s="16"/>
    </row>
    <row r="198" spans="1:7" x14ac:dyDescent="0.25">
      <c r="A198" s="11"/>
      <c r="B198" s="12"/>
      <c r="C198" s="12"/>
      <c r="D198" s="12"/>
      <c r="E198" s="16"/>
      <c r="F198" s="16"/>
      <c r="G198" s="16"/>
    </row>
    <row r="199" spans="1:7" x14ac:dyDescent="0.25">
      <c r="A199" s="11"/>
      <c r="B199" s="12"/>
      <c r="C199" s="12"/>
      <c r="D199" s="12"/>
      <c r="E199" s="16"/>
      <c r="F199" s="16"/>
      <c r="G199" s="16"/>
    </row>
    <row r="200" spans="1:7" x14ac:dyDescent="0.25">
      <c r="A200" s="11"/>
      <c r="B200" s="12"/>
      <c r="C200" s="12"/>
      <c r="D200" s="12"/>
      <c r="E200" s="16"/>
      <c r="F200" s="16"/>
      <c r="G200" s="16"/>
    </row>
    <row r="201" spans="1:7" x14ac:dyDescent="0.25">
      <c r="A201" s="11"/>
      <c r="B201" s="12"/>
      <c r="C201" s="12"/>
      <c r="D201" s="12"/>
      <c r="E201" s="16"/>
      <c r="F201" s="16"/>
      <c r="G201" s="16"/>
    </row>
    <row r="202" spans="1:7" x14ac:dyDescent="0.25">
      <c r="A202" s="11"/>
      <c r="B202" s="12"/>
      <c r="C202" s="12"/>
      <c r="D202" s="12"/>
      <c r="E202" s="16"/>
      <c r="F202" s="16"/>
      <c r="G202" s="16"/>
    </row>
    <row r="203" spans="1:7" x14ac:dyDescent="0.25">
      <c r="A203" s="11"/>
      <c r="B203" s="12"/>
      <c r="C203" s="12"/>
      <c r="D203" s="12"/>
      <c r="E203" s="16"/>
      <c r="F203" s="16"/>
      <c r="G203" s="16"/>
    </row>
    <row r="204" spans="1:7" x14ac:dyDescent="0.25">
      <c r="A204" s="11"/>
      <c r="B204" s="12"/>
      <c r="C204" s="12"/>
      <c r="D204" s="12"/>
      <c r="E204" s="16"/>
      <c r="F204" s="16"/>
      <c r="G204" s="16"/>
    </row>
    <row r="205" spans="1:7" x14ac:dyDescent="0.25">
      <c r="A205" s="11"/>
      <c r="B205" s="12"/>
      <c r="C205" s="12"/>
      <c r="D205" s="12"/>
      <c r="E205" s="16"/>
      <c r="F205" s="16"/>
      <c r="G205" s="16"/>
    </row>
    <row r="206" spans="1:7" x14ac:dyDescent="0.25">
      <c r="A206" s="11"/>
      <c r="B206" s="12"/>
      <c r="C206" s="12"/>
      <c r="D206" s="12"/>
      <c r="E206" s="16"/>
      <c r="F206" s="16"/>
      <c r="G206" s="16"/>
    </row>
    <row r="207" spans="1:7" x14ac:dyDescent="0.25">
      <c r="A207" s="11"/>
      <c r="B207" s="12"/>
      <c r="C207" s="12"/>
      <c r="D207" s="12"/>
      <c r="E207" s="16"/>
      <c r="F207" s="16"/>
      <c r="G207" s="16"/>
    </row>
    <row r="208" spans="1:7" x14ac:dyDescent="0.25">
      <c r="A208" s="11"/>
      <c r="B208" s="12"/>
      <c r="C208" s="12"/>
      <c r="D208" s="12"/>
      <c r="E208" s="16"/>
      <c r="F208" s="16"/>
      <c r="G208" s="16"/>
    </row>
  </sheetData>
  <mergeCells count="2">
    <mergeCell ref="A1:G1"/>
    <mergeCell ref="A2:G2"/>
  </mergeCells>
  <conditionalFormatting sqref="B3:B1048576">
    <cfRule type="duplicateValues" dxfId="1" priority="1"/>
  </conditionalFormatting>
  <pageMargins left="0.23622047244094491" right="0.23622047244094491" top="0.39370078740157483" bottom="0.39370078740157483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C7A7-8710-406E-AA89-0FAF1EF5AA31}">
  <sheetPr filterMode="1">
    <tabColor rgb="FF92D050"/>
  </sheetPr>
  <dimension ref="A1:O2000"/>
  <sheetViews>
    <sheetView tabSelected="1" view="pageBreakPreview" zoomScaleNormal="100" zoomScaleSheetLayoutView="100" workbookViewId="0">
      <selection activeCell="O37" sqref="O37"/>
    </sheetView>
  </sheetViews>
  <sheetFormatPr defaultColWidth="9.109375" defaultRowHeight="13.8" x14ac:dyDescent="0.25"/>
  <cols>
    <col min="1" max="1" width="3.33203125" style="1" customWidth="1"/>
    <col min="2" max="2" width="50.109375" style="1" customWidth="1"/>
    <col min="3" max="3" width="45.44140625" style="1" customWidth="1"/>
    <col min="4" max="6" width="3.33203125" style="1" customWidth="1"/>
    <col min="7" max="7" width="23" style="1" customWidth="1"/>
    <col min="8" max="11" width="3.33203125" style="1" customWidth="1"/>
    <col min="12" max="16384" width="9.109375" style="1"/>
  </cols>
  <sheetData>
    <row r="1" spans="1:15" x14ac:dyDescent="0.25">
      <c r="A1" s="167" t="s">
        <v>91</v>
      </c>
      <c r="B1" s="167"/>
      <c r="C1" s="167"/>
    </row>
    <row r="2" spans="1:15" ht="35.25" customHeight="1" x14ac:dyDescent="0.25">
      <c r="A2" s="168" t="s">
        <v>92</v>
      </c>
      <c r="B2" s="168"/>
      <c r="C2" s="168"/>
      <c r="N2" s="1" t="s">
        <v>100</v>
      </c>
      <c r="O2" s="1" t="s">
        <v>100</v>
      </c>
    </row>
    <row r="3" spans="1:15" ht="54.75" customHeight="1" x14ac:dyDescent="0.25">
      <c r="A3" s="9" t="s">
        <v>14</v>
      </c>
      <c r="B3" s="9" t="s">
        <v>93</v>
      </c>
      <c r="C3" s="9" t="s">
        <v>94</v>
      </c>
      <c r="E3" s="27" t="s">
        <v>99</v>
      </c>
    </row>
    <row r="4" spans="1:15" x14ac:dyDescent="0.25">
      <c r="A4" s="9">
        <v>1</v>
      </c>
      <c r="B4" s="5">
        <v>2</v>
      </c>
      <c r="C4" s="5">
        <v>3</v>
      </c>
    </row>
    <row r="5" spans="1:15" x14ac:dyDescent="0.25">
      <c r="A5" s="19">
        <v>1</v>
      </c>
      <c r="B5" s="21" t="str" cm="1">
        <f t="array" aca="1" ref="B5" ca="1">IF(MID(INDIRECT("'АОСР'!"&amp;"A"&amp;A5+1,1),1,FIND("_",INDIRECT("'АОСР'!"&amp;"A"&amp;A5+1,1),1)-1)="АОСР",CONCATENATE("Акт освидетельствования скрытых работ №",INDIRECT("'АОСР'!"&amp;"B"&amp;A5+1,1)),"Акт освидетельствования ответственных конструкций")</f>
        <v>Акт освидетельствования скрытых работ №1-ОП_10</v>
      </c>
      <c r="C5" s="24" t="str">
        <f ca="1">CONCATENATE(INDIRECT("'АОСР'!"&amp;"G"&amp;A5+1,1)," ",INDIRECT("'АОСР'!"&amp;"H"&amp;A5+1,1)," ",INDIRECT("'АОСР'!"&amp;"I"&amp;A5+1,1),"г.")</f>
        <v>16 ноября 2024г.</v>
      </c>
      <c r="E5" s="1">
        <f ca="1">IFERROR(IF(OR(C5="",IFERROR(B5,0)=0),0,1),0)</f>
        <v>1</v>
      </c>
    </row>
    <row r="6" spans="1:15" x14ac:dyDescent="0.25">
      <c r="A6" s="19"/>
      <c r="B6" s="30" t="str">
        <f ca="1">IF(LEN(INDIRECT("'АОСР'!"&amp;"C"&amp;A5+1,1))&lt;46,CONCATENATE($N$2,INDIRECT("'АОСР'!"&amp;"C"&amp;A5+1,1),$O$2),CONCATENATE($N$2,MID(INDIRECT("'АОСР'!"&amp;"C"&amp;A5+1,1),1,FIND(" ",INDIRECT("'АОСР'!"&amp;"C"&amp;A5+1,1),40))))</f>
        <v>"Разработка котлована для установки стоек"</v>
      </c>
      <c r="C6" s="25" t="str">
        <f ca="1">IF(ИНФА!$M$21="","",IF(INDIRECT("'АОСР'!"&amp;"O"&amp;A5+1,1)="ТП",ИНФА!$M$21,IF(INDIRECT("'АОСР'!"&amp;"O"&amp;A5+1,1)="ВЛ",ИНФА!$M$24,ИНФА!$M$27)))</f>
        <v xml:space="preserve"> Старший мастер Ломоносовского РЭС филиала </v>
      </c>
      <c r="E6" s="1">
        <f ca="1">IFERROR(IF(C6="",0,IF(IFERROR($B$5,0)=0,0,2)),0)</f>
        <v>2</v>
      </c>
    </row>
    <row r="7" spans="1:15" x14ac:dyDescent="0.25">
      <c r="A7" s="19"/>
      <c r="B7" s="31" t="str">
        <f ca="1">IFERROR(CONCATENATE(MID(INDIRECT("'АОСР'!"&amp;"C"&amp;A5+1,1),FIND(" ",INDIRECT("'АОСР'!"&amp;"C"&amp;A5+1,1),40)+1,46),$O$2),"")</f>
        <v/>
      </c>
      <c r="C7" s="25" t="str">
        <f ca="1">IF(ИНФА!$M$22="","",IF(INDIRECT("'АОСР'!"&amp;"O"&amp;A5+1,1)="ТП",ИНФА!$M$22,IF(INDIRECT("'АОСР'!"&amp;"O"&amp;A5+1,1)="ВЛ",ИНФА!$M$25,ИНФА!$M$28)))</f>
        <v xml:space="preserve">ПАО "Россети Ленэнерго", "ГтЭС" </v>
      </c>
      <c r="E7" s="1">
        <f t="shared" ref="E7:E30" ca="1" si="0">IFERROR(IF(C7="",0,IF(IFERROR($B$5,0)=0,0,2)),0)</f>
        <v>2</v>
      </c>
    </row>
    <row r="8" spans="1:15" x14ac:dyDescent="0.25">
      <c r="A8" s="19"/>
      <c r="B8" s="22"/>
      <c r="C8" s="25" t="str">
        <f ca="1">IF(ИНФА!$M$23="","",IF(INDIRECT("'АОСР'!"&amp;"O"&amp;A5+1,1)="ТП",ИНФА!$M$23,IF(INDIRECT("'АОСР'!"&amp;"O"&amp;A5+1,1)="ВЛ",ИНФА!$M$26,ИНФА!$M$29)))</f>
        <v xml:space="preserve"> Ширяев Е.М.</v>
      </c>
      <c r="E8" s="1">
        <f t="shared" ca="1" si="0"/>
        <v>2</v>
      </c>
    </row>
    <row r="9" spans="1:15" x14ac:dyDescent="0.25">
      <c r="A9" s="19"/>
      <c r="B9" s="22"/>
      <c r="C9" s="25" t="str">
        <f>IF(ИНФА!$M$30="","",ИНФА!$M$30)</f>
        <v>Директор по строительству ООО «СЭТ»</v>
      </c>
      <c r="E9" s="1">
        <f t="shared" ca="1" si="0"/>
        <v>2</v>
      </c>
    </row>
    <row r="10" spans="1:15" x14ac:dyDescent="0.25">
      <c r="A10" s="19"/>
      <c r="B10" s="22"/>
      <c r="C10" s="25" t="str">
        <f>IF(ИНФА!$M$31="","",ИНФА!$M$31)</f>
        <v>Потоцкий А.А.</v>
      </c>
      <c r="E10" s="1">
        <f t="shared" ca="1" si="0"/>
        <v>2</v>
      </c>
    </row>
    <row r="11" spans="1:15" x14ac:dyDescent="0.25">
      <c r="A11" s="19"/>
      <c r="B11" s="23"/>
      <c r="C11" s="25" t="str">
        <f>IF(ИНФА!$M$32="","",ИНФА!$M$32)</f>
        <v xml:space="preserve">Ведущий инженер строительного контроля </v>
      </c>
      <c r="E11" s="1">
        <f t="shared" ca="1" si="0"/>
        <v>2</v>
      </c>
    </row>
    <row r="12" spans="1:15" x14ac:dyDescent="0.25">
      <c r="A12" s="19"/>
      <c r="B12" s="23"/>
      <c r="C12" s="25" t="str">
        <f>IF(ИНФА!$M$33="","",ИНФА!$M$33)</f>
        <v>ООО «СЭТ» Кольцов А.Г.</v>
      </c>
      <c r="E12" s="1">
        <f t="shared" ca="1" si="0"/>
        <v>2</v>
      </c>
    </row>
    <row r="13" spans="1:15" x14ac:dyDescent="0.25">
      <c r="A13" s="19"/>
      <c r="B13" s="23"/>
      <c r="C13" s="25" t="str">
        <f>IF(ИНФА!$M$34="","",ИНФА!$M$34)</f>
        <v>Начальник участка ООО «СЭТ»</v>
      </c>
      <c r="E13" s="1">
        <f t="shared" ca="1" si="0"/>
        <v>2</v>
      </c>
    </row>
    <row r="14" spans="1:15" x14ac:dyDescent="0.25">
      <c r="A14" s="19"/>
      <c r="B14" s="14"/>
      <c r="C14" s="25" t="str">
        <f>IF(ИНФА!$M$35="","",ИНФА!$M$35)</f>
        <v>Нугуманов М.А.</v>
      </c>
      <c r="E14" s="1">
        <f t="shared" ca="1" si="0"/>
        <v>2</v>
      </c>
    </row>
    <row r="15" spans="1:15" x14ac:dyDescent="0.25">
      <c r="A15" s="19"/>
      <c r="B15" s="23"/>
      <c r="C15" s="25" t="str">
        <f>IF(ИНФА!$M$36="","",ИНФА!$M$36)</f>
        <v xml:space="preserve">Ведущий инженер отдела строительного контроля </v>
      </c>
      <c r="E15" s="1">
        <f t="shared" ca="1" si="0"/>
        <v>2</v>
      </c>
    </row>
    <row r="16" spans="1:15" x14ac:dyDescent="0.25">
      <c r="A16" s="19"/>
      <c r="B16" s="14"/>
      <c r="C16" s="25" t="str">
        <f>IF(ИНФА!$M$37="","",ИНФА!$M$37)</f>
        <v>АО "ЛЭСР" Сафуанова В.А.</v>
      </c>
      <c r="E16" s="1">
        <f t="shared" ca="1" si="0"/>
        <v>2</v>
      </c>
    </row>
    <row r="17" spans="1:5" hidden="1" x14ac:dyDescent="0.25">
      <c r="A17" s="19"/>
      <c r="B17" s="14"/>
      <c r="C17" s="25" t="str">
        <f>IF(ИНФА!$M$38="","",ИНФА!$M$38)</f>
        <v/>
      </c>
      <c r="E17" s="1">
        <f t="shared" si="0"/>
        <v>0</v>
      </c>
    </row>
    <row r="18" spans="1:5" hidden="1" x14ac:dyDescent="0.25">
      <c r="A18" s="19"/>
      <c r="B18" s="22"/>
      <c r="C18" s="25" t="str">
        <f>IF(ИНФА!$M$39="","",ИНФА!$M$39)</f>
        <v/>
      </c>
      <c r="E18" s="1">
        <f t="shared" si="0"/>
        <v>0</v>
      </c>
    </row>
    <row r="19" spans="1:5" hidden="1" x14ac:dyDescent="0.25">
      <c r="A19" s="19"/>
      <c r="B19" s="12"/>
      <c r="C19" s="25" t="str">
        <f>IF(ИНФА!$M$40="","",ИНФА!$M$40)</f>
        <v/>
      </c>
      <c r="E19" s="1">
        <f t="shared" si="0"/>
        <v>0</v>
      </c>
    </row>
    <row r="20" spans="1:5" hidden="1" x14ac:dyDescent="0.25">
      <c r="A20" s="19"/>
      <c r="B20" s="12"/>
      <c r="C20" s="25" t="str">
        <f>IF(ИНФА!$M$41="","",ИНФА!$M$41)</f>
        <v/>
      </c>
      <c r="E20" s="1">
        <f t="shared" si="0"/>
        <v>0</v>
      </c>
    </row>
    <row r="21" spans="1:5" hidden="1" x14ac:dyDescent="0.25">
      <c r="A21" s="19"/>
      <c r="B21" s="12"/>
      <c r="C21" s="25" t="str">
        <f>IF(ИНФА!$M$42="","",ИНФА!$M$42)</f>
        <v/>
      </c>
      <c r="E21" s="1">
        <f t="shared" si="0"/>
        <v>0</v>
      </c>
    </row>
    <row r="22" spans="1:5" hidden="1" x14ac:dyDescent="0.25">
      <c r="A22" s="19"/>
      <c r="B22" s="12"/>
      <c r="C22" s="25" t="str">
        <f>IF(ИНФА!$M$43="","",ИНФА!$M$43)</f>
        <v/>
      </c>
      <c r="E22" s="1">
        <f t="shared" si="0"/>
        <v>0</v>
      </c>
    </row>
    <row r="23" spans="1:5" hidden="1" x14ac:dyDescent="0.25">
      <c r="A23" s="19"/>
      <c r="B23" s="12"/>
      <c r="C23" s="25" t="str">
        <f>IF(ИНФА!$M$44="","",ИНФА!$M$44)</f>
        <v/>
      </c>
      <c r="E23" s="1">
        <f t="shared" si="0"/>
        <v>0</v>
      </c>
    </row>
    <row r="24" spans="1:5" hidden="1" x14ac:dyDescent="0.25">
      <c r="A24" s="19"/>
      <c r="B24" s="12"/>
      <c r="C24" s="25" t="str">
        <f>IF(ИНФА!$M$45="","",ИНФА!$M$45)</f>
        <v/>
      </c>
      <c r="E24" s="1">
        <f t="shared" si="0"/>
        <v>0</v>
      </c>
    </row>
    <row r="25" spans="1:5" hidden="1" x14ac:dyDescent="0.25">
      <c r="A25" s="19"/>
      <c r="B25" s="12"/>
      <c r="C25" s="25" t="str">
        <f>IF(ИНФА!$M$46="","",ИНФА!$M$46)</f>
        <v/>
      </c>
      <c r="E25" s="1">
        <f t="shared" si="0"/>
        <v>0</v>
      </c>
    </row>
    <row r="26" spans="1:5" hidden="1" x14ac:dyDescent="0.25">
      <c r="A26" s="19"/>
      <c r="B26" s="12"/>
      <c r="C26" s="25" t="str">
        <f>IF(ИНФА!$M$47="","",ИНФА!$M$47)</f>
        <v/>
      </c>
      <c r="E26" s="1">
        <f t="shared" si="0"/>
        <v>0</v>
      </c>
    </row>
    <row r="27" spans="1:5" hidden="1" x14ac:dyDescent="0.25">
      <c r="A27" s="19"/>
      <c r="B27" s="12"/>
      <c r="C27" s="25" t="str">
        <f>IF(ИНФА!$M$48="","",ИНФА!$M$48)</f>
        <v/>
      </c>
      <c r="E27" s="1">
        <f t="shared" si="0"/>
        <v>0</v>
      </c>
    </row>
    <row r="28" spans="1:5" hidden="1" x14ac:dyDescent="0.25">
      <c r="A28" s="19"/>
      <c r="B28" s="12"/>
      <c r="C28" s="25" t="str">
        <f>IF(ИНФА!$M$49="","",ИНФА!$M$49)</f>
        <v/>
      </c>
      <c r="E28" s="1">
        <f t="shared" si="0"/>
        <v>0</v>
      </c>
    </row>
    <row r="29" spans="1:5" hidden="1" x14ac:dyDescent="0.25">
      <c r="A29" s="19"/>
      <c r="B29" s="12"/>
      <c r="C29" s="25" t="str">
        <f>IF(ИНФА!$M$50="","",ИНФА!$M$50)</f>
        <v/>
      </c>
      <c r="E29" s="1">
        <f t="shared" si="0"/>
        <v>0</v>
      </c>
    </row>
    <row r="30" spans="1:5" hidden="1" x14ac:dyDescent="0.25">
      <c r="A30" s="19"/>
      <c r="B30" s="12"/>
      <c r="C30" s="25" t="str">
        <f>IF(ИНФА!$M$51="","",ИНФА!$M$51)</f>
        <v/>
      </c>
      <c r="E30" s="1">
        <f t="shared" si="0"/>
        <v>0</v>
      </c>
    </row>
    <row r="31" spans="1:5" x14ac:dyDescent="0.25">
      <c r="A31" s="19">
        <v>2</v>
      </c>
      <c r="B31" s="21" t="s">
        <v>245</v>
      </c>
      <c r="C31" s="24" t="str">
        <f ca="1">CONCATENATE(INDIRECT("'АОСР'!"&amp;"G"&amp;A31+1,1)," ",INDIRECT("'АОСР'!"&amp;"H"&amp;A31+1,1)," ",INDIRECT("'АОСР'!"&amp;"I"&amp;A31+1,1),"г.")</f>
        <v>16 ноября 2024г.</v>
      </c>
      <c r="E31" s="1">
        <f ca="1">IFERROR(IF(OR(C31="",IFERROR(B31,0)=0),0,1),0)</f>
        <v>1</v>
      </c>
    </row>
    <row r="32" spans="1:5" x14ac:dyDescent="0.25">
      <c r="A32" s="19"/>
      <c r="B32" s="30" t="s">
        <v>246</v>
      </c>
      <c r="C32" s="25" t="str">
        <f ca="1">IF(ИНФА!$M$21="","",IF(INDIRECT("'АОСР'!"&amp;"O"&amp;A31+1,1)="ТП",ИНФА!$M$21,IF(INDIRECT("'АОСР'!"&amp;"O"&amp;A31+1,1)="ВЛ",ИНФА!$M$24,ИНФА!$M$27)))</f>
        <v xml:space="preserve"> Старший мастер Ломоносовского РЭС филиала </v>
      </c>
      <c r="E32" s="1">
        <f ca="1">IFERROR(IF(C32="",0,IF(IFERROR($B$31,0)=0,0,2)),0)</f>
        <v>2</v>
      </c>
    </row>
    <row r="33" spans="1:5" x14ac:dyDescent="0.25">
      <c r="A33" s="19"/>
      <c r="B33" s="31" t="str">
        <f ca="1">IFERROR(CONCATENATE(MID(INDIRECT("'АОСР'!"&amp;"C"&amp;A31+1,1),FIND(" ",INDIRECT("'АОСР'!"&amp;"C"&amp;A31+1,1),40)+1,46),$O$2),"")</f>
        <v/>
      </c>
      <c r="C33" s="25" t="str">
        <f ca="1">IF(ИНФА!$M$22="","",IF(INDIRECT("'АОСР'!"&amp;"O"&amp;A31+1,1)="ТП",ИНФА!$M$22,IF(INDIRECT("'АОСР'!"&amp;"O"&amp;A31+1,1)="ВЛ",ИНФА!$M$25,ИНФА!$M$28)))</f>
        <v xml:space="preserve">ПАО "Россети Ленэнерго", "ГтЭС" </v>
      </c>
      <c r="E33" s="1">
        <f t="shared" ref="E33:E56" ca="1" si="1">IFERROR(IF(C33="",0,IF(IFERROR($B$31,0)=0,0,2)),0)</f>
        <v>2</v>
      </c>
    </row>
    <row r="34" spans="1:5" x14ac:dyDescent="0.25">
      <c r="A34" s="19"/>
      <c r="B34" s="22"/>
      <c r="C34" s="25" t="str">
        <f ca="1">IF(ИНФА!$M$23="","",IF(INDIRECT("'АОСР'!"&amp;"O"&amp;A31+1,1)="ТП",ИНФА!$M$23,IF(INDIRECT("'АОСР'!"&amp;"O"&amp;A31+1,1)="ВЛ",ИНФА!$M$26,ИНФА!$M$29)))</f>
        <v xml:space="preserve"> Ширяев Е.М.</v>
      </c>
      <c r="E34" s="1">
        <f t="shared" ca="1" si="1"/>
        <v>2</v>
      </c>
    </row>
    <row r="35" spans="1:5" x14ac:dyDescent="0.25">
      <c r="A35" s="19"/>
      <c r="B35" s="22"/>
      <c r="C35" s="25" t="str">
        <f>IF(ИНФА!$M$30="","",ИНФА!$M$30)</f>
        <v>Директор по строительству ООО «СЭТ»</v>
      </c>
      <c r="E35" s="1">
        <f t="shared" si="1"/>
        <v>2</v>
      </c>
    </row>
    <row r="36" spans="1:5" x14ac:dyDescent="0.25">
      <c r="A36" s="19"/>
      <c r="B36" s="22"/>
      <c r="C36" s="25" t="str">
        <f>IF(ИНФА!$M$31="","",ИНФА!$M$31)</f>
        <v>Потоцкий А.А.</v>
      </c>
      <c r="E36" s="1">
        <f t="shared" si="1"/>
        <v>2</v>
      </c>
    </row>
    <row r="37" spans="1:5" x14ac:dyDescent="0.25">
      <c r="A37" s="19"/>
      <c r="B37" s="23"/>
      <c r="C37" s="25" t="str">
        <f>IF(ИНФА!$M$32="","",ИНФА!$M$32)</f>
        <v xml:space="preserve">Ведущий инженер строительного контроля </v>
      </c>
      <c r="E37" s="1">
        <f t="shared" si="1"/>
        <v>2</v>
      </c>
    </row>
    <row r="38" spans="1:5" x14ac:dyDescent="0.25">
      <c r="A38" s="19"/>
      <c r="B38" s="23"/>
      <c r="C38" s="25" t="str">
        <f>IF(ИНФА!$M$33="","",ИНФА!$M$33)</f>
        <v>ООО «СЭТ» Кольцов А.Г.</v>
      </c>
      <c r="E38" s="1">
        <f t="shared" si="1"/>
        <v>2</v>
      </c>
    </row>
    <row r="39" spans="1:5" x14ac:dyDescent="0.25">
      <c r="A39" s="19"/>
      <c r="B39" s="23"/>
      <c r="C39" s="25" t="str">
        <f>IF(ИНФА!$M$34="","",ИНФА!$M$34)</f>
        <v>Начальник участка ООО «СЭТ»</v>
      </c>
      <c r="E39" s="1">
        <f t="shared" si="1"/>
        <v>2</v>
      </c>
    </row>
    <row r="40" spans="1:5" x14ac:dyDescent="0.25">
      <c r="A40" s="19"/>
      <c r="B40" s="14"/>
      <c r="C40" s="25" t="str">
        <f>IF(ИНФА!$M$35="","",ИНФА!$M$35)</f>
        <v>Нугуманов М.А.</v>
      </c>
      <c r="E40" s="1">
        <f t="shared" si="1"/>
        <v>2</v>
      </c>
    </row>
    <row r="41" spans="1:5" x14ac:dyDescent="0.25">
      <c r="A41" s="19"/>
      <c r="B41" s="23"/>
      <c r="C41" s="25" t="str">
        <f>IF(ИНФА!$M$36="","",ИНФА!$M$36)</f>
        <v xml:space="preserve">Ведущий инженер отдела строительного контроля </v>
      </c>
      <c r="E41" s="1">
        <f t="shared" si="1"/>
        <v>2</v>
      </c>
    </row>
    <row r="42" spans="1:5" x14ac:dyDescent="0.25">
      <c r="A42" s="19"/>
      <c r="B42" s="14"/>
      <c r="C42" s="25" t="str">
        <f>IF(ИНФА!$M$37="","",ИНФА!$M$37)</f>
        <v>АО "ЛЭСР" Сафуанова В.А.</v>
      </c>
      <c r="E42" s="1">
        <f t="shared" si="1"/>
        <v>2</v>
      </c>
    </row>
    <row r="43" spans="1:5" hidden="1" x14ac:dyDescent="0.25">
      <c r="A43" s="19"/>
      <c r="B43" s="14"/>
      <c r="C43" s="25" t="str">
        <f>IF(ИНФА!$M$38="","",ИНФА!$M$38)</f>
        <v/>
      </c>
      <c r="E43" s="1">
        <f t="shared" si="1"/>
        <v>0</v>
      </c>
    </row>
    <row r="44" spans="1:5" hidden="1" x14ac:dyDescent="0.25">
      <c r="A44" s="19"/>
      <c r="B44" s="22"/>
      <c r="C44" s="25" t="str">
        <f>IF(ИНФА!$M$39="","",ИНФА!$M$39)</f>
        <v/>
      </c>
      <c r="E44" s="1">
        <f t="shared" si="1"/>
        <v>0</v>
      </c>
    </row>
    <row r="45" spans="1:5" hidden="1" x14ac:dyDescent="0.25">
      <c r="A45" s="19"/>
      <c r="B45" s="12"/>
      <c r="C45" s="25" t="str">
        <f>IF(ИНФА!$M$40="","",ИНФА!$M$40)</f>
        <v/>
      </c>
      <c r="E45" s="1">
        <f t="shared" si="1"/>
        <v>0</v>
      </c>
    </row>
    <row r="46" spans="1:5" hidden="1" x14ac:dyDescent="0.25">
      <c r="A46" s="19"/>
      <c r="B46" s="12"/>
      <c r="C46" s="25" t="str">
        <f>IF(ИНФА!$M$41="","",ИНФА!$M$41)</f>
        <v/>
      </c>
      <c r="E46" s="1">
        <f t="shared" si="1"/>
        <v>0</v>
      </c>
    </row>
    <row r="47" spans="1:5" hidden="1" x14ac:dyDescent="0.25">
      <c r="A47" s="19"/>
      <c r="B47" s="12"/>
      <c r="C47" s="25" t="str">
        <f>IF(ИНФА!$M$42="","",ИНФА!$M$42)</f>
        <v/>
      </c>
      <c r="E47" s="1">
        <f t="shared" si="1"/>
        <v>0</v>
      </c>
    </row>
    <row r="48" spans="1:5" hidden="1" x14ac:dyDescent="0.25">
      <c r="A48" s="19"/>
      <c r="B48" s="12"/>
      <c r="C48" s="25" t="str">
        <f>IF(ИНФА!$M$43="","",ИНФА!$M$43)</f>
        <v/>
      </c>
      <c r="E48" s="1">
        <f t="shared" si="1"/>
        <v>0</v>
      </c>
    </row>
    <row r="49" spans="1:5" hidden="1" x14ac:dyDescent="0.25">
      <c r="A49" s="19"/>
      <c r="B49" s="12"/>
      <c r="C49" s="25" t="str">
        <f>IF(ИНФА!$M$44="","",ИНФА!$M$44)</f>
        <v/>
      </c>
      <c r="E49" s="1">
        <f t="shared" si="1"/>
        <v>0</v>
      </c>
    </row>
    <row r="50" spans="1:5" hidden="1" x14ac:dyDescent="0.25">
      <c r="A50" s="19"/>
      <c r="B50" s="12"/>
      <c r="C50" s="25" t="str">
        <f>IF(ИНФА!$M$45="","",ИНФА!$M$45)</f>
        <v/>
      </c>
      <c r="E50" s="1">
        <f t="shared" si="1"/>
        <v>0</v>
      </c>
    </row>
    <row r="51" spans="1:5" hidden="1" x14ac:dyDescent="0.25">
      <c r="A51" s="19"/>
      <c r="B51" s="12"/>
      <c r="C51" s="25" t="str">
        <f>IF(ИНФА!$M$46="","",ИНФА!$M$46)</f>
        <v/>
      </c>
      <c r="E51" s="1">
        <f t="shared" si="1"/>
        <v>0</v>
      </c>
    </row>
    <row r="52" spans="1:5" hidden="1" x14ac:dyDescent="0.25">
      <c r="A52" s="19"/>
      <c r="B52" s="12"/>
      <c r="C52" s="25" t="str">
        <f>IF(ИНФА!$M$47="","",ИНФА!$M$47)</f>
        <v/>
      </c>
      <c r="E52" s="1">
        <f t="shared" si="1"/>
        <v>0</v>
      </c>
    </row>
    <row r="53" spans="1:5" hidden="1" x14ac:dyDescent="0.25">
      <c r="A53" s="19"/>
      <c r="B53" s="12"/>
      <c r="C53" s="25" t="str">
        <f>IF(ИНФА!$M$48="","",ИНФА!$M$48)</f>
        <v/>
      </c>
      <c r="E53" s="1">
        <f t="shared" si="1"/>
        <v>0</v>
      </c>
    </row>
    <row r="54" spans="1:5" hidden="1" x14ac:dyDescent="0.25">
      <c r="A54" s="19"/>
      <c r="B54" s="12"/>
      <c r="C54" s="25" t="str">
        <f>IF(ИНФА!$M$49="","",ИНФА!$M$49)</f>
        <v/>
      </c>
      <c r="E54" s="1">
        <f t="shared" si="1"/>
        <v>0</v>
      </c>
    </row>
    <row r="55" spans="1:5" hidden="1" x14ac:dyDescent="0.25">
      <c r="A55" s="19"/>
      <c r="B55" s="12"/>
      <c r="C55" s="25" t="str">
        <f>IF(ИНФА!$M$50="","",ИНФА!$M$50)</f>
        <v/>
      </c>
      <c r="E55" s="1">
        <f t="shared" si="1"/>
        <v>0</v>
      </c>
    </row>
    <row r="56" spans="1:5" hidden="1" x14ac:dyDescent="0.25">
      <c r="A56" s="19"/>
      <c r="B56" s="12"/>
      <c r="C56" s="25" t="str">
        <f>IF(ИНФА!$M$51="","",ИНФА!$M$51)</f>
        <v/>
      </c>
      <c r="E56" s="1">
        <f t="shared" si="1"/>
        <v>0</v>
      </c>
    </row>
    <row r="57" spans="1:5" x14ac:dyDescent="0.25">
      <c r="A57" s="19">
        <v>3</v>
      </c>
      <c r="B57" s="21" t="s">
        <v>245</v>
      </c>
      <c r="C57" s="24" t="str">
        <f ca="1">CONCATENATE(INDIRECT("'АОСР'!"&amp;"G"&amp;A57+1,1)," ",INDIRECT("'АОСР'!"&amp;"H"&amp;A57+1,1)," ",INDIRECT("'АОСР'!"&amp;"I"&amp;A57+1,1),"г.")</f>
        <v>16 ноября 2024г.</v>
      </c>
      <c r="E57" s="1">
        <f ca="1">IFERROR(IF(OR(C57="",IFERROR(B57,0)=0),0,1),0)</f>
        <v>1</v>
      </c>
    </row>
    <row r="58" spans="1:5" x14ac:dyDescent="0.25">
      <c r="A58" s="19"/>
      <c r="B58" s="30" t="s">
        <v>247</v>
      </c>
      <c r="C58" s="25" t="str">
        <f ca="1">IF(ИНФА!$M$21="","",IF(INDIRECT("'АОСР'!"&amp;"O"&amp;A57+1,1)="ТП",ИНФА!$M$21,IF(INDIRECT("'АОСР'!"&amp;"O"&amp;A57+1,1)="ВЛ",ИНФА!$M$24,ИНФА!$M$27)))</f>
        <v xml:space="preserve"> Старший мастер Ломоносовского РЭС филиала </v>
      </c>
      <c r="E58" s="1">
        <f ca="1">IFERROR(IF(C58="",0,IF(IFERROR($B$57,0)=0,0,2)),0)</f>
        <v>2</v>
      </c>
    </row>
    <row r="59" spans="1:5" x14ac:dyDescent="0.25">
      <c r="A59" s="19"/>
      <c r="B59" s="31" t="str">
        <f ca="1">IFERROR(CONCATENATE(MID(INDIRECT("'АОСР'!"&amp;"C"&amp;A57+1,1),FIND(" ",INDIRECT("'АОСР'!"&amp;"C"&amp;A57+1,1),40)+1,46),$O$2),"")</f>
        <v/>
      </c>
      <c r="C59" s="25" t="str">
        <f ca="1">IF(ИНФА!$M$22="","",IF(INDIRECT("'АОСР'!"&amp;"O"&amp;A57+1,1)="ТП",ИНФА!$M$22,IF(INDIRECT("'АОСР'!"&amp;"O"&amp;A57+1,1)="ВЛ",ИНФА!$M$25,ИНФА!$M$28)))</f>
        <v xml:space="preserve">ПАО "Россети Ленэнерго", "ГтЭС" </v>
      </c>
      <c r="E59" s="1">
        <f t="shared" ref="E59:E82" ca="1" si="2">IFERROR(IF(C59="",0,IF(IFERROR($B$57,0)=0,0,2)),0)</f>
        <v>2</v>
      </c>
    </row>
    <row r="60" spans="1:5" x14ac:dyDescent="0.25">
      <c r="A60" s="19"/>
      <c r="B60" s="22"/>
      <c r="C60" s="25" t="str">
        <f ca="1">IF(ИНФА!$M$23="","",IF(INDIRECT("'АОСР'!"&amp;"O"&amp;A57+1,1)="ТП",ИНФА!$M$23,IF(INDIRECT("'АОСР'!"&amp;"O"&amp;A57+1,1)="ВЛ",ИНФА!$M$26,ИНФА!$M$29)))</f>
        <v xml:space="preserve"> Ширяев Е.М.</v>
      </c>
      <c r="E60" s="1">
        <f t="shared" ca="1" si="2"/>
        <v>2</v>
      </c>
    </row>
    <row r="61" spans="1:5" x14ac:dyDescent="0.25">
      <c r="A61" s="19"/>
      <c r="B61" s="22"/>
      <c r="C61" s="25" t="str">
        <f>IF(ИНФА!$M$30="","",ИНФА!$M$30)</f>
        <v>Директор по строительству ООО «СЭТ»</v>
      </c>
      <c r="E61" s="1">
        <f t="shared" si="2"/>
        <v>2</v>
      </c>
    </row>
    <row r="62" spans="1:5" x14ac:dyDescent="0.25">
      <c r="A62" s="19"/>
      <c r="B62" s="22"/>
      <c r="C62" s="25" t="str">
        <f>IF(ИНФА!$M$31="","",ИНФА!$M$31)</f>
        <v>Потоцкий А.А.</v>
      </c>
      <c r="E62" s="1">
        <f t="shared" si="2"/>
        <v>2</v>
      </c>
    </row>
    <row r="63" spans="1:5" x14ac:dyDescent="0.25">
      <c r="A63" s="19"/>
      <c r="B63" s="23"/>
      <c r="C63" s="25" t="str">
        <f>IF(ИНФА!$M$32="","",ИНФА!$M$32)</f>
        <v xml:space="preserve">Ведущий инженер строительного контроля </v>
      </c>
      <c r="E63" s="1">
        <f t="shared" si="2"/>
        <v>2</v>
      </c>
    </row>
    <row r="64" spans="1:5" x14ac:dyDescent="0.25">
      <c r="A64" s="19"/>
      <c r="B64" s="23"/>
      <c r="C64" s="25" t="str">
        <f>IF(ИНФА!$M$33="","",ИНФА!$M$33)</f>
        <v>ООО «СЭТ» Кольцов А.Г.</v>
      </c>
      <c r="E64" s="1">
        <f t="shared" si="2"/>
        <v>2</v>
      </c>
    </row>
    <row r="65" spans="1:5" x14ac:dyDescent="0.25">
      <c r="A65" s="19"/>
      <c r="B65" s="23"/>
      <c r="C65" s="25" t="str">
        <f>IF(ИНФА!$M$34="","",ИНФА!$M$34)</f>
        <v>Начальник участка ООО «СЭТ»</v>
      </c>
      <c r="E65" s="1">
        <f t="shared" si="2"/>
        <v>2</v>
      </c>
    </row>
    <row r="66" spans="1:5" x14ac:dyDescent="0.25">
      <c r="A66" s="19"/>
      <c r="B66" s="14"/>
      <c r="C66" s="25" t="str">
        <f>IF(ИНФА!$M$35="","",ИНФА!$M$35)</f>
        <v>Нугуманов М.А.</v>
      </c>
      <c r="E66" s="1">
        <f t="shared" si="2"/>
        <v>2</v>
      </c>
    </row>
    <row r="67" spans="1:5" x14ac:dyDescent="0.25">
      <c r="A67" s="19"/>
      <c r="B67" s="23"/>
      <c r="C67" s="25" t="str">
        <f>IF(ИНФА!$M$36="","",ИНФА!$M$36)</f>
        <v xml:space="preserve">Ведущий инженер отдела строительного контроля </v>
      </c>
      <c r="E67" s="1">
        <f t="shared" si="2"/>
        <v>2</v>
      </c>
    </row>
    <row r="68" spans="1:5" x14ac:dyDescent="0.25">
      <c r="A68" s="19"/>
      <c r="B68" s="14"/>
      <c r="C68" s="25" t="str">
        <f>IF(ИНФА!$M$37="","",ИНФА!$M$37)</f>
        <v>АО "ЛЭСР" Сафуанова В.А.</v>
      </c>
      <c r="E68" s="1">
        <f t="shared" si="2"/>
        <v>2</v>
      </c>
    </row>
    <row r="69" spans="1:5" hidden="1" x14ac:dyDescent="0.25">
      <c r="A69" s="19"/>
      <c r="B69" s="14"/>
      <c r="C69" s="25" t="str">
        <f>IF(ИНФА!$M$38="","",ИНФА!$M$38)</f>
        <v/>
      </c>
      <c r="E69" s="1">
        <f t="shared" si="2"/>
        <v>0</v>
      </c>
    </row>
    <row r="70" spans="1:5" hidden="1" x14ac:dyDescent="0.25">
      <c r="A70" s="19"/>
      <c r="B70" s="22"/>
      <c r="C70" s="25" t="str">
        <f>IF(ИНФА!$M$39="","",ИНФА!$M$39)</f>
        <v/>
      </c>
      <c r="E70" s="1">
        <f t="shared" si="2"/>
        <v>0</v>
      </c>
    </row>
    <row r="71" spans="1:5" hidden="1" x14ac:dyDescent="0.25">
      <c r="A71" s="19"/>
      <c r="B71" s="12"/>
      <c r="C71" s="25" t="str">
        <f>IF(ИНФА!$M$40="","",ИНФА!$M$40)</f>
        <v/>
      </c>
      <c r="E71" s="1">
        <f t="shared" si="2"/>
        <v>0</v>
      </c>
    </row>
    <row r="72" spans="1:5" hidden="1" x14ac:dyDescent="0.25">
      <c r="A72" s="19"/>
      <c r="B72" s="12"/>
      <c r="C72" s="25" t="str">
        <f>IF(ИНФА!$M$41="","",ИНФА!$M$41)</f>
        <v/>
      </c>
      <c r="E72" s="1">
        <f t="shared" si="2"/>
        <v>0</v>
      </c>
    </row>
    <row r="73" spans="1:5" hidden="1" x14ac:dyDescent="0.25">
      <c r="A73" s="19"/>
      <c r="B73" s="12"/>
      <c r="C73" s="25" t="str">
        <f>IF(ИНФА!$M$42="","",ИНФА!$M$42)</f>
        <v/>
      </c>
      <c r="E73" s="1">
        <f t="shared" si="2"/>
        <v>0</v>
      </c>
    </row>
    <row r="74" spans="1:5" hidden="1" x14ac:dyDescent="0.25">
      <c r="A74" s="19"/>
      <c r="B74" s="12"/>
      <c r="C74" s="25" t="str">
        <f>IF(ИНФА!$M$43="","",ИНФА!$M$43)</f>
        <v/>
      </c>
      <c r="E74" s="1">
        <f t="shared" si="2"/>
        <v>0</v>
      </c>
    </row>
    <row r="75" spans="1:5" hidden="1" x14ac:dyDescent="0.25">
      <c r="A75" s="19"/>
      <c r="B75" s="12"/>
      <c r="C75" s="25" t="str">
        <f>IF(ИНФА!$M$44="","",ИНФА!$M$44)</f>
        <v/>
      </c>
      <c r="E75" s="1">
        <f t="shared" si="2"/>
        <v>0</v>
      </c>
    </row>
    <row r="76" spans="1:5" hidden="1" x14ac:dyDescent="0.25">
      <c r="A76" s="19"/>
      <c r="B76" s="12"/>
      <c r="C76" s="25" t="str">
        <f>IF(ИНФА!$M$45="","",ИНФА!$M$45)</f>
        <v/>
      </c>
      <c r="E76" s="1">
        <f t="shared" si="2"/>
        <v>0</v>
      </c>
    </row>
    <row r="77" spans="1:5" hidden="1" x14ac:dyDescent="0.25">
      <c r="A77" s="19"/>
      <c r="B77" s="12"/>
      <c r="C77" s="25" t="str">
        <f>IF(ИНФА!$M$46="","",ИНФА!$M$46)</f>
        <v/>
      </c>
      <c r="E77" s="1">
        <f t="shared" si="2"/>
        <v>0</v>
      </c>
    </row>
    <row r="78" spans="1:5" hidden="1" x14ac:dyDescent="0.25">
      <c r="A78" s="19"/>
      <c r="B78" s="12"/>
      <c r="C78" s="25" t="str">
        <f>IF(ИНФА!$M$47="","",ИНФА!$M$47)</f>
        <v/>
      </c>
      <c r="E78" s="1">
        <f t="shared" si="2"/>
        <v>0</v>
      </c>
    </row>
    <row r="79" spans="1:5" hidden="1" x14ac:dyDescent="0.25">
      <c r="A79" s="19"/>
      <c r="B79" s="12"/>
      <c r="C79" s="25" t="str">
        <f>IF(ИНФА!$M$48="","",ИНФА!$M$48)</f>
        <v/>
      </c>
      <c r="E79" s="1">
        <f t="shared" si="2"/>
        <v>0</v>
      </c>
    </row>
    <row r="80" spans="1:5" hidden="1" x14ac:dyDescent="0.25">
      <c r="A80" s="19"/>
      <c r="B80" s="12"/>
      <c r="C80" s="25" t="str">
        <f>IF(ИНФА!$M$49="","",ИНФА!$M$49)</f>
        <v/>
      </c>
      <c r="E80" s="1">
        <f t="shared" si="2"/>
        <v>0</v>
      </c>
    </row>
    <row r="81" spans="1:5" hidden="1" x14ac:dyDescent="0.25">
      <c r="A81" s="19"/>
      <c r="B81" s="12"/>
      <c r="C81" s="25" t="str">
        <f>IF(ИНФА!$M$50="","",ИНФА!$M$50)</f>
        <v/>
      </c>
      <c r="E81" s="1">
        <f t="shared" si="2"/>
        <v>0</v>
      </c>
    </row>
    <row r="82" spans="1:5" hidden="1" x14ac:dyDescent="0.25">
      <c r="A82" s="19"/>
      <c r="B82" s="12"/>
      <c r="C82" s="25" t="str">
        <f>IF(ИНФА!$M$51="","",ИНФА!$M$51)</f>
        <v/>
      </c>
      <c r="E82" s="1">
        <f t="shared" si="2"/>
        <v>0</v>
      </c>
    </row>
    <row r="83" spans="1:5" x14ac:dyDescent="0.25">
      <c r="A83" s="19">
        <v>4</v>
      </c>
      <c r="B83" s="21" t="str" cm="1">
        <f t="array" aca="1" ref="B83" ca="1">IF(MID(INDIRECT("'АОСР'!"&amp;"A"&amp;A83+1,1),1,FIND("_",INDIRECT("'АОСР'!"&amp;"A"&amp;A83+1,1),1)-1)="АОСР",CONCATENATE("Акт освидетельствования скрытых работ №",INDIRECT("'АОСР'!"&amp;"B"&amp;A83+1,1)),"Акт освидетельствования ответственных конструкций")</f>
        <v>Акт освидетельствования скрытых работ №3-ОП_10</v>
      </c>
      <c r="C83" s="24" t="str">
        <f ca="1">CONCATENATE(INDIRECT("'АОСР'!"&amp;"G"&amp;A83+1,1)," ",INDIRECT("'АОСР'!"&amp;"H"&amp;A83+1,1)," ",INDIRECT("'АОСР'!"&amp;"I"&amp;A83+1,1),"г.")</f>
        <v>16 ноября 2024г.</v>
      </c>
      <c r="E83" s="1">
        <f ca="1">IFERROR(IF(OR(C83="",IFERROR(B83,0)=0),0,1),0)</f>
        <v>1</v>
      </c>
    </row>
    <row r="84" spans="1:5" x14ac:dyDescent="0.25">
      <c r="A84" s="19"/>
      <c r="B84" s="30" t="str">
        <f ca="1">IF(LEN(INDIRECT("'АОСР'!"&amp;"C"&amp;A83+1,1))&lt;46,CONCATENATE($N$2,INDIRECT("'АОСР'!"&amp;"C"&amp;A83+1,1),$O$2),CONCATENATE($N$2,MID(INDIRECT("'АОСР'!"&amp;"C"&amp;A83+1,1),1,FIND(" ",INDIRECT("'АОСР'!"&amp;"C"&amp;A83+1,1),40))))</f>
        <v xml:space="preserve">"Обратная засыпка котлована ранее вырытым </v>
      </c>
      <c r="C84" s="25" t="str">
        <f ca="1">IF(ИНФА!$M$21="","",IF(INDIRECT("'АОСР'!"&amp;"O"&amp;A83+1,1)="ТП",ИНФА!$M$21,IF(INDIRECT("'АОСР'!"&amp;"O"&amp;A83+1,1)="ВЛ",ИНФА!$M$24,ИНФА!$M$27)))</f>
        <v xml:space="preserve"> Старший мастер Ломоносовского РЭС филиала </v>
      </c>
      <c r="E84" s="1">
        <f ca="1">IFERROR(IF(C84="",0,IF(IFERROR($B$83,0)=0,0,2)),0)</f>
        <v>2</v>
      </c>
    </row>
    <row r="85" spans="1:5" x14ac:dyDescent="0.25">
      <c r="A85" s="19"/>
      <c r="B85" s="31" t="str">
        <f ca="1">IFERROR(CONCATENATE(MID(INDIRECT("'АОСР'!"&amp;"C"&amp;A83+1,1),FIND(" ",INDIRECT("'АОСР'!"&amp;"C"&amp;A83+1,1),40)+1,46),$O$2),"")</f>
        <v>грунтом"</v>
      </c>
      <c r="C85" s="25" t="str">
        <f ca="1">IF(ИНФА!$M$22="","",IF(INDIRECT("'АОСР'!"&amp;"O"&amp;A83+1,1)="ТП",ИНФА!$M$22,IF(INDIRECT("'АОСР'!"&amp;"O"&amp;A83+1,1)="ВЛ",ИНФА!$M$25,ИНФА!$M$28)))</f>
        <v xml:space="preserve">ПАО "Россети Ленэнерго", "ГтЭС" </v>
      </c>
      <c r="E85" s="1">
        <f t="shared" ref="E85:E108" ca="1" si="3">IFERROR(IF(C85="",0,IF(IFERROR($B$83,0)=0,0,2)),0)</f>
        <v>2</v>
      </c>
    </row>
    <row r="86" spans="1:5" x14ac:dyDescent="0.25">
      <c r="A86" s="19"/>
      <c r="B86" s="22"/>
      <c r="C86" s="25" t="str">
        <f ca="1">IF(ИНФА!$M$23="","",IF(INDIRECT("'АОСР'!"&amp;"O"&amp;A83+1,1)="ТП",ИНФА!$M$23,IF(INDIRECT("'АОСР'!"&amp;"O"&amp;A83+1,1)="ВЛ",ИНФА!$M$26,ИНФА!$M$29)))</f>
        <v xml:space="preserve"> Ширяев Е.М.</v>
      </c>
      <c r="E86" s="1">
        <f t="shared" ca="1" si="3"/>
        <v>2</v>
      </c>
    </row>
    <row r="87" spans="1:5" x14ac:dyDescent="0.25">
      <c r="A87" s="19"/>
      <c r="B87" s="22"/>
      <c r="C87" s="25" t="str">
        <f>IF(ИНФА!$M$30="","",ИНФА!$M$30)</f>
        <v>Директор по строительству ООО «СЭТ»</v>
      </c>
      <c r="E87" s="1">
        <f t="shared" ca="1" si="3"/>
        <v>2</v>
      </c>
    </row>
    <row r="88" spans="1:5" x14ac:dyDescent="0.25">
      <c r="A88" s="19"/>
      <c r="B88" s="22"/>
      <c r="C88" s="25" t="str">
        <f>IF(ИНФА!$M$31="","",ИНФА!$M$31)</f>
        <v>Потоцкий А.А.</v>
      </c>
      <c r="E88" s="1">
        <f t="shared" ca="1" si="3"/>
        <v>2</v>
      </c>
    </row>
    <row r="89" spans="1:5" x14ac:dyDescent="0.25">
      <c r="A89" s="19"/>
      <c r="B89" s="23"/>
      <c r="C89" s="25" t="str">
        <f>IF(ИНФА!$M$32="","",ИНФА!$M$32)</f>
        <v xml:space="preserve">Ведущий инженер строительного контроля </v>
      </c>
      <c r="E89" s="1">
        <f t="shared" ca="1" si="3"/>
        <v>2</v>
      </c>
    </row>
    <row r="90" spans="1:5" x14ac:dyDescent="0.25">
      <c r="A90" s="19"/>
      <c r="B90" s="23"/>
      <c r="C90" s="25" t="str">
        <f>IF(ИНФА!$M$33="","",ИНФА!$M$33)</f>
        <v>ООО «СЭТ» Кольцов А.Г.</v>
      </c>
      <c r="E90" s="1">
        <f t="shared" ca="1" si="3"/>
        <v>2</v>
      </c>
    </row>
    <row r="91" spans="1:5" x14ac:dyDescent="0.25">
      <c r="A91" s="19"/>
      <c r="B91" s="23"/>
      <c r="C91" s="25" t="str">
        <f>IF(ИНФА!$M$34="","",ИНФА!$M$34)</f>
        <v>Начальник участка ООО «СЭТ»</v>
      </c>
      <c r="E91" s="1">
        <f t="shared" ca="1" si="3"/>
        <v>2</v>
      </c>
    </row>
    <row r="92" spans="1:5" x14ac:dyDescent="0.25">
      <c r="A92" s="19"/>
      <c r="B92" s="14"/>
      <c r="C92" s="25" t="str">
        <f>IF(ИНФА!$M$35="","",ИНФА!$M$35)</f>
        <v>Нугуманов М.А.</v>
      </c>
      <c r="E92" s="1">
        <f t="shared" ca="1" si="3"/>
        <v>2</v>
      </c>
    </row>
    <row r="93" spans="1:5" x14ac:dyDescent="0.25">
      <c r="A93" s="19"/>
      <c r="B93" s="23"/>
      <c r="C93" s="25" t="str">
        <f>IF(ИНФА!$M$36="","",ИНФА!$M$36)</f>
        <v xml:space="preserve">Ведущий инженер отдела строительного контроля </v>
      </c>
      <c r="E93" s="1">
        <f t="shared" ca="1" si="3"/>
        <v>2</v>
      </c>
    </row>
    <row r="94" spans="1:5" x14ac:dyDescent="0.25">
      <c r="A94" s="19"/>
      <c r="B94" s="14"/>
      <c r="C94" s="25" t="str">
        <f>IF(ИНФА!$M$37="","",ИНФА!$M$37)</f>
        <v>АО "ЛЭСР" Сафуанова В.А.</v>
      </c>
      <c r="E94" s="1">
        <f t="shared" ca="1" si="3"/>
        <v>2</v>
      </c>
    </row>
    <row r="95" spans="1:5" hidden="1" x14ac:dyDescent="0.25">
      <c r="A95" s="19"/>
      <c r="B95" s="14"/>
      <c r="C95" s="25" t="str">
        <f>IF(ИНФА!$M$38="","",ИНФА!$M$38)</f>
        <v/>
      </c>
      <c r="E95" s="1">
        <f t="shared" si="3"/>
        <v>0</v>
      </c>
    </row>
    <row r="96" spans="1:5" hidden="1" x14ac:dyDescent="0.25">
      <c r="A96" s="19"/>
      <c r="B96" s="22"/>
      <c r="C96" s="25" t="str">
        <f>IF(ИНФА!$M$39="","",ИНФА!$M$39)</f>
        <v/>
      </c>
      <c r="E96" s="1">
        <f t="shared" si="3"/>
        <v>0</v>
      </c>
    </row>
    <row r="97" spans="1:5" hidden="1" x14ac:dyDescent="0.25">
      <c r="A97" s="19"/>
      <c r="B97" s="12"/>
      <c r="C97" s="25" t="str">
        <f>IF(ИНФА!$M$40="","",ИНФА!$M$40)</f>
        <v/>
      </c>
      <c r="E97" s="1">
        <f t="shared" si="3"/>
        <v>0</v>
      </c>
    </row>
    <row r="98" spans="1:5" hidden="1" x14ac:dyDescent="0.25">
      <c r="A98" s="19"/>
      <c r="B98" s="12"/>
      <c r="C98" s="25" t="str">
        <f>IF(ИНФА!$M$41="","",ИНФА!$M$41)</f>
        <v/>
      </c>
      <c r="E98" s="1">
        <f t="shared" si="3"/>
        <v>0</v>
      </c>
    </row>
    <row r="99" spans="1:5" hidden="1" x14ac:dyDescent="0.25">
      <c r="A99" s="19"/>
      <c r="B99" s="12"/>
      <c r="C99" s="25" t="str">
        <f>IF(ИНФА!$M$42="","",ИНФА!$M$42)</f>
        <v/>
      </c>
      <c r="E99" s="1">
        <f t="shared" si="3"/>
        <v>0</v>
      </c>
    </row>
    <row r="100" spans="1:5" hidden="1" x14ac:dyDescent="0.25">
      <c r="A100" s="19"/>
      <c r="B100" s="12"/>
      <c r="C100" s="25" t="str">
        <f>IF(ИНФА!$M$43="","",ИНФА!$M$43)</f>
        <v/>
      </c>
      <c r="E100" s="1">
        <f t="shared" si="3"/>
        <v>0</v>
      </c>
    </row>
    <row r="101" spans="1:5" hidden="1" x14ac:dyDescent="0.25">
      <c r="A101" s="19"/>
      <c r="B101" s="12"/>
      <c r="C101" s="25" t="str">
        <f>IF(ИНФА!$M$44="","",ИНФА!$M$44)</f>
        <v/>
      </c>
      <c r="E101" s="1">
        <f t="shared" si="3"/>
        <v>0</v>
      </c>
    </row>
    <row r="102" spans="1:5" hidden="1" x14ac:dyDescent="0.25">
      <c r="A102" s="19"/>
      <c r="B102" s="12"/>
      <c r="C102" s="25" t="str">
        <f>IF(ИНФА!$M$45="","",ИНФА!$M$45)</f>
        <v/>
      </c>
      <c r="E102" s="1">
        <f t="shared" si="3"/>
        <v>0</v>
      </c>
    </row>
    <row r="103" spans="1:5" hidden="1" x14ac:dyDescent="0.25">
      <c r="A103" s="19"/>
      <c r="B103" s="12"/>
      <c r="C103" s="25" t="str">
        <f>IF(ИНФА!$M$46="","",ИНФА!$M$46)</f>
        <v/>
      </c>
      <c r="E103" s="1">
        <f t="shared" si="3"/>
        <v>0</v>
      </c>
    </row>
    <row r="104" spans="1:5" hidden="1" x14ac:dyDescent="0.25">
      <c r="A104" s="19"/>
      <c r="B104" s="12"/>
      <c r="C104" s="25" t="str">
        <f>IF(ИНФА!$M$47="","",ИНФА!$M$47)</f>
        <v/>
      </c>
      <c r="E104" s="1">
        <f t="shared" si="3"/>
        <v>0</v>
      </c>
    </row>
    <row r="105" spans="1:5" hidden="1" x14ac:dyDescent="0.25">
      <c r="A105" s="19"/>
      <c r="B105" s="12"/>
      <c r="C105" s="25" t="str">
        <f>IF(ИНФА!$M$48="","",ИНФА!$M$48)</f>
        <v/>
      </c>
      <c r="E105" s="1">
        <f t="shared" si="3"/>
        <v>0</v>
      </c>
    </row>
    <row r="106" spans="1:5" hidden="1" x14ac:dyDescent="0.25">
      <c r="A106" s="19"/>
      <c r="B106" s="12"/>
      <c r="C106" s="25" t="str">
        <f>IF(ИНФА!$M$49="","",ИНФА!$M$49)</f>
        <v/>
      </c>
      <c r="E106" s="1">
        <f t="shared" si="3"/>
        <v>0</v>
      </c>
    </row>
    <row r="107" spans="1:5" hidden="1" x14ac:dyDescent="0.25">
      <c r="A107" s="19"/>
      <c r="B107" s="12"/>
      <c r="C107" s="25" t="str">
        <f>IF(ИНФА!$M$50="","",ИНФА!$M$50)</f>
        <v/>
      </c>
      <c r="E107" s="1">
        <f t="shared" si="3"/>
        <v>0</v>
      </c>
    </row>
    <row r="108" spans="1:5" hidden="1" x14ac:dyDescent="0.25">
      <c r="A108" s="19"/>
      <c r="B108" s="12"/>
      <c r="C108" s="25" t="str">
        <f>IF(ИНФА!$M$51="","",ИНФА!$M$51)</f>
        <v/>
      </c>
      <c r="E108" s="1">
        <f t="shared" si="3"/>
        <v>0</v>
      </c>
    </row>
    <row r="109" spans="1:5" x14ac:dyDescent="0.25">
      <c r="A109" s="19">
        <v>5</v>
      </c>
      <c r="B109" s="21" t="str" cm="1">
        <f t="array" aca="1" ref="B109" ca="1">IF(MID(INDIRECT("'АОСР'!"&amp;"A"&amp;A109+1,1),1,FIND("_",INDIRECT("'АОСР'!"&amp;"A"&amp;A109+1,1),1)-1)="АОСР",CONCATENATE("Акт освидетельствования скрытых работ №",INDIRECT("'АОСР'!"&amp;"B"&amp;A109+1,1)),"Акт освидетельствования ответственных конструкций")</f>
        <v>Акт освидетельствования скрытых работ №1-КЗ_ОП</v>
      </c>
      <c r="C109" s="24" t="str">
        <f ca="1">CONCATENATE(INDIRECT("'АОСР'!"&amp;"G"&amp;A109+1,1)," ",INDIRECT("'АОСР'!"&amp;"H"&amp;A109+1,1)," ",INDIRECT("'АОСР'!"&amp;"I"&amp;A109+1,1),"г.")</f>
        <v>15 ноября 2024г.</v>
      </c>
      <c r="E109" s="1">
        <f ca="1">IFERROR(IF(OR(C109="",IFERROR(B109,0)=0),0,1),0)</f>
        <v>1</v>
      </c>
    </row>
    <row r="110" spans="1:5" x14ac:dyDescent="0.25">
      <c r="A110" s="19"/>
      <c r="B110" s="30" t="str">
        <f ca="1">IF(LEN(INDIRECT("'АОСР'!"&amp;"C"&amp;A109+1,1))&lt;46,CONCATENATE($N$2,INDIRECT("'АОСР'!"&amp;"C"&amp;A109+1,1),$O$2),CONCATENATE($N$2,MID(INDIRECT("'АОСР'!"&amp;"C"&amp;A109+1,1),1,FIND(" ",INDIRECT("'АОСР'!"&amp;"C"&amp;A109+1,1),40))))</f>
        <v>"Разработка грунта траншеи"</v>
      </c>
      <c r="C110" s="25" t="str">
        <f ca="1">IF(ИНФА!$M$21="","",IF(INDIRECT("'АОСР'!"&amp;"O"&amp;A109+1,1)="ТП",ИНФА!$M$21,IF(INDIRECT("'АОСР'!"&amp;"O"&amp;A109+1,1)="ВЛ",ИНФА!$M$24,ИНФА!$M$27)))</f>
        <v xml:space="preserve"> Старший мастер Ломоносовского РЭС филиала </v>
      </c>
      <c r="E110" s="1">
        <f ca="1">IFERROR(IF(C110="",0,IF(IFERROR($B$109,0)=0,0,2)),0)</f>
        <v>2</v>
      </c>
    </row>
    <row r="111" spans="1:5" x14ac:dyDescent="0.25">
      <c r="A111" s="19"/>
      <c r="B111" s="31" t="str">
        <f ca="1">IFERROR(CONCATENATE(MID(INDIRECT("'АОСР'!"&amp;"C"&amp;A109+1,1),FIND(" ",INDIRECT("'АОСР'!"&amp;"C"&amp;A109+1,1),40)+1,46),$O$2),"")</f>
        <v/>
      </c>
      <c r="C111" s="25" t="str">
        <f ca="1">IF(ИНФА!$M$22="","",IF(INDIRECT("'АОСР'!"&amp;"O"&amp;A109+1,1)="ТП",ИНФА!$M$22,IF(INDIRECT("'АОСР'!"&amp;"O"&amp;A109+1,1)="ВЛ",ИНФА!$M$25,ИНФА!$M$28)))</f>
        <v xml:space="preserve">ПАО "Россети Ленэнерго", "ГтЭС" </v>
      </c>
      <c r="E111" s="1">
        <f t="shared" ref="E111:E134" ca="1" si="4">IFERROR(IF(C111="",0,IF(IFERROR($B$109,0)=0,0,2)),0)</f>
        <v>2</v>
      </c>
    </row>
    <row r="112" spans="1:5" x14ac:dyDescent="0.25">
      <c r="A112" s="19"/>
      <c r="B112" s="22"/>
      <c r="C112" s="25" t="str">
        <f ca="1">IF(ИНФА!$M$23="","",IF(INDIRECT("'АОСР'!"&amp;"O"&amp;A109+1,1)="ТП",ИНФА!$M$23,IF(INDIRECT("'АОСР'!"&amp;"O"&amp;A109+1,1)="ВЛ",ИНФА!$M$26,ИНФА!$M$29)))</f>
        <v xml:space="preserve"> Ширяев Е.М.</v>
      </c>
      <c r="E112" s="1">
        <f t="shared" ca="1" si="4"/>
        <v>2</v>
      </c>
    </row>
    <row r="113" spans="1:5" x14ac:dyDescent="0.25">
      <c r="A113" s="19"/>
      <c r="B113" s="22"/>
      <c r="C113" s="25" t="str">
        <f>IF(ИНФА!$M$30="","",ИНФА!$M$30)</f>
        <v>Директор по строительству ООО «СЭТ»</v>
      </c>
      <c r="E113" s="1">
        <f t="shared" ca="1" si="4"/>
        <v>2</v>
      </c>
    </row>
    <row r="114" spans="1:5" x14ac:dyDescent="0.25">
      <c r="A114" s="19"/>
      <c r="B114" s="22"/>
      <c r="C114" s="25" t="str">
        <f>IF(ИНФА!$M$31="","",ИНФА!$M$31)</f>
        <v>Потоцкий А.А.</v>
      </c>
      <c r="E114" s="1">
        <f t="shared" ca="1" si="4"/>
        <v>2</v>
      </c>
    </row>
    <row r="115" spans="1:5" x14ac:dyDescent="0.25">
      <c r="A115" s="19"/>
      <c r="B115" s="23"/>
      <c r="C115" s="25" t="str">
        <f>IF(ИНФА!$M$32="","",ИНФА!$M$32)</f>
        <v xml:space="preserve">Ведущий инженер строительного контроля </v>
      </c>
      <c r="E115" s="1">
        <f t="shared" ca="1" si="4"/>
        <v>2</v>
      </c>
    </row>
    <row r="116" spans="1:5" x14ac:dyDescent="0.25">
      <c r="A116" s="19"/>
      <c r="B116" s="23"/>
      <c r="C116" s="25" t="str">
        <f>IF(ИНФА!$M$33="","",ИНФА!$M$33)</f>
        <v>ООО «СЭТ» Кольцов А.Г.</v>
      </c>
      <c r="E116" s="1">
        <f t="shared" ca="1" si="4"/>
        <v>2</v>
      </c>
    </row>
    <row r="117" spans="1:5" x14ac:dyDescent="0.25">
      <c r="A117" s="19"/>
      <c r="B117" s="23"/>
      <c r="C117" s="25" t="str">
        <f>IF(ИНФА!$M$34="","",ИНФА!$M$34)</f>
        <v>Начальник участка ООО «СЭТ»</v>
      </c>
      <c r="E117" s="1">
        <f t="shared" ca="1" si="4"/>
        <v>2</v>
      </c>
    </row>
    <row r="118" spans="1:5" x14ac:dyDescent="0.25">
      <c r="A118" s="19"/>
      <c r="B118" s="14"/>
      <c r="C118" s="25" t="str">
        <f>IF(ИНФА!$M$35="","",ИНФА!$M$35)</f>
        <v>Нугуманов М.А.</v>
      </c>
      <c r="E118" s="1">
        <f t="shared" ca="1" si="4"/>
        <v>2</v>
      </c>
    </row>
    <row r="119" spans="1:5" x14ac:dyDescent="0.25">
      <c r="A119" s="19"/>
      <c r="B119" s="23"/>
      <c r="C119" s="25" t="str">
        <f>IF(ИНФА!$M$36="","",ИНФА!$M$36)</f>
        <v xml:space="preserve">Ведущий инженер отдела строительного контроля </v>
      </c>
      <c r="E119" s="1">
        <f t="shared" ca="1" si="4"/>
        <v>2</v>
      </c>
    </row>
    <row r="120" spans="1:5" x14ac:dyDescent="0.25">
      <c r="A120" s="19"/>
      <c r="B120" s="14"/>
      <c r="C120" s="25" t="str">
        <f>IF(ИНФА!$M$37="","",ИНФА!$M$37)</f>
        <v>АО "ЛЭСР" Сафуанова В.А.</v>
      </c>
      <c r="E120" s="1">
        <f t="shared" ca="1" si="4"/>
        <v>2</v>
      </c>
    </row>
    <row r="121" spans="1:5" hidden="1" x14ac:dyDescent="0.25">
      <c r="A121" s="19"/>
      <c r="B121" s="14"/>
      <c r="C121" s="25" t="str">
        <f>IF(ИНФА!$M$38="","",ИНФА!$M$38)</f>
        <v/>
      </c>
      <c r="E121" s="1">
        <f t="shared" si="4"/>
        <v>0</v>
      </c>
    </row>
    <row r="122" spans="1:5" hidden="1" x14ac:dyDescent="0.25">
      <c r="A122" s="19"/>
      <c r="B122" s="22"/>
      <c r="C122" s="25" t="str">
        <f>IF(ИНФА!$M$39="","",ИНФА!$M$39)</f>
        <v/>
      </c>
      <c r="E122" s="1">
        <f t="shared" si="4"/>
        <v>0</v>
      </c>
    </row>
    <row r="123" spans="1:5" hidden="1" x14ac:dyDescent="0.25">
      <c r="A123" s="19"/>
      <c r="B123" s="12"/>
      <c r="C123" s="25" t="str">
        <f>IF(ИНФА!$M$40="","",ИНФА!$M$40)</f>
        <v/>
      </c>
      <c r="E123" s="1">
        <f t="shared" si="4"/>
        <v>0</v>
      </c>
    </row>
    <row r="124" spans="1:5" hidden="1" x14ac:dyDescent="0.25">
      <c r="A124" s="19"/>
      <c r="B124" s="12"/>
      <c r="C124" s="25" t="str">
        <f>IF(ИНФА!$M$41="","",ИНФА!$M$41)</f>
        <v/>
      </c>
      <c r="E124" s="1">
        <f t="shared" si="4"/>
        <v>0</v>
      </c>
    </row>
    <row r="125" spans="1:5" hidden="1" x14ac:dyDescent="0.25">
      <c r="A125" s="19"/>
      <c r="B125" s="12"/>
      <c r="C125" s="25" t="str">
        <f>IF(ИНФА!$M$42="","",ИНФА!$M$42)</f>
        <v/>
      </c>
      <c r="E125" s="1">
        <f t="shared" si="4"/>
        <v>0</v>
      </c>
    </row>
    <row r="126" spans="1:5" hidden="1" x14ac:dyDescent="0.25">
      <c r="A126" s="19"/>
      <c r="B126" s="12"/>
      <c r="C126" s="25" t="str">
        <f>IF(ИНФА!$M$43="","",ИНФА!$M$43)</f>
        <v/>
      </c>
      <c r="E126" s="1">
        <f t="shared" si="4"/>
        <v>0</v>
      </c>
    </row>
    <row r="127" spans="1:5" hidden="1" x14ac:dyDescent="0.25">
      <c r="A127" s="19"/>
      <c r="B127" s="12"/>
      <c r="C127" s="25" t="str">
        <f>IF(ИНФА!$M$44="","",ИНФА!$M$44)</f>
        <v/>
      </c>
      <c r="E127" s="1">
        <f t="shared" si="4"/>
        <v>0</v>
      </c>
    </row>
    <row r="128" spans="1:5" hidden="1" x14ac:dyDescent="0.25">
      <c r="A128" s="19"/>
      <c r="B128" s="12"/>
      <c r="C128" s="25" t="str">
        <f>IF(ИНФА!$M$45="","",ИНФА!$M$45)</f>
        <v/>
      </c>
      <c r="E128" s="1">
        <f t="shared" si="4"/>
        <v>0</v>
      </c>
    </row>
    <row r="129" spans="1:5" hidden="1" x14ac:dyDescent="0.25">
      <c r="A129" s="19"/>
      <c r="B129" s="12"/>
      <c r="C129" s="25" t="str">
        <f>IF(ИНФА!$M$46="","",ИНФА!$M$46)</f>
        <v/>
      </c>
      <c r="E129" s="1">
        <f t="shared" si="4"/>
        <v>0</v>
      </c>
    </row>
    <row r="130" spans="1:5" hidden="1" x14ac:dyDescent="0.25">
      <c r="A130" s="19"/>
      <c r="B130" s="12"/>
      <c r="C130" s="25" t="str">
        <f>IF(ИНФА!$M$47="","",ИНФА!$M$47)</f>
        <v/>
      </c>
      <c r="E130" s="1">
        <f t="shared" si="4"/>
        <v>0</v>
      </c>
    </row>
    <row r="131" spans="1:5" hidden="1" x14ac:dyDescent="0.25">
      <c r="A131" s="19"/>
      <c r="B131" s="12"/>
      <c r="C131" s="25" t="str">
        <f>IF(ИНФА!$M$48="","",ИНФА!$M$48)</f>
        <v/>
      </c>
      <c r="E131" s="1">
        <f t="shared" si="4"/>
        <v>0</v>
      </c>
    </row>
    <row r="132" spans="1:5" hidden="1" x14ac:dyDescent="0.25">
      <c r="A132" s="19"/>
      <c r="B132" s="12"/>
      <c r="C132" s="25" t="str">
        <f>IF(ИНФА!$M$49="","",ИНФА!$M$49)</f>
        <v/>
      </c>
      <c r="E132" s="1">
        <f t="shared" si="4"/>
        <v>0</v>
      </c>
    </row>
    <row r="133" spans="1:5" hidden="1" x14ac:dyDescent="0.25">
      <c r="A133" s="19"/>
      <c r="B133" s="12"/>
      <c r="C133" s="25" t="str">
        <f>IF(ИНФА!$M$50="","",ИНФА!$M$50)</f>
        <v/>
      </c>
      <c r="E133" s="1">
        <f t="shared" si="4"/>
        <v>0</v>
      </c>
    </row>
    <row r="134" spans="1:5" hidden="1" x14ac:dyDescent="0.25">
      <c r="A134" s="19"/>
      <c r="B134" s="12"/>
      <c r="C134" s="25" t="str">
        <f>IF(ИНФА!$M$51="","",ИНФА!$M$51)</f>
        <v/>
      </c>
      <c r="E134" s="1">
        <f t="shared" si="4"/>
        <v>0</v>
      </c>
    </row>
    <row r="135" spans="1:5" x14ac:dyDescent="0.25">
      <c r="A135" s="19">
        <f>A109+1</f>
        <v>6</v>
      </c>
      <c r="B135" s="21" t="str" cm="1">
        <f t="array" aca="1" ref="B135" ca="1">IF(MID(INDIRECT("'АОСР'!"&amp;"A"&amp;A135+1,1),1,FIND("_",INDIRECT("'АОСР'!"&amp;"A"&amp;A135+1,1),1)-1)="АОСР",CONCATENATE("Акт освидетельствования скрытых работ №",INDIRECT("'АОСР'!"&amp;"B"&amp;A135+1,1)),"Акт освидетельствования ответственных конструкций")</f>
        <v>Акт освидетельствования скрытых работ №2-КЗ_ОП</v>
      </c>
      <c r="C135" s="24" t="str">
        <f ca="1">CONCATENATE(INDIRECT("'АОСР'!"&amp;"G"&amp;A135+1,1)," ",INDIRECT("'АОСР'!"&amp;"H"&amp;A135+1,1)," ",INDIRECT("'АОСР'!"&amp;"I"&amp;A135+1,1),"г.")</f>
        <v>15 ноября 2024г.</v>
      </c>
      <c r="E135" s="1">
        <f ca="1">IFERROR(IF(OR(C135="",IFERROR(B135,0)=0),0,1),0)</f>
        <v>1</v>
      </c>
    </row>
    <row r="136" spans="1:5" x14ac:dyDescent="0.25">
      <c r="A136" s="19"/>
      <c r="B136" s="30" t="str">
        <f ca="1">IF(LEN(INDIRECT("'АОСР'!"&amp;"C"&amp;A135+1,1))&lt;46,CONCATENATE($N$2,INDIRECT("'АОСР'!"&amp;"C"&amp;A135+1,1),$O$2),CONCATENATE($N$2,MID(INDIRECT("'АОСР'!"&amp;"C"&amp;A135+1,1),1,FIND(" ",INDIRECT("'АОСР'!"&amp;"C"&amp;A135+1,1),40))))</f>
        <v>"Монтаж вертикальных электродов"</v>
      </c>
      <c r="C136" s="25" t="str">
        <f ca="1">IF(ИНФА!$M$21="","",IF(INDIRECT("'АОСР'!"&amp;"O"&amp;A135+1,1)="ТП",ИНФА!$M$21,IF(INDIRECT("'АОСР'!"&amp;"O"&amp;A135+1,1)="ВЛ",ИНФА!$M$24,ИНФА!$M$27)))</f>
        <v xml:space="preserve"> Старший мастер Ломоносовского РЭС филиала </v>
      </c>
      <c r="E136" s="1">
        <f ca="1">IFERROR(IF(C136="",0,IF(IFERROR($B$135,0)=0,0,2)),0)</f>
        <v>2</v>
      </c>
    </row>
    <row r="137" spans="1:5" x14ac:dyDescent="0.25">
      <c r="A137" s="19"/>
      <c r="B137" s="31" t="str">
        <f ca="1">IFERROR(CONCATENATE(MID(INDIRECT("'АОСР'!"&amp;"C"&amp;A135+1,1),FIND(" ",INDIRECT("'АОСР'!"&amp;"C"&amp;A135+1,1),40)+1,46),$O$2),"")</f>
        <v/>
      </c>
      <c r="C137" s="25" t="str">
        <f ca="1">IF(ИНФА!$M$22="","",IF(INDIRECT("'АОСР'!"&amp;"O"&amp;A135+1,1)="ТП",ИНФА!$M$22,IF(INDIRECT("'АОСР'!"&amp;"O"&amp;A135+1,1)="ВЛ",ИНФА!$M$25,ИНФА!$M$28)))</f>
        <v xml:space="preserve">ПАО "Россети Ленэнерго", "ГтЭС" </v>
      </c>
      <c r="E137" s="1">
        <f t="shared" ref="E137:E160" ca="1" si="5">IFERROR(IF(C137="",0,IF(IFERROR($B$135,0)=0,0,2)),0)</f>
        <v>2</v>
      </c>
    </row>
    <row r="138" spans="1:5" x14ac:dyDescent="0.25">
      <c r="A138" s="19"/>
      <c r="B138" s="22"/>
      <c r="C138" s="25" t="str">
        <f ca="1">IF(ИНФА!$M$23="","",IF(INDIRECT("'АОСР'!"&amp;"O"&amp;A135+1,1)="ТП",ИНФА!$M$23,IF(INDIRECT("'АОСР'!"&amp;"O"&amp;A135+1,1)="ВЛ",ИНФА!$M$26,ИНФА!$M$29)))</f>
        <v xml:space="preserve"> Ширяев Е.М.</v>
      </c>
      <c r="E138" s="1">
        <f t="shared" ca="1" si="5"/>
        <v>2</v>
      </c>
    </row>
    <row r="139" spans="1:5" x14ac:dyDescent="0.25">
      <c r="A139" s="19"/>
      <c r="B139" s="22"/>
      <c r="C139" s="25" t="str">
        <f>IF(ИНФА!$M$30="","",ИНФА!$M$30)</f>
        <v>Директор по строительству ООО «СЭТ»</v>
      </c>
      <c r="E139" s="1">
        <f t="shared" ca="1" si="5"/>
        <v>2</v>
      </c>
    </row>
    <row r="140" spans="1:5" x14ac:dyDescent="0.25">
      <c r="A140" s="19"/>
      <c r="B140" s="22"/>
      <c r="C140" s="25" t="str">
        <f>IF(ИНФА!$M$31="","",ИНФА!$M$31)</f>
        <v>Потоцкий А.А.</v>
      </c>
      <c r="E140" s="1">
        <f t="shared" ca="1" si="5"/>
        <v>2</v>
      </c>
    </row>
    <row r="141" spans="1:5" x14ac:dyDescent="0.25">
      <c r="A141" s="19"/>
      <c r="B141" s="23"/>
      <c r="C141" s="25" t="str">
        <f>IF(ИНФА!$M$32="","",ИНФА!$M$32)</f>
        <v xml:space="preserve">Ведущий инженер строительного контроля </v>
      </c>
      <c r="E141" s="1">
        <f t="shared" ca="1" si="5"/>
        <v>2</v>
      </c>
    </row>
    <row r="142" spans="1:5" x14ac:dyDescent="0.25">
      <c r="A142" s="19"/>
      <c r="B142" s="23"/>
      <c r="C142" s="25" t="str">
        <f>IF(ИНФА!$M$33="","",ИНФА!$M$33)</f>
        <v>ООО «СЭТ» Кольцов А.Г.</v>
      </c>
      <c r="E142" s="1">
        <f t="shared" ca="1" si="5"/>
        <v>2</v>
      </c>
    </row>
    <row r="143" spans="1:5" x14ac:dyDescent="0.25">
      <c r="A143" s="19"/>
      <c r="B143" s="23"/>
      <c r="C143" s="25" t="str">
        <f>IF(ИНФА!$M$34="","",ИНФА!$M$34)</f>
        <v>Начальник участка ООО «СЭТ»</v>
      </c>
      <c r="E143" s="1">
        <f t="shared" ca="1" si="5"/>
        <v>2</v>
      </c>
    </row>
    <row r="144" spans="1:5" x14ac:dyDescent="0.25">
      <c r="A144" s="19"/>
      <c r="B144" s="14"/>
      <c r="C144" s="25" t="str">
        <f>IF(ИНФА!$M$35="","",ИНФА!$M$35)</f>
        <v>Нугуманов М.А.</v>
      </c>
      <c r="E144" s="1">
        <f t="shared" ca="1" si="5"/>
        <v>2</v>
      </c>
    </row>
    <row r="145" spans="1:5" x14ac:dyDescent="0.25">
      <c r="A145" s="19"/>
      <c r="B145" s="23"/>
      <c r="C145" s="25" t="str">
        <f>IF(ИНФА!$M$36="","",ИНФА!$M$36)</f>
        <v xml:space="preserve">Ведущий инженер отдела строительного контроля </v>
      </c>
      <c r="E145" s="1">
        <f t="shared" ca="1" si="5"/>
        <v>2</v>
      </c>
    </row>
    <row r="146" spans="1:5" x14ac:dyDescent="0.25">
      <c r="A146" s="19"/>
      <c r="B146" s="14"/>
      <c r="C146" s="25" t="str">
        <f>IF(ИНФА!$M$37="","",ИНФА!$M$37)</f>
        <v>АО "ЛЭСР" Сафуанова В.А.</v>
      </c>
      <c r="E146" s="1">
        <f t="shared" ca="1" si="5"/>
        <v>2</v>
      </c>
    </row>
    <row r="147" spans="1:5" hidden="1" x14ac:dyDescent="0.25">
      <c r="A147" s="19"/>
      <c r="B147" s="14"/>
      <c r="C147" s="25" t="str">
        <f>IF(ИНФА!$M$38="","",ИНФА!$M$38)</f>
        <v/>
      </c>
      <c r="E147" s="1">
        <f t="shared" si="5"/>
        <v>0</v>
      </c>
    </row>
    <row r="148" spans="1:5" hidden="1" x14ac:dyDescent="0.25">
      <c r="A148" s="19"/>
      <c r="B148" s="22"/>
      <c r="C148" s="25" t="str">
        <f>IF(ИНФА!$M$39="","",ИНФА!$M$39)</f>
        <v/>
      </c>
      <c r="E148" s="1">
        <f t="shared" si="5"/>
        <v>0</v>
      </c>
    </row>
    <row r="149" spans="1:5" hidden="1" x14ac:dyDescent="0.25">
      <c r="A149" s="19"/>
      <c r="B149" s="12"/>
      <c r="C149" s="25" t="str">
        <f>IF(ИНФА!$M$40="","",ИНФА!$M$40)</f>
        <v/>
      </c>
      <c r="E149" s="1">
        <f t="shared" si="5"/>
        <v>0</v>
      </c>
    </row>
    <row r="150" spans="1:5" hidden="1" x14ac:dyDescent="0.25">
      <c r="A150" s="19"/>
      <c r="B150" s="12"/>
      <c r="C150" s="25" t="str">
        <f>IF(ИНФА!$M$41="","",ИНФА!$M$41)</f>
        <v/>
      </c>
      <c r="E150" s="1">
        <f t="shared" si="5"/>
        <v>0</v>
      </c>
    </row>
    <row r="151" spans="1:5" hidden="1" x14ac:dyDescent="0.25">
      <c r="A151" s="19"/>
      <c r="B151" s="12"/>
      <c r="C151" s="25" t="str">
        <f>IF(ИНФА!$M$42="","",ИНФА!$M$42)</f>
        <v/>
      </c>
      <c r="E151" s="1">
        <f t="shared" si="5"/>
        <v>0</v>
      </c>
    </row>
    <row r="152" spans="1:5" hidden="1" x14ac:dyDescent="0.25">
      <c r="A152" s="19"/>
      <c r="B152" s="12"/>
      <c r="C152" s="25" t="str">
        <f>IF(ИНФА!$M$43="","",ИНФА!$M$43)</f>
        <v/>
      </c>
      <c r="E152" s="1">
        <f t="shared" si="5"/>
        <v>0</v>
      </c>
    </row>
    <row r="153" spans="1:5" hidden="1" x14ac:dyDescent="0.25">
      <c r="A153" s="19"/>
      <c r="B153" s="12"/>
      <c r="C153" s="25" t="str">
        <f>IF(ИНФА!$M$44="","",ИНФА!$M$44)</f>
        <v/>
      </c>
      <c r="E153" s="1">
        <f t="shared" si="5"/>
        <v>0</v>
      </c>
    </row>
    <row r="154" spans="1:5" hidden="1" x14ac:dyDescent="0.25">
      <c r="A154" s="19"/>
      <c r="B154" s="12"/>
      <c r="C154" s="25" t="str">
        <f>IF(ИНФА!$M$45="","",ИНФА!$M$45)</f>
        <v/>
      </c>
      <c r="E154" s="1">
        <f t="shared" si="5"/>
        <v>0</v>
      </c>
    </row>
    <row r="155" spans="1:5" hidden="1" x14ac:dyDescent="0.25">
      <c r="A155" s="19"/>
      <c r="B155" s="12"/>
      <c r="C155" s="25" t="str">
        <f>IF(ИНФА!$M$46="","",ИНФА!$M$46)</f>
        <v/>
      </c>
      <c r="E155" s="1">
        <f t="shared" si="5"/>
        <v>0</v>
      </c>
    </row>
    <row r="156" spans="1:5" hidden="1" x14ac:dyDescent="0.25">
      <c r="A156" s="19"/>
      <c r="B156" s="12"/>
      <c r="C156" s="25" t="str">
        <f>IF(ИНФА!$M$47="","",ИНФА!$M$47)</f>
        <v/>
      </c>
      <c r="E156" s="1">
        <f t="shared" si="5"/>
        <v>0</v>
      </c>
    </row>
    <row r="157" spans="1:5" hidden="1" x14ac:dyDescent="0.25">
      <c r="A157" s="19"/>
      <c r="B157" s="12"/>
      <c r="C157" s="25" t="str">
        <f>IF(ИНФА!$M$48="","",ИНФА!$M$48)</f>
        <v/>
      </c>
      <c r="E157" s="1">
        <f t="shared" si="5"/>
        <v>0</v>
      </c>
    </row>
    <row r="158" spans="1:5" hidden="1" x14ac:dyDescent="0.25">
      <c r="A158" s="19"/>
      <c r="B158" s="12"/>
      <c r="C158" s="25" t="str">
        <f>IF(ИНФА!$M$49="","",ИНФА!$M$49)</f>
        <v/>
      </c>
      <c r="E158" s="1">
        <f t="shared" si="5"/>
        <v>0</v>
      </c>
    </row>
    <row r="159" spans="1:5" hidden="1" x14ac:dyDescent="0.25">
      <c r="A159" s="19"/>
      <c r="B159" s="12"/>
      <c r="C159" s="25" t="str">
        <f>IF(ИНФА!$M$50="","",ИНФА!$M$50)</f>
        <v/>
      </c>
      <c r="E159" s="1">
        <f t="shared" si="5"/>
        <v>0</v>
      </c>
    </row>
    <row r="160" spans="1:5" hidden="1" x14ac:dyDescent="0.25">
      <c r="A160" s="19"/>
      <c r="B160" s="12"/>
      <c r="C160" s="25" t="str">
        <f>IF(ИНФА!$M$51="","",ИНФА!$M$51)</f>
        <v/>
      </c>
      <c r="E160" s="1">
        <f t="shared" si="5"/>
        <v>0</v>
      </c>
    </row>
    <row r="161" spans="1:5" x14ac:dyDescent="0.25">
      <c r="A161" s="19">
        <f>A135+1</f>
        <v>7</v>
      </c>
      <c r="B161" s="21" t="str" cm="1">
        <f t="array" aca="1" ref="B161" ca="1">IF(MID(INDIRECT("'АОСР'!"&amp;"A"&amp;A161+1,1),1,FIND("_",INDIRECT("'АОСР'!"&amp;"A"&amp;A161+1,1),1)-1)="АОСР",CONCATENATE("Акт освидетельствования скрытых работ №",INDIRECT("'АОСР'!"&amp;"B"&amp;A161+1,1)),"Акт освидетельствования ответственных конструкций")</f>
        <v>Акт освидетельствования скрытых работ №3-КЗ_ОП</v>
      </c>
      <c r="C161" s="24" t="str">
        <f ca="1">CONCATENATE(INDIRECT("'АОСР'!"&amp;"G"&amp;A161+1,1)," ",INDIRECT("'АОСР'!"&amp;"H"&amp;A161+1,1)," ",INDIRECT("'АОСР'!"&amp;"I"&amp;A161+1,1),"г.")</f>
        <v>15 ноября 2024г.</v>
      </c>
      <c r="E161" s="1">
        <f ca="1">IFERROR(IF(OR(C161="",IFERROR(B161,0)=0),0,1),0)</f>
        <v>1</v>
      </c>
    </row>
    <row r="162" spans="1:5" x14ac:dyDescent="0.25">
      <c r="A162" s="19"/>
      <c r="B162" s="30" t="str">
        <f ca="1">IF(LEN(INDIRECT("'АОСР'!"&amp;"C"&amp;A161+1,1))&lt;46,CONCATENATE($N$2,INDIRECT("'АОСР'!"&amp;"C"&amp;A161+1,1),$O$2),CONCATENATE($N$2,MID(INDIRECT("'АОСР'!"&amp;"C"&amp;A161+1,1),1,FIND(" ",INDIRECT("'АОСР'!"&amp;"C"&amp;A161+1,1),40))))</f>
        <v>"Монтаж горизонтального заземлителя"</v>
      </c>
      <c r="C162" s="25" t="str">
        <f ca="1">IF(ИНФА!$M$21="","",IF(INDIRECT("'АОСР'!"&amp;"O"&amp;A161+1,1)="ТП",ИНФА!$M$21,IF(INDIRECT("'АОСР'!"&amp;"O"&amp;A161+1,1)="ВЛ",ИНФА!$M$24,ИНФА!$M$27)))</f>
        <v xml:space="preserve"> Старший мастер Ломоносовского РЭС филиала </v>
      </c>
      <c r="E162" s="1">
        <f ca="1">IFERROR(IF(C162="",0,IF(IFERROR($B$161,0)=0,0,2)),0)</f>
        <v>2</v>
      </c>
    </row>
    <row r="163" spans="1:5" x14ac:dyDescent="0.25">
      <c r="A163" s="19"/>
      <c r="B163" s="31" t="str">
        <f ca="1">IFERROR(CONCATENATE(MID(INDIRECT("'АОСР'!"&amp;"C"&amp;A161+1,1),FIND(" ",INDIRECT("'АОСР'!"&amp;"C"&amp;A161+1,1),40)+1,46),$O$2),"")</f>
        <v/>
      </c>
      <c r="C163" s="25" t="str">
        <f ca="1">IF(ИНФА!$M$22="","",IF(INDIRECT("'АОСР'!"&amp;"O"&amp;A161+1,1)="ТП",ИНФА!$M$22,IF(INDIRECT("'АОСР'!"&amp;"O"&amp;A161+1,1)="ВЛ",ИНФА!$M$25,ИНФА!$M$28)))</f>
        <v xml:space="preserve">ПАО "Россети Ленэнерго", "ГтЭС" </v>
      </c>
      <c r="E163" s="1">
        <f t="shared" ref="E163:E185" ca="1" si="6">IFERROR(IF(C163="",0,IF(IFERROR($B$161,0)=0,0,2)),0)</f>
        <v>2</v>
      </c>
    </row>
    <row r="164" spans="1:5" x14ac:dyDescent="0.25">
      <c r="A164" s="19"/>
      <c r="B164" s="22"/>
      <c r="C164" s="25" t="str">
        <f ca="1">IF(ИНФА!$M$23="","",IF(INDIRECT("'АОСР'!"&amp;"O"&amp;A161+1,1)="ТП",ИНФА!$M$23,IF(INDIRECT("'АОСР'!"&amp;"O"&amp;A161+1,1)="ВЛ",ИНФА!$M$26,ИНФА!$M$29)))</f>
        <v xml:space="preserve"> Ширяев Е.М.</v>
      </c>
      <c r="E164" s="1">
        <f t="shared" ca="1" si="6"/>
        <v>2</v>
      </c>
    </row>
    <row r="165" spans="1:5" x14ac:dyDescent="0.25">
      <c r="A165" s="19"/>
      <c r="B165" s="22"/>
      <c r="C165" s="25" t="str">
        <f>IF(ИНФА!$M$30="","",ИНФА!$M$30)</f>
        <v>Директор по строительству ООО «СЭТ»</v>
      </c>
      <c r="E165" s="1">
        <f t="shared" ca="1" si="6"/>
        <v>2</v>
      </c>
    </row>
    <row r="166" spans="1:5" x14ac:dyDescent="0.25">
      <c r="A166" s="19"/>
      <c r="B166" s="22"/>
      <c r="C166" s="25" t="str">
        <f>IF(ИНФА!$M$31="","",ИНФА!$M$31)</f>
        <v>Потоцкий А.А.</v>
      </c>
      <c r="E166" s="1">
        <f t="shared" ca="1" si="6"/>
        <v>2</v>
      </c>
    </row>
    <row r="167" spans="1:5" x14ac:dyDescent="0.25">
      <c r="A167" s="19"/>
      <c r="B167" s="23"/>
      <c r="C167" s="25" t="str">
        <f>IF(ИНФА!$M$32="","",ИНФА!$M$32)</f>
        <v xml:space="preserve">Ведущий инженер строительного контроля </v>
      </c>
      <c r="E167" s="1">
        <f t="shared" ca="1" si="6"/>
        <v>2</v>
      </c>
    </row>
    <row r="168" spans="1:5" x14ac:dyDescent="0.25">
      <c r="A168" s="19"/>
      <c r="B168" s="23"/>
      <c r="C168" s="25" t="str">
        <f>IF(ИНФА!$M$33="","",ИНФА!$M$33)</f>
        <v>ООО «СЭТ» Кольцов А.Г.</v>
      </c>
      <c r="E168" s="1">
        <f t="shared" ca="1" si="6"/>
        <v>2</v>
      </c>
    </row>
    <row r="169" spans="1:5" x14ac:dyDescent="0.25">
      <c r="A169" s="19"/>
      <c r="B169" s="23"/>
      <c r="C169" s="25" t="str">
        <f>IF(ИНФА!$M$34="","",ИНФА!$M$34)</f>
        <v>Начальник участка ООО «СЭТ»</v>
      </c>
      <c r="E169" s="1">
        <f t="shared" ca="1" si="6"/>
        <v>2</v>
      </c>
    </row>
    <row r="170" spans="1:5" x14ac:dyDescent="0.25">
      <c r="A170" s="19"/>
      <c r="B170" s="14"/>
      <c r="C170" s="25" t="str">
        <f>IF(ИНФА!$M$35="","",ИНФА!$M$35)</f>
        <v>Нугуманов М.А.</v>
      </c>
      <c r="E170" s="1">
        <f t="shared" ca="1" si="6"/>
        <v>2</v>
      </c>
    </row>
    <row r="171" spans="1:5" x14ac:dyDescent="0.25">
      <c r="A171" s="19"/>
      <c r="B171" s="23"/>
      <c r="C171" s="25" t="str">
        <f>IF(ИНФА!$M$36="","",ИНФА!$M$36)</f>
        <v xml:space="preserve">Ведущий инженер отдела строительного контроля </v>
      </c>
      <c r="E171" s="1">
        <f t="shared" ca="1" si="6"/>
        <v>2</v>
      </c>
    </row>
    <row r="172" spans="1:5" x14ac:dyDescent="0.25">
      <c r="A172" s="19"/>
      <c r="B172" s="14"/>
      <c r="C172" s="25" t="str">
        <f>IF(ИНФА!$M$37="","",ИНФА!$M$37)</f>
        <v>АО "ЛЭСР" Сафуанова В.А.</v>
      </c>
      <c r="E172" s="1">
        <f t="shared" ca="1" si="6"/>
        <v>2</v>
      </c>
    </row>
    <row r="173" spans="1:5" hidden="1" x14ac:dyDescent="0.25">
      <c r="A173" s="19"/>
      <c r="B173" s="14"/>
      <c r="C173" s="25" t="str">
        <f>IF(ИНФА!$M$38="","",ИНФА!$M$38)</f>
        <v/>
      </c>
      <c r="E173" s="1">
        <f t="shared" si="6"/>
        <v>0</v>
      </c>
    </row>
    <row r="174" spans="1:5" hidden="1" x14ac:dyDescent="0.25">
      <c r="A174" s="19"/>
      <c r="B174" s="22"/>
      <c r="C174" s="25" t="str">
        <f>IF(ИНФА!$M$39="","",ИНФА!$M$39)</f>
        <v/>
      </c>
      <c r="E174" s="1">
        <f t="shared" si="6"/>
        <v>0</v>
      </c>
    </row>
    <row r="175" spans="1:5" hidden="1" x14ac:dyDescent="0.25">
      <c r="A175" s="19"/>
      <c r="B175" s="12"/>
      <c r="C175" s="25" t="str">
        <f>IF(ИНФА!$M$40="","",ИНФА!$M$40)</f>
        <v/>
      </c>
      <c r="E175" s="1">
        <f t="shared" si="6"/>
        <v>0</v>
      </c>
    </row>
    <row r="176" spans="1:5" hidden="1" x14ac:dyDescent="0.25">
      <c r="A176" s="19"/>
      <c r="B176" s="12"/>
      <c r="C176" s="25" t="str">
        <f>IF(ИНФА!$M$41="","",ИНФА!$M$41)</f>
        <v/>
      </c>
      <c r="E176" s="1">
        <f t="shared" si="6"/>
        <v>0</v>
      </c>
    </row>
    <row r="177" spans="1:5" hidden="1" x14ac:dyDescent="0.25">
      <c r="A177" s="19"/>
      <c r="B177" s="12"/>
      <c r="C177" s="25" t="str">
        <f>IF(ИНФА!$M$42="","",ИНФА!$M$42)</f>
        <v/>
      </c>
      <c r="E177" s="1">
        <f t="shared" si="6"/>
        <v>0</v>
      </c>
    </row>
    <row r="178" spans="1:5" hidden="1" x14ac:dyDescent="0.25">
      <c r="A178" s="19"/>
      <c r="B178" s="12"/>
      <c r="C178" s="25" t="str">
        <f>IF(ИНФА!$M$43="","",ИНФА!$M$43)</f>
        <v/>
      </c>
      <c r="E178" s="1">
        <f t="shared" si="6"/>
        <v>0</v>
      </c>
    </row>
    <row r="179" spans="1:5" hidden="1" x14ac:dyDescent="0.25">
      <c r="A179" s="19"/>
      <c r="B179" s="12"/>
      <c r="C179" s="25" t="str">
        <f>IF(ИНФА!$M$44="","",ИНФА!$M$44)</f>
        <v/>
      </c>
      <c r="E179" s="1">
        <f t="shared" si="6"/>
        <v>0</v>
      </c>
    </row>
    <row r="180" spans="1:5" hidden="1" x14ac:dyDescent="0.25">
      <c r="A180" s="19"/>
      <c r="B180" s="12"/>
      <c r="C180" s="25" t="str">
        <f>IF(ИНФА!$M$45="","",ИНФА!$M$45)</f>
        <v/>
      </c>
      <c r="E180" s="1">
        <f t="shared" si="6"/>
        <v>0</v>
      </c>
    </row>
    <row r="181" spans="1:5" hidden="1" x14ac:dyDescent="0.25">
      <c r="A181" s="19"/>
      <c r="B181" s="12"/>
      <c r="C181" s="25" t="str">
        <f>IF(ИНФА!$M$46="","",ИНФА!$M$46)</f>
        <v/>
      </c>
      <c r="E181" s="1">
        <f t="shared" si="6"/>
        <v>0</v>
      </c>
    </row>
    <row r="182" spans="1:5" hidden="1" x14ac:dyDescent="0.25">
      <c r="A182" s="19"/>
      <c r="B182" s="12"/>
      <c r="C182" s="25" t="str">
        <f>IF(ИНФА!$M$47="","",ИНФА!$M$47)</f>
        <v/>
      </c>
      <c r="E182" s="1">
        <f t="shared" si="6"/>
        <v>0</v>
      </c>
    </row>
    <row r="183" spans="1:5" hidden="1" x14ac:dyDescent="0.25">
      <c r="A183" s="19"/>
      <c r="B183" s="12"/>
      <c r="C183" s="25" t="str">
        <f>IF(ИНФА!$M$48="","",ИНФА!$M$48)</f>
        <v/>
      </c>
      <c r="E183" s="1">
        <f t="shared" si="6"/>
        <v>0</v>
      </c>
    </row>
    <row r="184" spans="1:5" hidden="1" x14ac:dyDescent="0.25">
      <c r="A184" s="19"/>
      <c r="B184" s="12"/>
      <c r="C184" s="25" t="str">
        <f>IF(ИНФА!$M$49="","",ИНФА!$M$49)</f>
        <v/>
      </c>
      <c r="E184" s="1">
        <f t="shared" si="6"/>
        <v>0</v>
      </c>
    </row>
    <row r="185" spans="1:5" hidden="1" x14ac:dyDescent="0.25">
      <c r="A185" s="19"/>
      <c r="B185" s="12"/>
      <c r="C185" s="25" t="str">
        <f>IF(ИНФА!$M$50="","",ИНФА!$M$50)</f>
        <v/>
      </c>
      <c r="E185" s="1">
        <f t="shared" si="6"/>
        <v>0</v>
      </c>
    </row>
    <row r="186" spans="1:5" hidden="1" x14ac:dyDescent="0.25">
      <c r="A186" s="19"/>
      <c r="B186" s="12"/>
      <c r="C186" s="25" t="str">
        <f>IF(ИНФА!$M$51="","",ИНФА!$M$51)</f>
        <v/>
      </c>
      <c r="E186" s="1">
        <f>IFERROR(IF(C186="",0,IF(IFERROR($B$161,0)=0,0,2)),0)</f>
        <v>0</v>
      </c>
    </row>
    <row r="187" spans="1:5" x14ac:dyDescent="0.25">
      <c r="A187" s="19">
        <f>A161+1</f>
        <v>8</v>
      </c>
      <c r="B187" s="21" t="str" cm="1">
        <f t="array" aca="1" ref="B187" ca="1">IF(MID(INDIRECT("'АОСР'!"&amp;"A"&amp;A187+1,1),1,FIND("_",INDIRECT("'АОСР'!"&amp;"A"&amp;A187+1,1),1)-1)="АОСР",CONCATENATE("Акт освидетельствования скрытых работ №",INDIRECT("'АОСР'!"&amp;"B"&amp;A187+1,1)),"Акт освидетельствования ответственных конструкций")</f>
        <v>Акт освидетельствования скрытых работ №4-КЗ_ОП</v>
      </c>
      <c r="C187" s="24" t="str">
        <f ca="1">CONCATENATE(INDIRECT("'АОСР'!"&amp;"G"&amp;A187+1,1)," ",INDIRECT("'АОСР'!"&amp;"H"&amp;A187+1,1)," ",INDIRECT("'АОСР'!"&amp;"I"&amp;A187+1,1),"г.")</f>
        <v>15 ноября 2024г.</v>
      </c>
      <c r="E187" s="1">
        <f ca="1">IFERROR(IF(OR(C187="",IFERROR(B187,0)=0),0,1),0)</f>
        <v>1</v>
      </c>
    </row>
    <row r="188" spans="1:5" x14ac:dyDescent="0.25">
      <c r="A188" s="19"/>
      <c r="B188" s="30" t="str">
        <f ca="1">IF(LEN(INDIRECT("'АОСР'!"&amp;"C"&amp;A187+1,1))&lt;46,CONCATENATE($N$2,INDIRECT("'АОСР'!"&amp;"C"&amp;A187+1,1),$O$2),CONCATENATE($N$2,MID(INDIRECT("'АОСР'!"&amp;"C"&amp;A187+1,1),1,FIND(" ",INDIRECT("'АОСР'!"&amp;"C"&amp;A187+1,1),40))))</f>
        <v>"Огрунтовка и окраска сварных соединений"</v>
      </c>
      <c r="C188" s="25" t="str">
        <f ca="1">IF(ИНФА!$M$21="","",IF(INDIRECT("'АОСР'!"&amp;"O"&amp;A187+1,1)="ТП",ИНФА!$M$21,IF(INDIRECT("'АОСР'!"&amp;"O"&amp;A187+1,1)="ВЛ",ИНФА!$M$24,ИНФА!$M$27)))</f>
        <v xml:space="preserve"> Старший мастер Ломоносовского РЭС филиала </v>
      </c>
      <c r="E188" s="1">
        <f ca="1">IFERROR(IF(C188="",0,IF(IFERROR($B$187,0)=0,0,2)),0)</f>
        <v>2</v>
      </c>
    </row>
    <row r="189" spans="1:5" x14ac:dyDescent="0.25">
      <c r="A189" s="19"/>
      <c r="B189" s="31" t="str">
        <f ca="1">IFERROR(CONCATENATE(MID(INDIRECT("'АОСР'!"&amp;"C"&amp;A187+1,1),FIND(" ",INDIRECT("'АОСР'!"&amp;"C"&amp;A187+1,1),40)+1,46),$O$2),"")</f>
        <v/>
      </c>
      <c r="C189" s="25" t="str">
        <f ca="1">IF(ИНФА!$M$22="","",IF(INDIRECT("'АОСР'!"&amp;"O"&amp;A187+1,1)="ТП",ИНФА!$M$22,IF(INDIRECT("'АОСР'!"&amp;"O"&amp;A187+1,1)="ВЛ",ИНФА!$M$25,ИНФА!$M$28)))</f>
        <v xml:space="preserve">ПАО "Россети Ленэнерго", "ГтЭС" </v>
      </c>
      <c r="E189" s="1">
        <f t="shared" ref="E189:E212" ca="1" si="7">IFERROR(IF(C189="",0,IF(IFERROR($B$187,0)=0,0,2)),0)</f>
        <v>2</v>
      </c>
    </row>
    <row r="190" spans="1:5" x14ac:dyDescent="0.25">
      <c r="A190" s="19"/>
      <c r="B190" s="22"/>
      <c r="C190" s="25" t="str">
        <f ca="1">IF(ИНФА!$M$23="","",IF(INDIRECT("'АОСР'!"&amp;"O"&amp;A187+1,1)="ТП",ИНФА!$M$23,IF(INDIRECT("'АОСР'!"&amp;"O"&amp;A187+1,1)="ВЛ",ИНФА!$M$26,ИНФА!$M$29)))</f>
        <v xml:space="preserve"> Ширяев Е.М.</v>
      </c>
      <c r="E190" s="1">
        <f t="shared" ca="1" si="7"/>
        <v>2</v>
      </c>
    </row>
    <row r="191" spans="1:5" x14ac:dyDescent="0.25">
      <c r="A191" s="19"/>
      <c r="B191" s="22"/>
      <c r="C191" s="25" t="str">
        <f>IF(ИНФА!$M$30="","",ИНФА!$M$30)</f>
        <v>Директор по строительству ООО «СЭТ»</v>
      </c>
      <c r="E191" s="1">
        <f t="shared" ca="1" si="7"/>
        <v>2</v>
      </c>
    </row>
    <row r="192" spans="1:5" x14ac:dyDescent="0.25">
      <c r="A192" s="19"/>
      <c r="B192" s="22"/>
      <c r="C192" s="25" t="str">
        <f>IF(ИНФА!$M$31="","",ИНФА!$M$31)</f>
        <v>Потоцкий А.А.</v>
      </c>
      <c r="E192" s="1">
        <f t="shared" ca="1" si="7"/>
        <v>2</v>
      </c>
    </row>
    <row r="193" spans="1:5" x14ac:dyDescent="0.25">
      <c r="A193" s="19"/>
      <c r="B193" s="23"/>
      <c r="C193" s="25" t="str">
        <f>IF(ИНФА!$M$32="","",ИНФА!$M$32)</f>
        <v xml:space="preserve">Ведущий инженер строительного контроля </v>
      </c>
      <c r="E193" s="1">
        <f t="shared" ca="1" si="7"/>
        <v>2</v>
      </c>
    </row>
    <row r="194" spans="1:5" x14ac:dyDescent="0.25">
      <c r="A194" s="19"/>
      <c r="B194" s="23"/>
      <c r="C194" s="25" t="str">
        <f>IF(ИНФА!$M$33="","",ИНФА!$M$33)</f>
        <v>ООО «СЭТ» Кольцов А.Г.</v>
      </c>
      <c r="E194" s="1">
        <f t="shared" ca="1" si="7"/>
        <v>2</v>
      </c>
    </row>
    <row r="195" spans="1:5" x14ac:dyDescent="0.25">
      <c r="A195" s="19"/>
      <c r="B195" s="23"/>
      <c r="C195" s="25" t="str">
        <f>IF(ИНФА!$M$34="","",ИНФА!$M$34)</f>
        <v>Начальник участка ООО «СЭТ»</v>
      </c>
      <c r="E195" s="1">
        <f t="shared" ca="1" si="7"/>
        <v>2</v>
      </c>
    </row>
    <row r="196" spans="1:5" x14ac:dyDescent="0.25">
      <c r="A196" s="19"/>
      <c r="B196" s="14"/>
      <c r="C196" s="25" t="str">
        <f>IF(ИНФА!$M$35="","",ИНФА!$M$35)</f>
        <v>Нугуманов М.А.</v>
      </c>
      <c r="E196" s="1">
        <f t="shared" ca="1" si="7"/>
        <v>2</v>
      </c>
    </row>
    <row r="197" spans="1:5" x14ac:dyDescent="0.25">
      <c r="A197" s="19"/>
      <c r="B197" s="23"/>
      <c r="C197" s="25" t="str">
        <f>IF(ИНФА!$M$36="","",ИНФА!$M$36)</f>
        <v xml:space="preserve">Ведущий инженер отдела строительного контроля </v>
      </c>
      <c r="E197" s="1">
        <f t="shared" ca="1" si="7"/>
        <v>2</v>
      </c>
    </row>
    <row r="198" spans="1:5" x14ac:dyDescent="0.25">
      <c r="A198" s="19"/>
      <c r="B198" s="14"/>
      <c r="C198" s="25" t="str">
        <f>IF(ИНФА!$M$37="","",ИНФА!$M$37)</f>
        <v>АО "ЛЭСР" Сафуанова В.А.</v>
      </c>
      <c r="E198" s="1">
        <f t="shared" ca="1" si="7"/>
        <v>2</v>
      </c>
    </row>
    <row r="199" spans="1:5" hidden="1" x14ac:dyDescent="0.25">
      <c r="A199" s="19"/>
      <c r="B199" s="14"/>
      <c r="C199" s="25" t="str">
        <f>IF(ИНФА!$M$38="","",ИНФА!$M$38)</f>
        <v/>
      </c>
      <c r="E199" s="1">
        <f t="shared" si="7"/>
        <v>0</v>
      </c>
    </row>
    <row r="200" spans="1:5" hidden="1" x14ac:dyDescent="0.25">
      <c r="A200" s="19"/>
      <c r="B200" s="22"/>
      <c r="C200" s="25" t="str">
        <f>IF(ИНФА!$M$39="","",ИНФА!$M$39)</f>
        <v/>
      </c>
      <c r="E200" s="1">
        <f t="shared" si="7"/>
        <v>0</v>
      </c>
    </row>
    <row r="201" spans="1:5" hidden="1" x14ac:dyDescent="0.25">
      <c r="A201" s="19"/>
      <c r="B201" s="12"/>
      <c r="C201" s="25" t="str">
        <f>IF(ИНФА!$M$40="","",ИНФА!$M$40)</f>
        <v/>
      </c>
      <c r="E201" s="1">
        <f t="shared" si="7"/>
        <v>0</v>
      </c>
    </row>
    <row r="202" spans="1:5" hidden="1" x14ac:dyDescent="0.25">
      <c r="A202" s="19"/>
      <c r="B202" s="12"/>
      <c r="C202" s="25" t="str">
        <f>IF(ИНФА!$M$41="","",ИНФА!$M$41)</f>
        <v/>
      </c>
      <c r="E202" s="1">
        <f t="shared" si="7"/>
        <v>0</v>
      </c>
    </row>
    <row r="203" spans="1:5" hidden="1" x14ac:dyDescent="0.25">
      <c r="A203" s="19"/>
      <c r="B203" s="12"/>
      <c r="C203" s="25" t="str">
        <f>IF(ИНФА!$M$42="","",ИНФА!$M$42)</f>
        <v/>
      </c>
      <c r="E203" s="1">
        <f t="shared" si="7"/>
        <v>0</v>
      </c>
    </row>
    <row r="204" spans="1:5" hidden="1" x14ac:dyDescent="0.25">
      <c r="A204" s="19"/>
      <c r="B204" s="12"/>
      <c r="C204" s="25" t="str">
        <f>IF(ИНФА!$M$43="","",ИНФА!$M$43)</f>
        <v/>
      </c>
      <c r="E204" s="1">
        <f t="shared" si="7"/>
        <v>0</v>
      </c>
    </row>
    <row r="205" spans="1:5" hidden="1" x14ac:dyDescent="0.25">
      <c r="A205" s="19"/>
      <c r="B205" s="12"/>
      <c r="C205" s="25" t="str">
        <f>IF(ИНФА!$M$44="","",ИНФА!$M$44)</f>
        <v/>
      </c>
      <c r="E205" s="1">
        <f t="shared" si="7"/>
        <v>0</v>
      </c>
    </row>
    <row r="206" spans="1:5" hidden="1" x14ac:dyDescent="0.25">
      <c r="A206" s="19"/>
      <c r="B206" s="12"/>
      <c r="C206" s="25" t="str">
        <f>IF(ИНФА!$M$45="","",ИНФА!$M$45)</f>
        <v/>
      </c>
      <c r="E206" s="1">
        <f t="shared" si="7"/>
        <v>0</v>
      </c>
    </row>
    <row r="207" spans="1:5" hidden="1" x14ac:dyDescent="0.25">
      <c r="A207" s="19"/>
      <c r="B207" s="12"/>
      <c r="C207" s="25" t="str">
        <f>IF(ИНФА!$M$46="","",ИНФА!$M$46)</f>
        <v/>
      </c>
      <c r="E207" s="1">
        <f t="shared" si="7"/>
        <v>0</v>
      </c>
    </row>
    <row r="208" spans="1:5" hidden="1" x14ac:dyDescent="0.25">
      <c r="A208" s="19"/>
      <c r="B208" s="12"/>
      <c r="C208" s="25" t="str">
        <f>IF(ИНФА!$M$47="","",ИНФА!$M$47)</f>
        <v/>
      </c>
      <c r="E208" s="1">
        <f t="shared" si="7"/>
        <v>0</v>
      </c>
    </row>
    <row r="209" spans="1:5" hidden="1" x14ac:dyDescent="0.25">
      <c r="A209" s="19"/>
      <c r="B209" s="12"/>
      <c r="C209" s="25" t="str">
        <f>IF(ИНФА!$M$48="","",ИНФА!$M$48)</f>
        <v/>
      </c>
      <c r="E209" s="1">
        <f t="shared" si="7"/>
        <v>0</v>
      </c>
    </row>
    <row r="210" spans="1:5" hidden="1" x14ac:dyDescent="0.25">
      <c r="A210" s="19"/>
      <c r="B210" s="12"/>
      <c r="C210" s="25" t="str">
        <f>IF(ИНФА!$M$49="","",ИНФА!$M$49)</f>
        <v/>
      </c>
      <c r="E210" s="1">
        <f t="shared" si="7"/>
        <v>0</v>
      </c>
    </row>
    <row r="211" spans="1:5" hidden="1" x14ac:dyDescent="0.25">
      <c r="A211" s="19"/>
      <c r="B211" s="12"/>
      <c r="C211" s="25" t="str">
        <f>IF(ИНФА!$M$50="","",ИНФА!$M$50)</f>
        <v/>
      </c>
      <c r="E211" s="1">
        <f t="shared" si="7"/>
        <v>0</v>
      </c>
    </row>
    <row r="212" spans="1:5" hidden="1" x14ac:dyDescent="0.25">
      <c r="A212" s="19"/>
      <c r="B212" s="12"/>
      <c r="C212" s="25" t="str">
        <f>IF(ИНФА!$M$51="","",ИНФА!$M$51)</f>
        <v/>
      </c>
      <c r="E212" s="1">
        <f t="shared" si="7"/>
        <v>0</v>
      </c>
    </row>
    <row r="213" spans="1:5" x14ac:dyDescent="0.25">
      <c r="A213" s="19">
        <f>A187+1</f>
        <v>9</v>
      </c>
      <c r="B213" s="21" t="str" cm="1">
        <f t="array" aca="1" ref="B213" ca="1">IF(MID(INDIRECT("'АОСР'!"&amp;"A"&amp;A213+1,1),1,FIND("_",INDIRECT("'АОСР'!"&amp;"A"&amp;A213+1,1),1)-1)="АОСР",CONCATENATE("Акт освидетельствования скрытых работ №",INDIRECT("'АОСР'!"&amp;"B"&amp;A213+1,1)),"Акт освидетельствования ответственных конструкций")</f>
        <v>Акт освидетельствования скрытых работ №5-КЗ_ОП</v>
      </c>
      <c r="C213" s="24" t="str">
        <f ca="1">CONCATENATE(INDIRECT("'АОСР'!"&amp;"G"&amp;A213+1,1)," ",INDIRECT("'АОСР'!"&amp;"H"&amp;A213+1,1)," ",INDIRECT("'АОСР'!"&amp;"I"&amp;A213+1,1),"г.")</f>
        <v>15 ноября 2024г.</v>
      </c>
      <c r="E213" s="1">
        <f ca="1">IFERROR(IF(OR(C213="",IFERROR(B213,0)=0),0,1),0)</f>
        <v>1</v>
      </c>
    </row>
    <row r="214" spans="1:5" x14ac:dyDescent="0.25">
      <c r="A214" s="19"/>
      <c r="B214" s="30" t="str">
        <f ca="1">IF(LEN(INDIRECT("'АОСР'!"&amp;"C"&amp;A213+1,1))&lt;46,CONCATENATE($N$2,INDIRECT("'АОСР'!"&amp;"C"&amp;A213+1,1),$O$2),CONCATENATE($N$2,MID(INDIRECT("'АОСР'!"&amp;"C"&amp;A213+1,1),1,FIND(" ",INDIRECT("'АОСР'!"&amp;"C"&amp;A213+1,1),40))))</f>
        <v>"Обратная засыпка траншеи"</v>
      </c>
      <c r="C214" s="25" t="str">
        <f ca="1">IF(ИНФА!$M$21="","",IF(INDIRECT("'АОСР'!"&amp;"O"&amp;A213+1,1)="ТП",ИНФА!$M$21,IF(INDIRECT("'АОСР'!"&amp;"O"&amp;A213+1,1)="ВЛ",ИНФА!$M$24,ИНФА!$M$27)))</f>
        <v xml:space="preserve"> Старший мастер Ломоносовского РЭС филиала </v>
      </c>
      <c r="E214" s="1">
        <f ca="1">IFERROR(IF(C214="",0,IF(IFERROR($B$213,0)=0,0,2)),0)</f>
        <v>2</v>
      </c>
    </row>
    <row r="215" spans="1:5" x14ac:dyDescent="0.25">
      <c r="A215" s="19"/>
      <c r="B215" s="31" t="str">
        <f ca="1">IFERROR(CONCATENATE(MID(INDIRECT("'АОСР'!"&amp;"C"&amp;A213+1,1),FIND(" ",INDIRECT("'АОСР'!"&amp;"C"&amp;A213+1,1),40)+1,46),$O$2),"")</f>
        <v/>
      </c>
      <c r="C215" s="25" t="str">
        <f ca="1">IF(ИНФА!$M$22="","",IF(INDIRECT("'АОСР'!"&amp;"O"&amp;A213+1,1)="ТП",ИНФА!$M$22,IF(INDIRECT("'АОСР'!"&amp;"O"&amp;A213+1,1)="ВЛ",ИНФА!$M$25,ИНФА!$M$28)))</f>
        <v xml:space="preserve">ПАО "Россети Ленэнерго", "ГтЭС" </v>
      </c>
      <c r="E215" s="1">
        <f t="shared" ref="E215:E238" ca="1" si="8">IFERROR(IF(C215="",0,IF(IFERROR($B$213,0)=0,0,2)),0)</f>
        <v>2</v>
      </c>
    </row>
    <row r="216" spans="1:5" x14ac:dyDescent="0.25">
      <c r="A216" s="19"/>
      <c r="B216" s="22"/>
      <c r="C216" s="25" t="str">
        <f ca="1">IF(ИНФА!$M$23="","",IF(INDIRECT("'АОСР'!"&amp;"O"&amp;A213+1,1)="ТП",ИНФА!$M$23,IF(INDIRECT("'АОСР'!"&amp;"O"&amp;A213+1,1)="ВЛ",ИНФА!$M$26,ИНФА!$M$29)))</f>
        <v xml:space="preserve"> Ширяев Е.М.</v>
      </c>
      <c r="E216" s="1">
        <f t="shared" ca="1" si="8"/>
        <v>2</v>
      </c>
    </row>
    <row r="217" spans="1:5" x14ac:dyDescent="0.25">
      <c r="A217" s="19"/>
      <c r="B217" s="22"/>
      <c r="C217" s="25" t="str">
        <f>IF(ИНФА!$M$30="","",ИНФА!$M$30)</f>
        <v>Директор по строительству ООО «СЭТ»</v>
      </c>
      <c r="E217" s="1">
        <f t="shared" ca="1" si="8"/>
        <v>2</v>
      </c>
    </row>
    <row r="218" spans="1:5" x14ac:dyDescent="0.25">
      <c r="A218" s="19"/>
      <c r="B218" s="22"/>
      <c r="C218" s="25" t="str">
        <f>IF(ИНФА!$M$31="","",ИНФА!$M$31)</f>
        <v>Потоцкий А.А.</v>
      </c>
      <c r="E218" s="1">
        <f t="shared" ca="1" si="8"/>
        <v>2</v>
      </c>
    </row>
    <row r="219" spans="1:5" x14ac:dyDescent="0.25">
      <c r="A219" s="19"/>
      <c r="B219" s="23"/>
      <c r="C219" s="25" t="str">
        <f>IF(ИНФА!$M$32="","",ИНФА!$M$32)</f>
        <v xml:space="preserve">Ведущий инженер строительного контроля </v>
      </c>
      <c r="E219" s="1">
        <f t="shared" ca="1" si="8"/>
        <v>2</v>
      </c>
    </row>
    <row r="220" spans="1:5" x14ac:dyDescent="0.25">
      <c r="A220" s="19"/>
      <c r="B220" s="23"/>
      <c r="C220" s="25" t="str">
        <f>IF(ИНФА!$M$33="","",ИНФА!$M$33)</f>
        <v>ООО «СЭТ» Кольцов А.Г.</v>
      </c>
      <c r="E220" s="1">
        <f t="shared" ca="1" si="8"/>
        <v>2</v>
      </c>
    </row>
    <row r="221" spans="1:5" x14ac:dyDescent="0.25">
      <c r="A221" s="19"/>
      <c r="B221" s="23"/>
      <c r="C221" s="25" t="str">
        <f>IF(ИНФА!$M$34="","",ИНФА!$M$34)</f>
        <v>Начальник участка ООО «СЭТ»</v>
      </c>
      <c r="E221" s="1">
        <f t="shared" ca="1" si="8"/>
        <v>2</v>
      </c>
    </row>
    <row r="222" spans="1:5" x14ac:dyDescent="0.25">
      <c r="A222" s="19"/>
      <c r="B222" s="14"/>
      <c r="C222" s="25" t="str">
        <f>IF(ИНФА!$M$35="","",ИНФА!$M$35)</f>
        <v>Нугуманов М.А.</v>
      </c>
      <c r="E222" s="1">
        <f t="shared" ca="1" si="8"/>
        <v>2</v>
      </c>
    </row>
    <row r="223" spans="1:5" x14ac:dyDescent="0.25">
      <c r="A223" s="19"/>
      <c r="B223" s="23"/>
      <c r="C223" s="25" t="str">
        <f>IF(ИНФА!$M$36="","",ИНФА!$M$36)</f>
        <v xml:space="preserve">Ведущий инженер отдела строительного контроля </v>
      </c>
      <c r="E223" s="1">
        <f t="shared" ca="1" si="8"/>
        <v>2</v>
      </c>
    </row>
    <row r="224" spans="1:5" x14ac:dyDescent="0.25">
      <c r="A224" s="19"/>
      <c r="B224" s="14"/>
      <c r="C224" s="25" t="str">
        <f>IF(ИНФА!$M$37="","",ИНФА!$M$37)</f>
        <v>АО "ЛЭСР" Сафуанова В.А.</v>
      </c>
      <c r="E224" s="1">
        <f t="shared" ca="1" si="8"/>
        <v>2</v>
      </c>
    </row>
    <row r="225" spans="1:5" hidden="1" x14ac:dyDescent="0.25">
      <c r="A225" s="19"/>
      <c r="B225" s="14"/>
      <c r="C225" s="25" t="str">
        <f>IF(ИНФА!$M$38="","",ИНФА!$M$38)</f>
        <v/>
      </c>
      <c r="E225" s="1">
        <f t="shared" si="8"/>
        <v>0</v>
      </c>
    </row>
    <row r="226" spans="1:5" hidden="1" x14ac:dyDescent="0.25">
      <c r="A226" s="19"/>
      <c r="B226" s="22"/>
      <c r="C226" s="25" t="str">
        <f>IF(ИНФА!$M$39="","",ИНФА!$M$39)</f>
        <v/>
      </c>
      <c r="E226" s="1">
        <f t="shared" si="8"/>
        <v>0</v>
      </c>
    </row>
    <row r="227" spans="1:5" hidden="1" x14ac:dyDescent="0.25">
      <c r="A227" s="19"/>
      <c r="B227" s="12"/>
      <c r="C227" s="25" t="str">
        <f>IF(ИНФА!$M$40="","",ИНФА!$M$40)</f>
        <v/>
      </c>
      <c r="E227" s="1">
        <f t="shared" si="8"/>
        <v>0</v>
      </c>
    </row>
    <row r="228" spans="1:5" hidden="1" x14ac:dyDescent="0.25">
      <c r="A228" s="19"/>
      <c r="B228" s="12"/>
      <c r="C228" s="25" t="str">
        <f>IF(ИНФА!$M$41="","",ИНФА!$M$41)</f>
        <v/>
      </c>
      <c r="E228" s="1">
        <f t="shared" si="8"/>
        <v>0</v>
      </c>
    </row>
    <row r="229" spans="1:5" hidden="1" x14ac:dyDescent="0.25">
      <c r="A229" s="19"/>
      <c r="B229" s="12"/>
      <c r="C229" s="25" t="str">
        <f>IF(ИНФА!$M$42="","",ИНФА!$M$42)</f>
        <v/>
      </c>
      <c r="E229" s="1">
        <f t="shared" si="8"/>
        <v>0</v>
      </c>
    </row>
    <row r="230" spans="1:5" hidden="1" x14ac:dyDescent="0.25">
      <c r="A230" s="19"/>
      <c r="B230" s="12"/>
      <c r="C230" s="25" t="str">
        <f>IF(ИНФА!$M$43="","",ИНФА!$M$43)</f>
        <v/>
      </c>
      <c r="E230" s="1">
        <f t="shared" si="8"/>
        <v>0</v>
      </c>
    </row>
    <row r="231" spans="1:5" hidden="1" x14ac:dyDescent="0.25">
      <c r="A231" s="19"/>
      <c r="B231" s="12"/>
      <c r="C231" s="25" t="str">
        <f>IF(ИНФА!$M$44="","",ИНФА!$M$44)</f>
        <v/>
      </c>
      <c r="E231" s="1">
        <f t="shared" si="8"/>
        <v>0</v>
      </c>
    </row>
    <row r="232" spans="1:5" hidden="1" x14ac:dyDescent="0.25">
      <c r="A232" s="19"/>
      <c r="B232" s="12"/>
      <c r="C232" s="25" t="str">
        <f>IF(ИНФА!$M$45="","",ИНФА!$M$45)</f>
        <v/>
      </c>
      <c r="E232" s="1">
        <f t="shared" si="8"/>
        <v>0</v>
      </c>
    </row>
    <row r="233" spans="1:5" hidden="1" x14ac:dyDescent="0.25">
      <c r="A233" s="19"/>
      <c r="B233" s="12"/>
      <c r="C233" s="25" t="str">
        <f>IF(ИНФА!$M$46="","",ИНФА!$M$46)</f>
        <v/>
      </c>
      <c r="E233" s="1">
        <f t="shared" si="8"/>
        <v>0</v>
      </c>
    </row>
    <row r="234" spans="1:5" hidden="1" x14ac:dyDescent="0.25">
      <c r="A234" s="19"/>
      <c r="B234" s="12"/>
      <c r="C234" s="25" t="str">
        <f>IF(ИНФА!$M$47="","",ИНФА!$M$47)</f>
        <v/>
      </c>
      <c r="E234" s="1">
        <f t="shared" si="8"/>
        <v>0</v>
      </c>
    </row>
    <row r="235" spans="1:5" hidden="1" x14ac:dyDescent="0.25">
      <c r="A235" s="19"/>
      <c r="B235" s="12"/>
      <c r="C235" s="25" t="str">
        <f>IF(ИНФА!$M$48="","",ИНФА!$M$48)</f>
        <v/>
      </c>
      <c r="E235" s="1">
        <f t="shared" si="8"/>
        <v>0</v>
      </c>
    </row>
    <row r="236" spans="1:5" hidden="1" x14ac:dyDescent="0.25">
      <c r="A236" s="19"/>
      <c r="B236" s="12"/>
      <c r="C236" s="25" t="str">
        <f>IF(ИНФА!$M$49="","",ИНФА!$M$49)</f>
        <v/>
      </c>
      <c r="E236" s="1">
        <f t="shared" si="8"/>
        <v>0</v>
      </c>
    </row>
    <row r="237" spans="1:5" hidden="1" x14ac:dyDescent="0.25">
      <c r="A237" s="19"/>
      <c r="B237" s="12"/>
      <c r="C237" s="25" t="str">
        <f>IF(ИНФА!$M$50="","",ИНФА!$M$50)</f>
        <v/>
      </c>
      <c r="E237" s="1">
        <f t="shared" si="8"/>
        <v>0</v>
      </c>
    </row>
    <row r="238" spans="1:5" hidden="1" x14ac:dyDescent="0.25">
      <c r="A238" s="19"/>
      <c r="B238" s="12"/>
      <c r="C238" s="25" t="str">
        <f>IF(ИНФА!$M$51="","",ИНФА!$M$51)</f>
        <v/>
      </c>
      <c r="E238" s="1">
        <f t="shared" si="8"/>
        <v>0</v>
      </c>
    </row>
    <row r="239" spans="1:5" hidden="1" x14ac:dyDescent="0.25">
      <c r="A239" s="19">
        <f>A213+1</f>
        <v>10</v>
      </c>
      <c r="B239" s="21" t="e" cm="1">
        <f t="array" aca="1" ref="B239" ca="1">IF(MID(INDIRECT("'АОСР'!"&amp;"A"&amp;A239+1,1),1,FIND("_",INDIRECT("'АОСР'!"&amp;"A"&amp;A239+1,1),1)-1)="АОСР",CONCATENATE("Акт освидетельствования скрытых работ №",INDIRECT("'АОСР'!"&amp;"B"&amp;A239+1,1)),"Акт освидетельствования ответственных конструкций")</f>
        <v>#VALUE!</v>
      </c>
      <c r="C239" s="24" t="str">
        <f ca="1">CONCATENATE(INDIRECT("'АОСР'!"&amp;"G"&amp;A239+1,1)," ",INDIRECT("'АОСР'!"&amp;"H"&amp;A239+1,1)," ",INDIRECT("'АОСР'!"&amp;"I"&amp;A239+1,1),"г.")</f>
        <v xml:space="preserve">  г.</v>
      </c>
      <c r="E239" s="1">
        <f ca="1">IFERROR(IF(OR(C239="",IFERROR(B239,0)=0),0,1),0)</f>
        <v>0</v>
      </c>
    </row>
    <row r="240" spans="1:5" hidden="1" x14ac:dyDescent="0.25">
      <c r="A240" s="19"/>
      <c r="B240" s="30" t="str">
        <f ca="1">IF(LEN(INDIRECT("'АОСР'!"&amp;"C"&amp;A239+1,1))&lt;46,CONCATENATE($N$2,INDIRECT("'АОСР'!"&amp;"C"&amp;A239+1,1),$O$2),CONCATENATE($N$2,MID(INDIRECT("'АОСР'!"&amp;"C"&amp;A239+1,1),1,FIND(" ",INDIRECT("'АОСР'!"&amp;"C"&amp;A239+1,1),40))))</f>
        <v>""</v>
      </c>
      <c r="C240" s="25" t="str">
        <f ca="1">IF(ИНФА!$M$21="","",IF(INDIRECT("'АОСР'!"&amp;"O"&amp;A239+1,1)="ТП",ИНФА!$M$21,IF(INDIRECT("'АОСР'!"&amp;"O"&amp;A239+1,1)="ВЛ",ИНФА!$M$24,ИНФА!$M$27)))</f>
        <v xml:space="preserve"> Старший мастер Ломоносовского РЭС филиала </v>
      </c>
      <c r="E240" s="1">
        <f ca="1">IFERROR(IF(C240="",0,IF(IFERROR($B$239,0)=0,0,2)),0)</f>
        <v>0</v>
      </c>
    </row>
    <row r="241" spans="1:5" hidden="1" x14ac:dyDescent="0.25">
      <c r="A241" s="19"/>
      <c r="B241" s="31" t="str">
        <f ca="1">IFERROR(CONCATENATE(MID(INDIRECT("'АОСР'!"&amp;"C"&amp;A239+1,1),FIND(" ",INDIRECT("'АОСР'!"&amp;"C"&amp;A239+1,1),40)+1,46),$O$2),"")</f>
        <v/>
      </c>
      <c r="C241" s="25" t="str">
        <f ca="1">IF(ИНФА!$M$22="","",IF(INDIRECT("'АОСР'!"&amp;"O"&amp;A239+1,1)="ТП",ИНФА!$M$22,IF(INDIRECT("'АОСР'!"&amp;"O"&amp;A239+1,1)="ВЛ",ИНФА!$M$25,ИНФА!$M$28)))</f>
        <v xml:space="preserve">ПАО "Россети Ленэнерго", "ГтЭС" </v>
      </c>
      <c r="E241" s="1">
        <f t="shared" ref="E241:E264" ca="1" si="9">IFERROR(IF(C241="",0,IF(IFERROR($B$239,0)=0,0,2)),0)</f>
        <v>0</v>
      </c>
    </row>
    <row r="242" spans="1:5" hidden="1" x14ac:dyDescent="0.25">
      <c r="A242" s="19"/>
      <c r="B242" s="22"/>
      <c r="C242" s="25" t="str">
        <f ca="1">IF(ИНФА!$M$23="","",IF(INDIRECT("'АОСР'!"&amp;"O"&amp;A239+1,1)="ТП",ИНФА!$M$23,IF(INDIRECT("'АОСР'!"&amp;"O"&amp;A239+1,1)="ВЛ",ИНФА!$M$26,ИНФА!$M$29)))</f>
        <v xml:space="preserve"> Ширяев Е.М.</v>
      </c>
      <c r="E242" s="1">
        <f t="shared" ca="1" si="9"/>
        <v>0</v>
      </c>
    </row>
    <row r="243" spans="1:5" hidden="1" x14ac:dyDescent="0.25">
      <c r="A243" s="19"/>
      <c r="B243" s="22"/>
      <c r="C243" s="25" t="str">
        <f>IF(ИНФА!$M$30="","",ИНФА!$M$30)</f>
        <v>Директор по строительству ООО «СЭТ»</v>
      </c>
      <c r="E243" s="1">
        <f t="shared" ca="1" si="9"/>
        <v>0</v>
      </c>
    </row>
    <row r="244" spans="1:5" hidden="1" x14ac:dyDescent="0.25">
      <c r="A244" s="19"/>
      <c r="B244" s="22"/>
      <c r="C244" s="25" t="str">
        <f>IF(ИНФА!$M$31="","",ИНФА!$M$31)</f>
        <v>Потоцкий А.А.</v>
      </c>
      <c r="E244" s="1">
        <f t="shared" ca="1" si="9"/>
        <v>0</v>
      </c>
    </row>
    <row r="245" spans="1:5" hidden="1" x14ac:dyDescent="0.25">
      <c r="A245" s="19"/>
      <c r="B245" s="23"/>
      <c r="C245" s="25" t="str">
        <f>IF(ИНФА!$M$32="","",ИНФА!$M$32)</f>
        <v xml:space="preserve">Ведущий инженер строительного контроля </v>
      </c>
      <c r="E245" s="1">
        <f t="shared" ca="1" si="9"/>
        <v>0</v>
      </c>
    </row>
    <row r="246" spans="1:5" hidden="1" x14ac:dyDescent="0.25">
      <c r="A246" s="19"/>
      <c r="B246" s="23"/>
      <c r="C246" s="25" t="str">
        <f>IF(ИНФА!$M$33="","",ИНФА!$M$33)</f>
        <v>ООО «СЭТ» Кольцов А.Г.</v>
      </c>
      <c r="E246" s="1">
        <f t="shared" ca="1" si="9"/>
        <v>0</v>
      </c>
    </row>
    <row r="247" spans="1:5" hidden="1" x14ac:dyDescent="0.25">
      <c r="A247" s="19"/>
      <c r="B247" s="23"/>
      <c r="C247" s="25" t="str">
        <f>IF(ИНФА!$M$34="","",ИНФА!$M$34)</f>
        <v>Начальник участка ООО «СЭТ»</v>
      </c>
      <c r="E247" s="1">
        <f t="shared" ca="1" si="9"/>
        <v>0</v>
      </c>
    </row>
    <row r="248" spans="1:5" hidden="1" x14ac:dyDescent="0.25">
      <c r="A248" s="19"/>
      <c r="B248" s="14"/>
      <c r="C248" s="25" t="str">
        <f>IF(ИНФА!$M$35="","",ИНФА!$M$35)</f>
        <v>Нугуманов М.А.</v>
      </c>
      <c r="E248" s="1">
        <f t="shared" ca="1" si="9"/>
        <v>0</v>
      </c>
    </row>
    <row r="249" spans="1:5" hidden="1" x14ac:dyDescent="0.25">
      <c r="A249" s="19"/>
      <c r="B249" s="23"/>
      <c r="C249" s="25" t="str">
        <f>IF(ИНФА!$M$36="","",ИНФА!$M$36)</f>
        <v xml:space="preserve">Ведущий инженер отдела строительного контроля </v>
      </c>
      <c r="E249" s="1">
        <f t="shared" ca="1" si="9"/>
        <v>0</v>
      </c>
    </row>
    <row r="250" spans="1:5" hidden="1" x14ac:dyDescent="0.25">
      <c r="A250" s="19"/>
      <c r="B250" s="14"/>
      <c r="C250" s="25" t="str">
        <f>IF(ИНФА!$M$37="","",ИНФА!$M$37)</f>
        <v>АО "ЛЭСР" Сафуанова В.А.</v>
      </c>
      <c r="E250" s="1">
        <f t="shared" ca="1" si="9"/>
        <v>0</v>
      </c>
    </row>
    <row r="251" spans="1:5" hidden="1" x14ac:dyDescent="0.25">
      <c r="A251" s="19"/>
      <c r="B251" s="14"/>
      <c r="C251" s="25" t="str">
        <f>IF(ИНФА!$M$38="","",ИНФА!$M$38)</f>
        <v/>
      </c>
      <c r="E251" s="1">
        <f t="shared" si="9"/>
        <v>0</v>
      </c>
    </row>
    <row r="252" spans="1:5" hidden="1" x14ac:dyDescent="0.25">
      <c r="A252" s="19"/>
      <c r="B252" s="22"/>
      <c r="C252" s="25" t="str">
        <f>IF(ИНФА!$M$39="","",ИНФА!$M$39)</f>
        <v/>
      </c>
      <c r="E252" s="1">
        <f t="shared" si="9"/>
        <v>0</v>
      </c>
    </row>
    <row r="253" spans="1:5" hidden="1" x14ac:dyDescent="0.25">
      <c r="A253" s="19"/>
      <c r="B253" s="12"/>
      <c r="C253" s="25" t="str">
        <f>IF(ИНФА!$M$40="","",ИНФА!$M$40)</f>
        <v/>
      </c>
      <c r="E253" s="1">
        <f t="shared" si="9"/>
        <v>0</v>
      </c>
    </row>
    <row r="254" spans="1:5" hidden="1" x14ac:dyDescent="0.25">
      <c r="A254" s="19"/>
      <c r="B254" s="12"/>
      <c r="C254" s="25" t="str">
        <f>IF(ИНФА!$M$41="","",ИНФА!$M$41)</f>
        <v/>
      </c>
      <c r="E254" s="1">
        <f t="shared" si="9"/>
        <v>0</v>
      </c>
    </row>
    <row r="255" spans="1:5" hidden="1" x14ac:dyDescent="0.25">
      <c r="A255" s="19"/>
      <c r="B255" s="12"/>
      <c r="C255" s="25" t="str">
        <f>IF(ИНФА!$M$42="","",ИНФА!$M$42)</f>
        <v/>
      </c>
      <c r="E255" s="1">
        <f t="shared" si="9"/>
        <v>0</v>
      </c>
    </row>
    <row r="256" spans="1:5" hidden="1" x14ac:dyDescent="0.25">
      <c r="A256" s="19"/>
      <c r="B256" s="12"/>
      <c r="C256" s="25" t="str">
        <f>IF(ИНФА!$M$43="","",ИНФА!$M$43)</f>
        <v/>
      </c>
      <c r="E256" s="1">
        <f t="shared" si="9"/>
        <v>0</v>
      </c>
    </row>
    <row r="257" spans="1:5" hidden="1" x14ac:dyDescent="0.25">
      <c r="A257" s="19"/>
      <c r="B257" s="12"/>
      <c r="C257" s="25" t="str">
        <f>IF(ИНФА!$M$44="","",ИНФА!$M$44)</f>
        <v/>
      </c>
      <c r="E257" s="1">
        <f t="shared" si="9"/>
        <v>0</v>
      </c>
    </row>
    <row r="258" spans="1:5" hidden="1" x14ac:dyDescent="0.25">
      <c r="A258" s="19"/>
      <c r="B258" s="12"/>
      <c r="C258" s="25" t="str">
        <f>IF(ИНФА!$M$45="","",ИНФА!$M$45)</f>
        <v/>
      </c>
      <c r="E258" s="1">
        <f t="shared" si="9"/>
        <v>0</v>
      </c>
    </row>
    <row r="259" spans="1:5" hidden="1" x14ac:dyDescent="0.25">
      <c r="A259" s="19"/>
      <c r="B259" s="12"/>
      <c r="C259" s="25" t="str">
        <f>IF(ИНФА!$M$46="","",ИНФА!$M$46)</f>
        <v/>
      </c>
      <c r="E259" s="1">
        <f t="shared" si="9"/>
        <v>0</v>
      </c>
    </row>
    <row r="260" spans="1:5" hidden="1" x14ac:dyDescent="0.25">
      <c r="A260" s="19"/>
      <c r="B260" s="12"/>
      <c r="C260" s="25" t="str">
        <f>IF(ИНФА!$M$47="","",ИНФА!$M$47)</f>
        <v/>
      </c>
      <c r="E260" s="1">
        <f t="shared" si="9"/>
        <v>0</v>
      </c>
    </row>
    <row r="261" spans="1:5" hidden="1" x14ac:dyDescent="0.25">
      <c r="A261" s="19"/>
      <c r="B261" s="12"/>
      <c r="C261" s="25" t="str">
        <f>IF(ИНФА!$M$48="","",ИНФА!$M$48)</f>
        <v/>
      </c>
      <c r="E261" s="1">
        <f t="shared" si="9"/>
        <v>0</v>
      </c>
    </row>
    <row r="262" spans="1:5" hidden="1" x14ac:dyDescent="0.25">
      <c r="A262" s="19"/>
      <c r="B262" s="12"/>
      <c r="C262" s="25" t="str">
        <f>IF(ИНФА!$M$49="","",ИНФА!$M$49)</f>
        <v/>
      </c>
      <c r="E262" s="1">
        <f t="shared" si="9"/>
        <v>0</v>
      </c>
    </row>
    <row r="263" spans="1:5" hidden="1" x14ac:dyDescent="0.25">
      <c r="A263" s="19"/>
      <c r="B263" s="12"/>
      <c r="C263" s="25" t="str">
        <f>IF(ИНФА!$M$50="","",ИНФА!$M$50)</f>
        <v/>
      </c>
      <c r="E263" s="1">
        <f t="shared" si="9"/>
        <v>0</v>
      </c>
    </row>
    <row r="264" spans="1:5" hidden="1" x14ac:dyDescent="0.25">
      <c r="A264" s="19"/>
      <c r="B264" s="12"/>
      <c r="C264" s="25" t="str">
        <f>IF(ИНФА!$M$51="","",ИНФА!$M$51)</f>
        <v/>
      </c>
      <c r="E264" s="1">
        <f t="shared" si="9"/>
        <v>0</v>
      </c>
    </row>
    <row r="265" spans="1:5" hidden="1" x14ac:dyDescent="0.25">
      <c r="A265" s="19">
        <f>A239+1</f>
        <v>11</v>
      </c>
      <c r="B265" s="21" t="e" cm="1">
        <f t="array" aca="1" ref="B265" ca="1">IF(MID(INDIRECT("'АОСР'!"&amp;"A"&amp;A265+1,1),1,FIND("_",INDIRECT("'АОСР'!"&amp;"A"&amp;A265+1,1),1)-1)="АОСР",CONCATENATE("Акт освидетельствования скрытых работ №",INDIRECT("'АОСР'!"&amp;"B"&amp;A265+1,1)),"Акт освидетельствования ответственных конструкций")</f>
        <v>#VALUE!</v>
      </c>
      <c r="C265" s="24" t="str">
        <f ca="1">CONCATENATE(INDIRECT("'АОСР'!"&amp;"G"&amp;A265+1,1)," ",INDIRECT("'АОСР'!"&amp;"H"&amp;A265+1,1)," ",INDIRECT("'АОСР'!"&amp;"I"&amp;A265+1,1),"г.")</f>
        <v xml:space="preserve">  г.</v>
      </c>
      <c r="E265" s="1">
        <f ca="1">IFERROR(IF(OR(C265="",IFERROR(B265,0)=0),0,1),0)</f>
        <v>0</v>
      </c>
    </row>
    <row r="266" spans="1:5" hidden="1" x14ac:dyDescent="0.25">
      <c r="A266" s="19"/>
      <c r="B266" s="30" t="str">
        <f ca="1">IF(LEN(INDIRECT("'АОСР'!"&amp;"C"&amp;A265+1,1))&lt;46,CONCATENATE($N$2,INDIRECT("'АОСР'!"&amp;"C"&amp;A265+1,1),$O$2),CONCATENATE($N$2,MID(INDIRECT("'АОСР'!"&amp;"C"&amp;A265+1,1),1,FIND(" ",INDIRECT("'АОСР'!"&amp;"C"&amp;A265+1,1),40))))</f>
        <v>""</v>
      </c>
      <c r="C266" s="25" t="str">
        <f ca="1">IF(ИНФА!$M$21="","",IF(INDIRECT("'АОСР'!"&amp;"O"&amp;A265+1,1)="ТП",ИНФА!$M$21,IF(INDIRECT("'АОСР'!"&amp;"O"&amp;A265+1,1)="ВЛ",ИНФА!$M$24,ИНФА!$M$27)))</f>
        <v xml:space="preserve"> Старший мастер Ломоносовского РЭС филиала </v>
      </c>
      <c r="E266" s="1">
        <f ca="1">IFERROR(IF(C266="",0,IF(IFERROR($B$265,0)=0,0,2)),0)</f>
        <v>0</v>
      </c>
    </row>
    <row r="267" spans="1:5" hidden="1" x14ac:dyDescent="0.25">
      <c r="A267" s="19"/>
      <c r="B267" s="31" t="str">
        <f ca="1">IFERROR(CONCATENATE(MID(INDIRECT("'АОСР'!"&amp;"C"&amp;A265+1,1),FIND(" ",INDIRECT("'АОСР'!"&amp;"C"&amp;A265+1,1),40)+1,46),$O$2),"")</f>
        <v/>
      </c>
      <c r="C267" s="25" t="str">
        <f ca="1">IF(ИНФА!$M$22="","",IF(INDIRECT("'АОСР'!"&amp;"O"&amp;A265+1,1)="ТП",ИНФА!$M$22,IF(INDIRECT("'АОСР'!"&amp;"O"&amp;A265+1,1)="ВЛ",ИНФА!$M$25,ИНФА!$M$28)))</f>
        <v xml:space="preserve">ПАО "Россети Ленэнерго", "ГтЭС" </v>
      </c>
      <c r="E267" s="1">
        <f t="shared" ref="E267:E290" ca="1" si="10">IFERROR(IF(C267="",0,IF(IFERROR($B$265,0)=0,0,2)),0)</f>
        <v>0</v>
      </c>
    </row>
    <row r="268" spans="1:5" hidden="1" x14ac:dyDescent="0.25">
      <c r="A268" s="19"/>
      <c r="B268" s="22"/>
      <c r="C268" s="25" t="str">
        <f ca="1">IF(ИНФА!$M$23="","",IF(INDIRECT("'АОСР'!"&amp;"O"&amp;A265+1,1)="ТП",ИНФА!$M$23,IF(INDIRECT("'АОСР'!"&amp;"O"&amp;A265+1,1)="ВЛ",ИНФА!$M$26,ИНФА!$M$29)))</f>
        <v xml:space="preserve"> Ширяев Е.М.</v>
      </c>
      <c r="E268" s="1">
        <f t="shared" ca="1" si="10"/>
        <v>0</v>
      </c>
    </row>
    <row r="269" spans="1:5" hidden="1" x14ac:dyDescent="0.25">
      <c r="A269" s="19"/>
      <c r="B269" s="22"/>
      <c r="C269" s="25" t="str">
        <f>IF(ИНФА!$M$30="","",ИНФА!$M$30)</f>
        <v>Директор по строительству ООО «СЭТ»</v>
      </c>
      <c r="E269" s="1">
        <f t="shared" ca="1" si="10"/>
        <v>0</v>
      </c>
    </row>
    <row r="270" spans="1:5" hidden="1" x14ac:dyDescent="0.25">
      <c r="A270" s="19"/>
      <c r="B270" s="22"/>
      <c r="C270" s="25" t="str">
        <f>IF(ИНФА!$M$31="","",ИНФА!$M$31)</f>
        <v>Потоцкий А.А.</v>
      </c>
      <c r="E270" s="1">
        <f t="shared" ca="1" si="10"/>
        <v>0</v>
      </c>
    </row>
    <row r="271" spans="1:5" hidden="1" x14ac:dyDescent="0.25">
      <c r="A271" s="19"/>
      <c r="B271" s="23"/>
      <c r="C271" s="25" t="str">
        <f>IF(ИНФА!$M$32="","",ИНФА!$M$32)</f>
        <v xml:space="preserve">Ведущий инженер строительного контроля </v>
      </c>
      <c r="E271" s="1">
        <f t="shared" ca="1" si="10"/>
        <v>0</v>
      </c>
    </row>
    <row r="272" spans="1:5" hidden="1" x14ac:dyDescent="0.25">
      <c r="A272" s="19"/>
      <c r="B272" s="23"/>
      <c r="C272" s="25" t="str">
        <f>IF(ИНФА!$M$33="","",ИНФА!$M$33)</f>
        <v>ООО «СЭТ» Кольцов А.Г.</v>
      </c>
      <c r="E272" s="1">
        <f t="shared" ca="1" si="10"/>
        <v>0</v>
      </c>
    </row>
    <row r="273" spans="1:5" hidden="1" x14ac:dyDescent="0.25">
      <c r="A273" s="19"/>
      <c r="B273" s="23"/>
      <c r="C273" s="25" t="str">
        <f>IF(ИНФА!$M$34="","",ИНФА!$M$34)</f>
        <v>Начальник участка ООО «СЭТ»</v>
      </c>
      <c r="E273" s="1">
        <f t="shared" ca="1" si="10"/>
        <v>0</v>
      </c>
    </row>
    <row r="274" spans="1:5" hidden="1" x14ac:dyDescent="0.25">
      <c r="A274" s="19"/>
      <c r="B274" s="14"/>
      <c r="C274" s="25" t="str">
        <f>IF(ИНФА!$M$35="","",ИНФА!$M$35)</f>
        <v>Нугуманов М.А.</v>
      </c>
      <c r="E274" s="1">
        <f t="shared" ca="1" si="10"/>
        <v>0</v>
      </c>
    </row>
    <row r="275" spans="1:5" hidden="1" x14ac:dyDescent="0.25">
      <c r="A275" s="19"/>
      <c r="B275" s="23"/>
      <c r="C275" s="25" t="str">
        <f>IF(ИНФА!$M$36="","",ИНФА!$M$36)</f>
        <v xml:space="preserve">Ведущий инженер отдела строительного контроля </v>
      </c>
      <c r="E275" s="1">
        <f t="shared" ca="1" si="10"/>
        <v>0</v>
      </c>
    </row>
    <row r="276" spans="1:5" hidden="1" x14ac:dyDescent="0.25">
      <c r="A276" s="19"/>
      <c r="B276" s="14"/>
      <c r="C276" s="25" t="str">
        <f>IF(ИНФА!$M$37="","",ИНФА!$M$37)</f>
        <v>АО "ЛЭСР" Сафуанова В.А.</v>
      </c>
      <c r="E276" s="1">
        <f t="shared" ca="1" si="10"/>
        <v>0</v>
      </c>
    </row>
    <row r="277" spans="1:5" hidden="1" x14ac:dyDescent="0.25">
      <c r="A277" s="19"/>
      <c r="B277" s="14"/>
      <c r="C277" s="25" t="str">
        <f>IF(ИНФА!$M$38="","",ИНФА!$M$38)</f>
        <v/>
      </c>
      <c r="E277" s="1">
        <f t="shared" si="10"/>
        <v>0</v>
      </c>
    </row>
    <row r="278" spans="1:5" hidden="1" x14ac:dyDescent="0.25">
      <c r="A278" s="19"/>
      <c r="B278" s="22"/>
      <c r="C278" s="25" t="str">
        <f>IF(ИНФА!$M$39="","",ИНФА!$M$39)</f>
        <v/>
      </c>
      <c r="E278" s="1">
        <f t="shared" si="10"/>
        <v>0</v>
      </c>
    </row>
    <row r="279" spans="1:5" hidden="1" x14ac:dyDescent="0.25">
      <c r="A279" s="19"/>
      <c r="B279" s="12"/>
      <c r="C279" s="25" t="str">
        <f>IF(ИНФА!$M$40="","",ИНФА!$M$40)</f>
        <v/>
      </c>
      <c r="E279" s="1">
        <f t="shared" si="10"/>
        <v>0</v>
      </c>
    </row>
    <row r="280" spans="1:5" hidden="1" x14ac:dyDescent="0.25">
      <c r="A280" s="19"/>
      <c r="B280" s="12"/>
      <c r="C280" s="25" t="str">
        <f>IF(ИНФА!$M$41="","",ИНФА!$M$41)</f>
        <v/>
      </c>
      <c r="E280" s="1">
        <f t="shared" si="10"/>
        <v>0</v>
      </c>
    </row>
    <row r="281" spans="1:5" hidden="1" x14ac:dyDescent="0.25">
      <c r="A281" s="19"/>
      <c r="B281" s="12"/>
      <c r="C281" s="25" t="str">
        <f>IF(ИНФА!$M$42="","",ИНФА!$M$42)</f>
        <v/>
      </c>
      <c r="E281" s="1">
        <f t="shared" si="10"/>
        <v>0</v>
      </c>
    </row>
    <row r="282" spans="1:5" hidden="1" x14ac:dyDescent="0.25">
      <c r="A282" s="19"/>
      <c r="B282" s="12"/>
      <c r="C282" s="25" t="str">
        <f>IF(ИНФА!$M$43="","",ИНФА!$M$43)</f>
        <v/>
      </c>
      <c r="E282" s="1">
        <f t="shared" si="10"/>
        <v>0</v>
      </c>
    </row>
    <row r="283" spans="1:5" hidden="1" x14ac:dyDescent="0.25">
      <c r="A283" s="19"/>
      <c r="B283" s="12"/>
      <c r="C283" s="25" t="str">
        <f>IF(ИНФА!$M$44="","",ИНФА!$M$44)</f>
        <v/>
      </c>
      <c r="E283" s="1">
        <f t="shared" si="10"/>
        <v>0</v>
      </c>
    </row>
    <row r="284" spans="1:5" hidden="1" x14ac:dyDescent="0.25">
      <c r="A284" s="19"/>
      <c r="B284" s="12"/>
      <c r="C284" s="25" t="str">
        <f>IF(ИНФА!$M$45="","",ИНФА!$M$45)</f>
        <v/>
      </c>
      <c r="E284" s="1">
        <f t="shared" si="10"/>
        <v>0</v>
      </c>
    </row>
    <row r="285" spans="1:5" hidden="1" x14ac:dyDescent="0.25">
      <c r="A285" s="19"/>
      <c r="B285" s="12"/>
      <c r="C285" s="25" t="str">
        <f>IF(ИНФА!$M$46="","",ИНФА!$M$46)</f>
        <v/>
      </c>
      <c r="E285" s="1">
        <f t="shared" si="10"/>
        <v>0</v>
      </c>
    </row>
    <row r="286" spans="1:5" hidden="1" x14ac:dyDescent="0.25">
      <c r="A286" s="19"/>
      <c r="B286" s="12"/>
      <c r="C286" s="25" t="str">
        <f>IF(ИНФА!$M$47="","",ИНФА!$M$47)</f>
        <v/>
      </c>
      <c r="E286" s="1">
        <f t="shared" si="10"/>
        <v>0</v>
      </c>
    </row>
    <row r="287" spans="1:5" hidden="1" x14ac:dyDescent="0.25">
      <c r="A287" s="19"/>
      <c r="B287" s="12"/>
      <c r="C287" s="25" t="str">
        <f>IF(ИНФА!$M$48="","",ИНФА!$M$48)</f>
        <v/>
      </c>
      <c r="E287" s="1">
        <f t="shared" si="10"/>
        <v>0</v>
      </c>
    </row>
    <row r="288" spans="1:5" hidden="1" x14ac:dyDescent="0.25">
      <c r="A288" s="19"/>
      <c r="B288" s="12"/>
      <c r="C288" s="25" t="str">
        <f>IF(ИНФА!$M$49="","",ИНФА!$M$49)</f>
        <v/>
      </c>
      <c r="E288" s="1">
        <f t="shared" si="10"/>
        <v>0</v>
      </c>
    </row>
    <row r="289" spans="1:5" hidden="1" x14ac:dyDescent="0.25">
      <c r="A289" s="19"/>
      <c r="B289" s="12"/>
      <c r="C289" s="25" t="str">
        <f>IF(ИНФА!$M$50="","",ИНФА!$M$50)</f>
        <v/>
      </c>
      <c r="E289" s="1">
        <f t="shared" si="10"/>
        <v>0</v>
      </c>
    </row>
    <row r="290" spans="1:5" hidden="1" x14ac:dyDescent="0.25">
      <c r="A290" s="19"/>
      <c r="B290" s="12"/>
      <c r="C290" s="25" t="str">
        <f>IF(ИНФА!$M$51="","",ИНФА!$M$51)</f>
        <v/>
      </c>
      <c r="E290" s="1">
        <f t="shared" si="10"/>
        <v>0</v>
      </c>
    </row>
    <row r="291" spans="1:5" hidden="1" x14ac:dyDescent="0.25">
      <c r="A291" s="19">
        <f>A265+1</f>
        <v>12</v>
      </c>
      <c r="B291" s="21" t="e" cm="1">
        <f t="array" aca="1" ref="B291" ca="1">IF(MID(INDIRECT("'АОСР'!"&amp;"A"&amp;A291+1,1),1,FIND("_",INDIRECT("'АОСР'!"&amp;"A"&amp;A291+1,1),1)-1)="АОСР",CONCATENATE("Акт освидетельствования скрытых работ №",INDIRECT("'АОСР'!"&amp;"B"&amp;A291+1,1)),"Акт освидетельствования ответственных конструкций")</f>
        <v>#VALUE!</v>
      </c>
      <c r="C291" s="24" t="str">
        <f ca="1">CONCATENATE(INDIRECT("'АОСР'!"&amp;"G"&amp;A291+1,1)," ",INDIRECT("'АОСР'!"&amp;"H"&amp;A291+1,1)," ",INDIRECT("'АОСР'!"&amp;"I"&amp;A291+1,1),"г.")</f>
        <v xml:space="preserve">  г.</v>
      </c>
      <c r="E291" s="1">
        <f ca="1">IFERROR(IF(OR(C291="",IFERROR(B291,0)=0),0,1),0)</f>
        <v>0</v>
      </c>
    </row>
    <row r="292" spans="1:5" hidden="1" x14ac:dyDescent="0.25">
      <c r="A292" s="19"/>
      <c r="B292" s="30" t="str">
        <f ca="1">IF(LEN(INDIRECT("'АОСР'!"&amp;"C"&amp;A291+1,1))&lt;46,CONCATENATE($N$2,INDIRECT("'АОСР'!"&amp;"C"&amp;A291+1,1),$O$2),CONCATENATE($N$2,MID(INDIRECT("'АОСР'!"&amp;"C"&amp;A291+1,1),1,FIND(" ",INDIRECT("'АОСР'!"&amp;"C"&amp;A291+1,1),40))))</f>
        <v>""</v>
      </c>
      <c r="C292" s="25" t="str">
        <f ca="1">IF(ИНФА!$M$21="","",IF(INDIRECT("'АОСР'!"&amp;"O"&amp;A291+1,1)="ТП",ИНФА!$M$21,IF(INDIRECT("'АОСР'!"&amp;"O"&amp;A291+1,1)="ВЛ",ИНФА!$M$24,ИНФА!$M$27)))</f>
        <v xml:space="preserve"> Старший мастер Ломоносовского РЭС филиала </v>
      </c>
      <c r="E292" s="1">
        <f ca="1">IFERROR(IF(C292="",0,IF(IFERROR($B$291,0)=0,0,2)),0)</f>
        <v>0</v>
      </c>
    </row>
    <row r="293" spans="1:5" hidden="1" x14ac:dyDescent="0.25">
      <c r="A293" s="19"/>
      <c r="B293" s="31" t="str">
        <f ca="1">IFERROR(CONCATENATE(MID(INDIRECT("'АОСР'!"&amp;"C"&amp;A291+1,1),FIND(" ",INDIRECT("'АОСР'!"&amp;"C"&amp;A291+1,1),40)+1,46),$O$2),"")</f>
        <v/>
      </c>
      <c r="C293" s="25" t="str">
        <f ca="1">IF(ИНФА!$M$22="","",IF(INDIRECT("'АОСР'!"&amp;"O"&amp;A291+1,1)="ТП",ИНФА!$M$22,IF(INDIRECT("'АОСР'!"&amp;"O"&amp;A291+1,1)="ВЛ",ИНФА!$M$25,ИНФА!$M$28)))</f>
        <v xml:space="preserve">ПАО "Россети Ленэнерго", "ГтЭС" </v>
      </c>
      <c r="E293" s="1">
        <f t="shared" ref="E293:E316" ca="1" si="11">IFERROR(IF(C293="",0,IF(IFERROR($B$291,0)=0,0,2)),0)</f>
        <v>0</v>
      </c>
    </row>
    <row r="294" spans="1:5" hidden="1" x14ac:dyDescent="0.25">
      <c r="A294" s="19"/>
      <c r="B294" s="22"/>
      <c r="C294" s="25" t="str">
        <f ca="1">IF(ИНФА!$M$23="","",IF(INDIRECT("'АОСР'!"&amp;"O"&amp;A291+1,1)="ТП",ИНФА!$M$23,IF(INDIRECT("'АОСР'!"&amp;"O"&amp;A291+1,1)="ВЛ",ИНФА!$M$26,ИНФА!$M$29)))</f>
        <v xml:space="preserve"> Ширяев Е.М.</v>
      </c>
      <c r="E294" s="1">
        <f t="shared" ca="1" si="11"/>
        <v>0</v>
      </c>
    </row>
    <row r="295" spans="1:5" hidden="1" x14ac:dyDescent="0.25">
      <c r="A295" s="19"/>
      <c r="B295" s="22"/>
      <c r="C295" s="25" t="str">
        <f>IF(ИНФА!$M$30="","",ИНФА!$M$30)</f>
        <v>Директор по строительству ООО «СЭТ»</v>
      </c>
      <c r="E295" s="1">
        <f t="shared" ca="1" si="11"/>
        <v>0</v>
      </c>
    </row>
    <row r="296" spans="1:5" hidden="1" x14ac:dyDescent="0.25">
      <c r="A296" s="19"/>
      <c r="B296" s="22"/>
      <c r="C296" s="25" t="str">
        <f>IF(ИНФА!$M$31="","",ИНФА!$M$31)</f>
        <v>Потоцкий А.А.</v>
      </c>
      <c r="E296" s="1">
        <f t="shared" ca="1" si="11"/>
        <v>0</v>
      </c>
    </row>
    <row r="297" spans="1:5" hidden="1" x14ac:dyDescent="0.25">
      <c r="A297" s="19"/>
      <c r="B297" s="23"/>
      <c r="C297" s="25" t="str">
        <f>IF(ИНФА!$M$32="","",ИНФА!$M$32)</f>
        <v xml:space="preserve">Ведущий инженер строительного контроля </v>
      </c>
      <c r="E297" s="1">
        <f t="shared" ca="1" si="11"/>
        <v>0</v>
      </c>
    </row>
    <row r="298" spans="1:5" hidden="1" x14ac:dyDescent="0.25">
      <c r="A298" s="19"/>
      <c r="B298" s="23"/>
      <c r="C298" s="25" t="str">
        <f>IF(ИНФА!$M$33="","",ИНФА!$M$33)</f>
        <v>ООО «СЭТ» Кольцов А.Г.</v>
      </c>
      <c r="E298" s="1">
        <f t="shared" ca="1" si="11"/>
        <v>0</v>
      </c>
    </row>
    <row r="299" spans="1:5" hidden="1" x14ac:dyDescent="0.25">
      <c r="A299" s="19"/>
      <c r="B299" s="23"/>
      <c r="C299" s="25" t="str">
        <f>IF(ИНФА!$M$34="","",ИНФА!$M$34)</f>
        <v>Начальник участка ООО «СЭТ»</v>
      </c>
      <c r="E299" s="1">
        <f t="shared" ca="1" si="11"/>
        <v>0</v>
      </c>
    </row>
    <row r="300" spans="1:5" hidden="1" x14ac:dyDescent="0.25">
      <c r="A300" s="19"/>
      <c r="B300" s="14"/>
      <c r="C300" s="25" t="str">
        <f>IF(ИНФА!$M$35="","",ИНФА!$M$35)</f>
        <v>Нугуманов М.А.</v>
      </c>
      <c r="E300" s="1">
        <f t="shared" ca="1" si="11"/>
        <v>0</v>
      </c>
    </row>
    <row r="301" spans="1:5" hidden="1" x14ac:dyDescent="0.25">
      <c r="A301" s="19"/>
      <c r="B301" s="23"/>
      <c r="C301" s="25" t="str">
        <f>IF(ИНФА!$M$36="","",ИНФА!$M$36)</f>
        <v xml:space="preserve">Ведущий инженер отдела строительного контроля </v>
      </c>
      <c r="E301" s="1">
        <f t="shared" ca="1" si="11"/>
        <v>0</v>
      </c>
    </row>
    <row r="302" spans="1:5" hidden="1" x14ac:dyDescent="0.25">
      <c r="A302" s="19"/>
      <c r="B302" s="14"/>
      <c r="C302" s="25" t="str">
        <f>IF(ИНФА!$M$37="","",ИНФА!$M$37)</f>
        <v>АО "ЛЭСР" Сафуанова В.А.</v>
      </c>
      <c r="E302" s="1">
        <f t="shared" ca="1" si="11"/>
        <v>0</v>
      </c>
    </row>
    <row r="303" spans="1:5" hidden="1" x14ac:dyDescent="0.25">
      <c r="A303" s="19"/>
      <c r="B303" s="14"/>
      <c r="C303" s="25" t="str">
        <f>IF(ИНФА!$M$38="","",ИНФА!$M$38)</f>
        <v/>
      </c>
      <c r="E303" s="1">
        <f t="shared" si="11"/>
        <v>0</v>
      </c>
    </row>
    <row r="304" spans="1:5" hidden="1" x14ac:dyDescent="0.25">
      <c r="A304" s="19"/>
      <c r="B304" s="22"/>
      <c r="C304" s="25" t="str">
        <f>IF(ИНФА!$M$39="","",ИНФА!$M$39)</f>
        <v/>
      </c>
      <c r="E304" s="1">
        <f t="shared" si="11"/>
        <v>0</v>
      </c>
    </row>
    <row r="305" spans="1:5" hidden="1" x14ac:dyDescent="0.25">
      <c r="A305" s="19"/>
      <c r="B305" s="12"/>
      <c r="C305" s="25" t="str">
        <f>IF(ИНФА!$M$40="","",ИНФА!$M$40)</f>
        <v/>
      </c>
      <c r="E305" s="1">
        <f t="shared" si="11"/>
        <v>0</v>
      </c>
    </row>
    <row r="306" spans="1:5" hidden="1" x14ac:dyDescent="0.25">
      <c r="A306" s="19"/>
      <c r="B306" s="12"/>
      <c r="C306" s="25" t="str">
        <f>IF(ИНФА!$M$41="","",ИНФА!$M$41)</f>
        <v/>
      </c>
      <c r="E306" s="1">
        <f t="shared" si="11"/>
        <v>0</v>
      </c>
    </row>
    <row r="307" spans="1:5" hidden="1" x14ac:dyDescent="0.25">
      <c r="A307" s="19"/>
      <c r="B307" s="12"/>
      <c r="C307" s="25" t="str">
        <f>IF(ИНФА!$M$42="","",ИНФА!$M$42)</f>
        <v/>
      </c>
      <c r="E307" s="1">
        <f t="shared" si="11"/>
        <v>0</v>
      </c>
    </row>
    <row r="308" spans="1:5" hidden="1" x14ac:dyDescent="0.25">
      <c r="A308" s="19"/>
      <c r="B308" s="12"/>
      <c r="C308" s="25" t="str">
        <f>IF(ИНФА!$M$43="","",ИНФА!$M$43)</f>
        <v/>
      </c>
      <c r="E308" s="1">
        <f t="shared" si="11"/>
        <v>0</v>
      </c>
    </row>
    <row r="309" spans="1:5" hidden="1" x14ac:dyDescent="0.25">
      <c r="A309" s="19"/>
      <c r="B309" s="12"/>
      <c r="C309" s="25" t="str">
        <f>IF(ИНФА!$M$44="","",ИНФА!$M$44)</f>
        <v/>
      </c>
      <c r="E309" s="1">
        <f t="shared" si="11"/>
        <v>0</v>
      </c>
    </row>
    <row r="310" spans="1:5" hidden="1" x14ac:dyDescent="0.25">
      <c r="A310" s="19"/>
      <c r="B310" s="12"/>
      <c r="C310" s="25" t="str">
        <f>IF(ИНФА!$M$45="","",ИНФА!$M$45)</f>
        <v/>
      </c>
      <c r="E310" s="1">
        <f t="shared" si="11"/>
        <v>0</v>
      </c>
    </row>
    <row r="311" spans="1:5" hidden="1" x14ac:dyDescent="0.25">
      <c r="A311" s="19"/>
      <c r="B311" s="12"/>
      <c r="C311" s="25" t="str">
        <f>IF(ИНФА!$M$46="","",ИНФА!$M$46)</f>
        <v/>
      </c>
      <c r="E311" s="1">
        <f t="shared" si="11"/>
        <v>0</v>
      </c>
    </row>
    <row r="312" spans="1:5" hidden="1" x14ac:dyDescent="0.25">
      <c r="A312" s="19"/>
      <c r="B312" s="12"/>
      <c r="C312" s="25" t="str">
        <f>IF(ИНФА!$M$47="","",ИНФА!$M$47)</f>
        <v/>
      </c>
      <c r="E312" s="1">
        <f t="shared" si="11"/>
        <v>0</v>
      </c>
    </row>
    <row r="313" spans="1:5" hidden="1" x14ac:dyDescent="0.25">
      <c r="A313" s="19"/>
      <c r="B313" s="12"/>
      <c r="C313" s="25" t="str">
        <f>IF(ИНФА!$M$48="","",ИНФА!$M$48)</f>
        <v/>
      </c>
      <c r="E313" s="1">
        <f t="shared" si="11"/>
        <v>0</v>
      </c>
    </row>
    <row r="314" spans="1:5" hidden="1" x14ac:dyDescent="0.25">
      <c r="A314" s="19"/>
      <c r="B314" s="12"/>
      <c r="C314" s="25" t="str">
        <f>IF(ИНФА!$M$49="","",ИНФА!$M$49)</f>
        <v/>
      </c>
      <c r="E314" s="1">
        <f t="shared" si="11"/>
        <v>0</v>
      </c>
    </row>
    <row r="315" spans="1:5" hidden="1" x14ac:dyDescent="0.25">
      <c r="A315" s="19"/>
      <c r="B315" s="12"/>
      <c r="C315" s="25" t="str">
        <f>IF(ИНФА!$M$50="","",ИНФА!$M$50)</f>
        <v/>
      </c>
      <c r="E315" s="1">
        <f t="shared" si="11"/>
        <v>0</v>
      </c>
    </row>
    <row r="316" spans="1:5" hidden="1" x14ac:dyDescent="0.25">
      <c r="A316" s="19"/>
      <c r="B316" s="12"/>
      <c r="C316" s="25" t="str">
        <f>IF(ИНФА!$M$51="","",ИНФА!$M$51)</f>
        <v/>
      </c>
      <c r="E316" s="1">
        <f t="shared" si="11"/>
        <v>0</v>
      </c>
    </row>
    <row r="317" spans="1:5" hidden="1" x14ac:dyDescent="0.25">
      <c r="A317" s="19">
        <f>A291+1</f>
        <v>13</v>
      </c>
      <c r="B317" s="21" t="e" cm="1">
        <f t="array" aca="1" ref="B317" ca="1">IF(MID(INDIRECT("'АОСР'!"&amp;"A"&amp;A317+1,1),1,FIND("_",INDIRECT("'АОСР'!"&amp;"A"&amp;A317+1,1),1)-1)="АОСР",CONCATENATE("Акт освидетельствования скрытых работ №",INDIRECT("'АОСР'!"&amp;"B"&amp;A317+1,1)),"Акт освидетельствования ответственных конструкций")</f>
        <v>#VALUE!</v>
      </c>
      <c r="C317" s="24" t="str">
        <f ca="1">CONCATENATE(INDIRECT("'АОСР'!"&amp;"G"&amp;A317+1,1)," ",INDIRECT("'АОСР'!"&amp;"H"&amp;A317+1,1)," ",INDIRECT("'АОСР'!"&amp;"I"&amp;A317+1,1),"г.")</f>
        <v xml:space="preserve">  г.</v>
      </c>
      <c r="E317" s="1">
        <f ca="1">IFERROR(IF(OR(C317="",IFERROR(B317,0)=0),0,1),0)</f>
        <v>0</v>
      </c>
    </row>
    <row r="318" spans="1:5" hidden="1" x14ac:dyDescent="0.25">
      <c r="A318" s="19"/>
      <c r="B318" s="30" t="str">
        <f ca="1">IF(LEN(INDIRECT("'АОСР'!"&amp;"C"&amp;A317+1,1))&lt;46,CONCATENATE($N$2,INDIRECT("'АОСР'!"&amp;"C"&amp;A317+1,1),$O$2),CONCATENATE($N$2,MID(INDIRECT("'АОСР'!"&amp;"C"&amp;A317+1,1),1,FIND(" ",INDIRECT("'АОСР'!"&amp;"C"&amp;A317+1,1),40))))</f>
        <v>""</v>
      </c>
      <c r="C318" s="25" t="str">
        <f ca="1">IF(ИНФА!$M$21="","",IF(INDIRECT("'АОСР'!"&amp;"O"&amp;A317+1,1)="ТП",ИНФА!$M$21,IF(INDIRECT("'АОСР'!"&amp;"O"&amp;A317+1,1)="ВЛ",ИНФА!$M$24,ИНФА!$M$27)))</f>
        <v xml:space="preserve"> Старший мастер Ломоносовского РЭС филиала </v>
      </c>
      <c r="E318" s="1">
        <f ca="1">IFERROR(IF(C318="",0,IF(IFERROR($B$317,0)=0,0,2)),0)</f>
        <v>0</v>
      </c>
    </row>
    <row r="319" spans="1:5" hidden="1" x14ac:dyDescent="0.25">
      <c r="A319" s="19"/>
      <c r="B319" s="31" t="str">
        <f ca="1">IFERROR(CONCATENATE(MID(INDIRECT("'АОСР'!"&amp;"C"&amp;A317+1,1),FIND(" ",INDIRECT("'АОСР'!"&amp;"C"&amp;A317+1,1),40)+1,46),$O$2),"")</f>
        <v/>
      </c>
      <c r="C319" s="25" t="str">
        <f ca="1">IF(ИНФА!$M$22="","",IF(INDIRECT("'АОСР'!"&amp;"O"&amp;A317+1,1)="ТП",ИНФА!$M$22,IF(INDIRECT("'АОСР'!"&amp;"O"&amp;A317+1,1)="ВЛ",ИНФА!$M$25,ИНФА!$M$28)))</f>
        <v xml:space="preserve">ПАО "Россети Ленэнерго", "ГтЭС" </v>
      </c>
      <c r="E319" s="1">
        <f t="shared" ref="E319:E342" ca="1" si="12">IFERROR(IF(C319="",0,IF(IFERROR($B$317,0)=0,0,2)),0)</f>
        <v>0</v>
      </c>
    </row>
    <row r="320" spans="1:5" hidden="1" x14ac:dyDescent="0.25">
      <c r="A320" s="19"/>
      <c r="B320" s="22"/>
      <c r="C320" s="25" t="str">
        <f ca="1">IF(ИНФА!$M$23="","",IF(INDIRECT("'АОСР'!"&amp;"O"&amp;A317+1,1)="ТП",ИНФА!$M$23,IF(INDIRECT("'АОСР'!"&amp;"O"&amp;A317+1,1)="ВЛ",ИНФА!$M$26,ИНФА!$M$29)))</f>
        <v xml:space="preserve"> Ширяев Е.М.</v>
      </c>
      <c r="E320" s="1">
        <f t="shared" ca="1" si="12"/>
        <v>0</v>
      </c>
    </row>
    <row r="321" spans="1:5" hidden="1" x14ac:dyDescent="0.25">
      <c r="A321" s="19"/>
      <c r="B321" s="22"/>
      <c r="C321" s="25" t="str">
        <f>IF(ИНФА!$M$30="","",ИНФА!$M$30)</f>
        <v>Директор по строительству ООО «СЭТ»</v>
      </c>
      <c r="E321" s="1">
        <f t="shared" ca="1" si="12"/>
        <v>0</v>
      </c>
    </row>
    <row r="322" spans="1:5" hidden="1" x14ac:dyDescent="0.25">
      <c r="A322" s="19"/>
      <c r="B322" s="22"/>
      <c r="C322" s="25" t="str">
        <f>IF(ИНФА!$M$31="","",ИНФА!$M$31)</f>
        <v>Потоцкий А.А.</v>
      </c>
      <c r="E322" s="1">
        <f t="shared" ca="1" si="12"/>
        <v>0</v>
      </c>
    </row>
    <row r="323" spans="1:5" hidden="1" x14ac:dyDescent="0.25">
      <c r="A323" s="19"/>
      <c r="B323" s="23"/>
      <c r="C323" s="25" t="str">
        <f>IF(ИНФА!$M$32="","",ИНФА!$M$32)</f>
        <v xml:space="preserve">Ведущий инженер строительного контроля </v>
      </c>
      <c r="E323" s="1">
        <f t="shared" ca="1" si="12"/>
        <v>0</v>
      </c>
    </row>
    <row r="324" spans="1:5" hidden="1" x14ac:dyDescent="0.25">
      <c r="A324" s="19"/>
      <c r="B324" s="23"/>
      <c r="C324" s="25" t="str">
        <f>IF(ИНФА!$M$33="","",ИНФА!$M$33)</f>
        <v>ООО «СЭТ» Кольцов А.Г.</v>
      </c>
      <c r="E324" s="1">
        <f t="shared" ca="1" si="12"/>
        <v>0</v>
      </c>
    </row>
    <row r="325" spans="1:5" hidden="1" x14ac:dyDescent="0.25">
      <c r="A325" s="19"/>
      <c r="B325" s="23"/>
      <c r="C325" s="25" t="str">
        <f>IF(ИНФА!$M$34="","",ИНФА!$M$34)</f>
        <v>Начальник участка ООО «СЭТ»</v>
      </c>
      <c r="E325" s="1">
        <f t="shared" ca="1" si="12"/>
        <v>0</v>
      </c>
    </row>
    <row r="326" spans="1:5" hidden="1" x14ac:dyDescent="0.25">
      <c r="A326" s="19"/>
      <c r="B326" s="14"/>
      <c r="C326" s="25" t="str">
        <f>IF(ИНФА!$M$35="","",ИНФА!$M$35)</f>
        <v>Нугуманов М.А.</v>
      </c>
      <c r="E326" s="1">
        <f t="shared" ca="1" si="12"/>
        <v>0</v>
      </c>
    </row>
    <row r="327" spans="1:5" hidden="1" x14ac:dyDescent="0.25">
      <c r="A327" s="19"/>
      <c r="B327" s="23"/>
      <c r="C327" s="25" t="str">
        <f>IF(ИНФА!$M$36="","",ИНФА!$M$36)</f>
        <v xml:space="preserve">Ведущий инженер отдела строительного контроля </v>
      </c>
      <c r="E327" s="1">
        <f t="shared" ca="1" si="12"/>
        <v>0</v>
      </c>
    </row>
    <row r="328" spans="1:5" hidden="1" x14ac:dyDescent="0.25">
      <c r="A328" s="19"/>
      <c r="B328" s="14"/>
      <c r="C328" s="25" t="str">
        <f>IF(ИНФА!$M$37="","",ИНФА!$M$37)</f>
        <v>АО "ЛЭСР" Сафуанова В.А.</v>
      </c>
      <c r="E328" s="1">
        <f t="shared" ca="1" si="12"/>
        <v>0</v>
      </c>
    </row>
    <row r="329" spans="1:5" hidden="1" x14ac:dyDescent="0.25">
      <c r="A329" s="19"/>
      <c r="B329" s="14"/>
      <c r="C329" s="25" t="str">
        <f>IF(ИНФА!$M$38="","",ИНФА!$M$38)</f>
        <v/>
      </c>
      <c r="E329" s="1">
        <f t="shared" si="12"/>
        <v>0</v>
      </c>
    </row>
    <row r="330" spans="1:5" hidden="1" x14ac:dyDescent="0.25">
      <c r="A330" s="19"/>
      <c r="B330" s="22"/>
      <c r="C330" s="25" t="str">
        <f>IF(ИНФА!$M$39="","",ИНФА!$M$39)</f>
        <v/>
      </c>
      <c r="E330" s="1">
        <f t="shared" si="12"/>
        <v>0</v>
      </c>
    </row>
    <row r="331" spans="1:5" hidden="1" x14ac:dyDescent="0.25">
      <c r="A331" s="19"/>
      <c r="B331" s="12"/>
      <c r="C331" s="25" t="str">
        <f>IF(ИНФА!$M$40="","",ИНФА!$M$40)</f>
        <v/>
      </c>
      <c r="E331" s="1">
        <f t="shared" si="12"/>
        <v>0</v>
      </c>
    </row>
    <row r="332" spans="1:5" hidden="1" x14ac:dyDescent="0.25">
      <c r="A332" s="19"/>
      <c r="B332" s="12"/>
      <c r="C332" s="25" t="str">
        <f>IF(ИНФА!$M$41="","",ИНФА!$M$41)</f>
        <v/>
      </c>
      <c r="E332" s="1">
        <f t="shared" si="12"/>
        <v>0</v>
      </c>
    </row>
    <row r="333" spans="1:5" hidden="1" x14ac:dyDescent="0.25">
      <c r="A333" s="19"/>
      <c r="B333" s="12"/>
      <c r="C333" s="25" t="str">
        <f>IF(ИНФА!$M$42="","",ИНФА!$M$42)</f>
        <v/>
      </c>
      <c r="E333" s="1">
        <f t="shared" si="12"/>
        <v>0</v>
      </c>
    </row>
    <row r="334" spans="1:5" hidden="1" x14ac:dyDescent="0.25">
      <c r="A334" s="19"/>
      <c r="B334" s="12"/>
      <c r="C334" s="25" t="str">
        <f>IF(ИНФА!$M$43="","",ИНФА!$M$43)</f>
        <v/>
      </c>
      <c r="E334" s="1">
        <f t="shared" si="12"/>
        <v>0</v>
      </c>
    </row>
    <row r="335" spans="1:5" hidden="1" x14ac:dyDescent="0.25">
      <c r="A335" s="19"/>
      <c r="B335" s="12"/>
      <c r="C335" s="25" t="str">
        <f>IF(ИНФА!$M$44="","",ИНФА!$M$44)</f>
        <v/>
      </c>
      <c r="E335" s="1">
        <f t="shared" si="12"/>
        <v>0</v>
      </c>
    </row>
    <row r="336" spans="1:5" hidden="1" x14ac:dyDescent="0.25">
      <c r="A336" s="19"/>
      <c r="B336" s="12"/>
      <c r="C336" s="25" t="str">
        <f>IF(ИНФА!$M$45="","",ИНФА!$M$45)</f>
        <v/>
      </c>
      <c r="E336" s="1">
        <f t="shared" si="12"/>
        <v>0</v>
      </c>
    </row>
    <row r="337" spans="1:5" hidden="1" x14ac:dyDescent="0.25">
      <c r="A337" s="19"/>
      <c r="B337" s="12"/>
      <c r="C337" s="25" t="str">
        <f>IF(ИНФА!$M$46="","",ИНФА!$M$46)</f>
        <v/>
      </c>
      <c r="E337" s="1">
        <f t="shared" si="12"/>
        <v>0</v>
      </c>
    </row>
    <row r="338" spans="1:5" hidden="1" x14ac:dyDescent="0.25">
      <c r="A338" s="19"/>
      <c r="B338" s="12"/>
      <c r="C338" s="25" t="str">
        <f>IF(ИНФА!$M$47="","",ИНФА!$M$47)</f>
        <v/>
      </c>
      <c r="E338" s="1">
        <f t="shared" si="12"/>
        <v>0</v>
      </c>
    </row>
    <row r="339" spans="1:5" hidden="1" x14ac:dyDescent="0.25">
      <c r="A339" s="19"/>
      <c r="B339" s="12"/>
      <c r="C339" s="25" t="str">
        <f>IF(ИНФА!$M$48="","",ИНФА!$M$48)</f>
        <v/>
      </c>
      <c r="E339" s="1">
        <f t="shared" si="12"/>
        <v>0</v>
      </c>
    </row>
    <row r="340" spans="1:5" hidden="1" x14ac:dyDescent="0.25">
      <c r="A340" s="19"/>
      <c r="B340" s="12"/>
      <c r="C340" s="25" t="str">
        <f>IF(ИНФА!$M$49="","",ИНФА!$M$49)</f>
        <v/>
      </c>
      <c r="E340" s="1">
        <f t="shared" si="12"/>
        <v>0</v>
      </c>
    </row>
    <row r="341" spans="1:5" hidden="1" x14ac:dyDescent="0.25">
      <c r="A341" s="19"/>
      <c r="B341" s="12"/>
      <c r="C341" s="25" t="str">
        <f>IF(ИНФА!$M$50="","",ИНФА!$M$50)</f>
        <v/>
      </c>
      <c r="E341" s="1">
        <f t="shared" si="12"/>
        <v>0</v>
      </c>
    </row>
    <row r="342" spans="1:5" hidden="1" x14ac:dyDescent="0.25">
      <c r="A342" s="19"/>
      <c r="B342" s="12"/>
      <c r="C342" s="25" t="str">
        <f>IF(ИНФА!$M$51="","",ИНФА!$M$51)</f>
        <v/>
      </c>
      <c r="E342" s="1">
        <f t="shared" si="12"/>
        <v>0</v>
      </c>
    </row>
    <row r="343" spans="1:5" hidden="1" x14ac:dyDescent="0.25">
      <c r="A343" s="19">
        <f>A317+1</f>
        <v>14</v>
      </c>
      <c r="B343" s="21" t="e" cm="1">
        <f t="array" aca="1" ref="B343" ca="1">IF(MID(INDIRECT("'АОСР'!"&amp;"A"&amp;A343+1,1),1,FIND("_",INDIRECT("'АОСР'!"&amp;"A"&amp;A343+1,1),1)-1)="АОСР",CONCATENATE("Акт освидетельствования скрытых работ №",INDIRECT("'АОСР'!"&amp;"B"&amp;A343+1,1)),"Акт освидетельствования ответственных конструкций")</f>
        <v>#VALUE!</v>
      </c>
      <c r="C343" s="24" t="str">
        <f ca="1">CONCATENATE(INDIRECT("'АОСР'!"&amp;"G"&amp;A343+1,1)," ",INDIRECT("'АОСР'!"&amp;"H"&amp;A343+1,1)," ",INDIRECT("'АОСР'!"&amp;"I"&amp;A343+1,1),"г.")</f>
        <v xml:space="preserve">  г.</v>
      </c>
      <c r="E343" s="1">
        <f ca="1">IFERROR(IF(OR(C343="",IFERROR(B343,0)=0),0,1),0)</f>
        <v>0</v>
      </c>
    </row>
    <row r="344" spans="1:5" hidden="1" x14ac:dyDescent="0.25">
      <c r="A344" s="19"/>
      <c r="B344" s="30" t="str">
        <f ca="1">IF(LEN(INDIRECT("'АОСР'!"&amp;"C"&amp;A343+1,1))&lt;46,CONCATENATE($N$2,INDIRECT("'АОСР'!"&amp;"C"&amp;A343+1,1),$O$2),CONCATENATE($N$2,MID(INDIRECT("'АОСР'!"&amp;"C"&amp;A343+1,1),1,FIND(" ",INDIRECT("'АОСР'!"&amp;"C"&amp;A343+1,1),40))))</f>
        <v>""</v>
      </c>
      <c r="C344" s="25" t="str">
        <f ca="1">IF(ИНФА!$M$21="","",IF(INDIRECT("'АОСР'!"&amp;"O"&amp;A343+1,1)="ТП",ИНФА!$M$21,IF(INDIRECT("'АОСР'!"&amp;"O"&amp;A343+1,1)="ВЛ",ИНФА!$M$24,ИНФА!$M$27)))</f>
        <v xml:space="preserve"> Старший мастер Ломоносовского РЭС филиала </v>
      </c>
      <c r="E344" s="1">
        <f ca="1">IFERROR(IF(C344="",0,IF(IFERROR($B$343,0)=0,0,2)),0)</f>
        <v>0</v>
      </c>
    </row>
    <row r="345" spans="1:5" hidden="1" x14ac:dyDescent="0.25">
      <c r="A345" s="19"/>
      <c r="B345" s="31" t="str">
        <f ca="1">IFERROR(CONCATENATE(MID(INDIRECT("'АОСР'!"&amp;"C"&amp;A343+1,1),FIND(" ",INDIRECT("'АОСР'!"&amp;"C"&amp;A343+1,1),40)+1,46),$O$2),"")</f>
        <v/>
      </c>
      <c r="C345" s="25" t="str">
        <f ca="1">IF(ИНФА!$M$22="","",IF(INDIRECT("'АОСР'!"&amp;"O"&amp;A343+1,1)="ТП",ИНФА!$M$22,IF(INDIRECT("'АОСР'!"&amp;"O"&amp;A343+1,1)="ВЛ",ИНФА!$M$25,ИНФА!$M$28)))</f>
        <v xml:space="preserve">ПАО "Россети Ленэнерго", "ГтЭС" </v>
      </c>
      <c r="E345" s="1">
        <f t="shared" ref="E345:E368" ca="1" si="13">IFERROR(IF(C345="",0,IF(IFERROR($B$343,0)=0,0,2)),0)</f>
        <v>0</v>
      </c>
    </row>
    <row r="346" spans="1:5" hidden="1" x14ac:dyDescent="0.25">
      <c r="A346" s="19"/>
      <c r="B346" s="22"/>
      <c r="C346" s="25" t="str">
        <f ca="1">IF(ИНФА!$M$23="","",IF(INDIRECT("'АОСР'!"&amp;"O"&amp;A343+1,1)="ТП",ИНФА!$M$23,IF(INDIRECT("'АОСР'!"&amp;"O"&amp;A343+1,1)="ВЛ",ИНФА!$M$26,ИНФА!$M$29)))</f>
        <v xml:space="preserve"> Ширяев Е.М.</v>
      </c>
      <c r="E346" s="1">
        <f t="shared" ca="1" si="13"/>
        <v>0</v>
      </c>
    </row>
    <row r="347" spans="1:5" hidden="1" x14ac:dyDescent="0.25">
      <c r="A347" s="19"/>
      <c r="B347" s="22"/>
      <c r="C347" s="25" t="str">
        <f>IF(ИНФА!$M$30="","",ИНФА!$M$30)</f>
        <v>Директор по строительству ООО «СЭТ»</v>
      </c>
      <c r="E347" s="1">
        <f t="shared" ca="1" si="13"/>
        <v>0</v>
      </c>
    </row>
    <row r="348" spans="1:5" hidden="1" x14ac:dyDescent="0.25">
      <c r="A348" s="19"/>
      <c r="B348" s="22"/>
      <c r="C348" s="25" t="str">
        <f>IF(ИНФА!$M$31="","",ИНФА!$M$31)</f>
        <v>Потоцкий А.А.</v>
      </c>
      <c r="E348" s="1">
        <f t="shared" ca="1" si="13"/>
        <v>0</v>
      </c>
    </row>
    <row r="349" spans="1:5" hidden="1" x14ac:dyDescent="0.25">
      <c r="A349" s="19"/>
      <c r="B349" s="23"/>
      <c r="C349" s="25" t="str">
        <f>IF(ИНФА!$M$32="","",ИНФА!$M$32)</f>
        <v xml:space="preserve">Ведущий инженер строительного контроля </v>
      </c>
      <c r="E349" s="1">
        <f t="shared" ca="1" si="13"/>
        <v>0</v>
      </c>
    </row>
    <row r="350" spans="1:5" hidden="1" x14ac:dyDescent="0.25">
      <c r="A350" s="19"/>
      <c r="B350" s="23"/>
      <c r="C350" s="25" t="str">
        <f>IF(ИНФА!$M$33="","",ИНФА!$M$33)</f>
        <v>ООО «СЭТ» Кольцов А.Г.</v>
      </c>
      <c r="E350" s="1">
        <f t="shared" ca="1" si="13"/>
        <v>0</v>
      </c>
    </row>
    <row r="351" spans="1:5" hidden="1" x14ac:dyDescent="0.25">
      <c r="A351" s="19"/>
      <c r="B351" s="23"/>
      <c r="C351" s="25" t="str">
        <f>IF(ИНФА!$M$34="","",ИНФА!$M$34)</f>
        <v>Начальник участка ООО «СЭТ»</v>
      </c>
      <c r="E351" s="1">
        <f t="shared" ca="1" si="13"/>
        <v>0</v>
      </c>
    </row>
    <row r="352" spans="1:5" hidden="1" x14ac:dyDescent="0.25">
      <c r="A352" s="19"/>
      <c r="B352" s="14"/>
      <c r="C352" s="25" t="str">
        <f>IF(ИНФА!$M$35="","",ИНФА!$M$35)</f>
        <v>Нугуманов М.А.</v>
      </c>
      <c r="E352" s="1">
        <f t="shared" ca="1" si="13"/>
        <v>0</v>
      </c>
    </row>
    <row r="353" spans="1:5" hidden="1" x14ac:dyDescent="0.25">
      <c r="A353" s="19"/>
      <c r="B353" s="23"/>
      <c r="C353" s="25" t="str">
        <f>IF(ИНФА!$M$36="","",ИНФА!$M$36)</f>
        <v xml:space="preserve">Ведущий инженер отдела строительного контроля </v>
      </c>
      <c r="E353" s="1">
        <f t="shared" ca="1" si="13"/>
        <v>0</v>
      </c>
    </row>
    <row r="354" spans="1:5" hidden="1" x14ac:dyDescent="0.25">
      <c r="A354" s="19"/>
      <c r="B354" s="14"/>
      <c r="C354" s="25" t="str">
        <f>IF(ИНФА!$M$37="","",ИНФА!$M$37)</f>
        <v>АО "ЛЭСР" Сафуанова В.А.</v>
      </c>
      <c r="E354" s="1">
        <f t="shared" ca="1" si="13"/>
        <v>0</v>
      </c>
    </row>
    <row r="355" spans="1:5" hidden="1" x14ac:dyDescent="0.25">
      <c r="A355" s="19"/>
      <c r="B355" s="14"/>
      <c r="C355" s="25" t="str">
        <f>IF(ИНФА!$M$38="","",ИНФА!$M$38)</f>
        <v/>
      </c>
      <c r="E355" s="1">
        <f t="shared" si="13"/>
        <v>0</v>
      </c>
    </row>
    <row r="356" spans="1:5" hidden="1" x14ac:dyDescent="0.25">
      <c r="A356" s="19"/>
      <c r="B356" s="22"/>
      <c r="C356" s="25" t="str">
        <f>IF(ИНФА!$M$39="","",ИНФА!$M$39)</f>
        <v/>
      </c>
      <c r="E356" s="1">
        <f t="shared" si="13"/>
        <v>0</v>
      </c>
    </row>
    <row r="357" spans="1:5" hidden="1" x14ac:dyDescent="0.25">
      <c r="A357" s="19"/>
      <c r="B357" s="12"/>
      <c r="C357" s="25" t="str">
        <f>IF(ИНФА!$M$40="","",ИНФА!$M$40)</f>
        <v/>
      </c>
      <c r="E357" s="1">
        <f t="shared" si="13"/>
        <v>0</v>
      </c>
    </row>
    <row r="358" spans="1:5" hidden="1" x14ac:dyDescent="0.25">
      <c r="A358" s="19"/>
      <c r="B358" s="12"/>
      <c r="C358" s="25" t="str">
        <f>IF(ИНФА!$M$41="","",ИНФА!$M$41)</f>
        <v/>
      </c>
      <c r="E358" s="1">
        <f t="shared" si="13"/>
        <v>0</v>
      </c>
    </row>
    <row r="359" spans="1:5" hidden="1" x14ac:dyDescent="0.25">
      <c r="A359" s="19"/>
      <c r="B359" s="12"/>
      <c r="C359" s="25" t="str">
        <f>IF(ИНФА!$M$42="","",ИНФА!$M$42)</f>
        <v/>
      </c>
      <c r="E359" s="1">
        <f t="shared" si="13"/>
        <v>0</v>
      </c>
    </row>
    <row r="360" spans="1:5" hidden="1" x14ac:dyDescent="0.25">
      <c r="A360" s="19"/>
      <c r="B360" s="12"/>
      <c r="C360" s="25" t="str">
        <f>IF(ИНФА!$M$43="","",ИНФА!$M$43)</f>
        <v/>
      </c>
      <c r="E360" s="1">
        <f t="shared" si="13"/>
        <v>0</v>
      </c>
    </row>
    <row r="361" spans="1:5" hidden="1" x14ac:dyDescent="0.25">
      <c r="A361" s="19"/>
      <c r="B361" s="12"/>
      <c r="C361" s="25" t="str">
        <f>IF(ИНФА!$M$44="","",ИНФА!$M$44)</f>
        <v/>
      </c>
      <c r="E361" s="1">
        <f t="shared" si="13"/>
        <v>0</v>
      </c>
    </row>
    <row r="362" spans="1:5" hidden="1" x14ac:dyDescent="0.25">
      <c r="A362" s="19"/>
      <c r="B362" s="12"/>
      <c r="C362" s="25" t="str">
        <f>IF(ИНФА!$M$45="","",ИНФА!$M$45)</f>
        <v/>
      </c>
      <c r="E362" s="1">
        <f t="shared" si="13"/>
        <v>0</v>
      </c>
    </row>
    <row r="363" spans="1:5" hidden="1" x14ac:dyDescent="0.25">
      <c r="A363" s="19"/>
      <c r="B363" s="12"/>
      <c r="C363" s="25" t="str">
        <f>IF(ИНФА!$M$46="","",ИНФА!$M$46)</f>
        <v/>
      </c>
      <c r="E363" s="1">
        <f t="shared" si="13"/>
        <v>0</v>
      </c>
    </row>
    <row r="364" spans="1:5" hidden="1" x14ac:dyDescent="0.25">
      <c r="A364" s="19"/>
      <c r="B364" s="12"/>
      <c r="C364" s="25" t="str">
        <f>IF(ИНФА!$M$47="","",ИНФА!$M$47)</f>
        <v/>
      </c>
      <c r="E364" s="1">
        <f t="shared" si="13"/>
        <v>0</v>
      </c>
    </row>
    <row r="365" spans="1:5" hidden="1" x14ac:dyDescent="0.25">
      <c r="A365" s="19"/>
      <c r="B365" s="12"/>
      <c r="C365" s="25" t="str">
        <f>IF(ИНФА!$M$48="","",ИНФА!$M$48)</f>
        <v/>
      </c>
      <c r="E365" s="1">
        <f t="shared" si="13"/>
        <v>0</v>
      </c>
    </row>
    <row r="366" spans="1:5" hidden="1" x14ac:dyDescent="0.25">
      <c r="A366" s="19"/>
      <c r="B366" s="12"/>
      <c r="C366" s="25" t="str">
        <f>IF(ИНФА!$M$49="","",ИНФА!$M$49)</f>
        <v/>
      </c>
      <c r="E366" s="1">
        <f t="shared" si="13"/>
        <v>0</v>
      </c>
    </row>
    <row r="367" spans="1:5" hidden="1" x14ac:dyDescent="0.25">
      <c r="A367" s="19"/>
      <c r="B367" s="12"/>
      <c r="C367" s="25" t="str">
        <f>IF(ИНФА!$M$50="","",ИНФА!$M$50)</f>
        <v/>
      </c>
      <c r="E367" s="1">
        <f t="shared" si="13"/>
        <v>0</v>
      </c>
    </row>
    <row r="368" spans="1:5" hidden="1" x14ac:dyDescent="0.25">
      <c r="A368" s="19"/>
      <c r="B368" s="12"/>
      <c r="C368" s="25" t="str">
        <f>IF(ИНФА!$M$51="","",ИНФА!$M$51)</f>
        <v/>
      </c>
      <c r="E368" s="1">
        <f t="shared" si="13"/>
        <v>0</v>
      </c>
    </row>
    <row r="369" spans="1:5" hidden="1" x14ac:dyDescent="0.25">
      <c r="A369" s="19">
        <f>A343+1</f>
        <v>15</v>
      </c>
      <c r="B369" s="21" t="e" cm="1">
        <f t="array" aca="1" ref="B369" ca="1">IF(MID(INDIRECT("'АОСР'!"&amp;"A"&amp;A369+1,1),1,FIND("_",INDIRECT("'АОСР'!"&amp;"A"&amp;A369+1,1),1)-1)="АОСР",CONCATENATE("Акт освидетельствования скрытых работ №",INDIRECT("'АОСР'!"&amp;"B"&amp;A369+1,1)),"Акт освидетельствования ответственных конструкций")</f>
        <v>#VALUE!</v>
      </c>
      <c r="C369" s="24" t="str">
        <f ca="1">CONCATENATE(INDIRECT("'АОСР'!"&amp;"G"&amp;A369+1,1)," ",INDIRECT("'АОСР'!"&amp;"H"&amp;A369+1,1)," ",INDIRECT("'АОСР'!"&amp;"I"&amp;A369+1,1),"г.")</f>
        <v xml:space="preserve">  г.</v>
      </c>
      <c r="E369" s="1">
        <f ca="1">IFERROR(IF(OR(C369="",IFERROR(B369,0)=0),0,1),0)</f>
        <v>0</v>
      </c>
    </row>
    <row r="370" spans="1:5" hidden="1" x14ac:dyDescent="0.25">
      <c r="A370" s="19"/>
      <c r="B370" s="30" t="str">
        <f ca="1">IF(LEN(INDIRECT("'АОСР'!"&amp;"C"&amp;A369+1,1))&lt;46,CONCATENATE($N$2,INDIRECT("'АОСР'!"&amp;"C"&amp;A369+1,1),$O$2),CONCATENATE($N$2,MID(INDIRECT("'АОСР'!"&amp;"C"&amp;A369+1,1),1,FIND(" ",INDIRECT("'АОСР'!"&amp;"C"&amp;A369+1,1),40))))</f>
        <v>""</v>
      </c>
      <c r="C370" s="25" t="str">
        <f ca="1">IF(ИНФА!$M$21="","",IF(INDIRECT("'АОСР'!"&amp;"O"&amp;A369+1,1)="ТП",ИНФА!$M$21,IF(INDIRECT("'АОСР'!"&amp;"O"&amp;A369+1,1)="ВЛ",ИНФА!$M$24,ИНФА!$M$27)))</f>
        <v xml:space="preserve"> Старший мастер Ломоносовского РЭС филиала </v>
      </c>
      <c r="E370" s="1">
        <f ca="1">IFERROR(IF(C370="",0,IF(IFERROR($B$369,0)=0,0,2)),0)</f>
        <v>0</v>
      </c>
    </row>
    <row r="371" spans="1:5" hidden="1" x14ac:dyDescent="0.25">
      <c r="A371" s="19"/>
      <c r="B371" s="31" t="str">
        <f ca="1">IFERROR(CONCATENATE(MID(INDIRECT("'АОСР'!"&amp;"C"&amp;A369+1,1),FIND(" ",INDIRECT("'АОСР'!"&amp;"C"&amp;A369+1,1),40)+1,46),$O$2),"")</f>
        <v/>
      </c>
      <c r="C371" s="25" t="str">
        <f ca="1">IF(ИНФА!$M$22="","",IF(INDIRECT("'АОСР'!"&amp;"O"&amp;A369+1,1)="ТП",ИНФА!$M$22,IF(INDIRECT("'АОСР'!"&amp;"O"&amp;A369+1,1)="ВЛ",ИНФА!$M$25,ИНФА!$M$28)))</f>
        <v xml:space="preserve">ПАО "Россети Ленэнерго", "ГтЭС" </v>
      </c>
      <c r="E371" s="1">
        <f ca="1">IFERROR(IF(C371="",0,IF(IFERROR($B$369,0)=0,0,2)),0)</f>
        <v>0</v>
      </c>
    </row>
    <row r="372" spans="1:5" hidden="1" x14ac:dyDescent="0.25">
      <c r="A372" s="19"/>
      <c r="B372" s="22"/>
      <c r="C372" s="25" t="str">
        <f ca="1">IF(ИНФА!$M$23="","",IF(INDIRECT("'АОСР'!"&amp;"O"&amp;A369+1,1)="ТП",ИНФА!$M$23,IF(INDIRECT("'АОСР'!"&amp;"O"&amp;A369+1,1)="ВЛ",ИНФА!$M$26,ИНФА!$M$29)))</f>
        <v xml:space="preserve"> Ширяев Е.М.</v>
      </c>
      <c r="E372" s="1">
        <f t="shared" ref="E372:E394" ca="1" si="14">IFERROR(IF(C372="",0,IF(IFERROR($B$369,0)=0,0,2)),0)</f>
        <v>0</v>
      </c>
    </row>
    <row r="373" spans="1:5" hidden="1" x14ac:dyDescent="0.25">
      <c r="A373" s="19"/>
      <c r="B373" s="22"/>
      <c r="C373" s="25" t="str">
        <f>IF(ИНФА!$M$30="","",ИНФА!$M$30)</f>
        <v>Директор по строительству ООО «СЭТ»</v>
      </c>
      <c r="E373" s="1">
        <f t="shared" ca="1" si="14"/>
        <v>0</v>
      </c>
    </row>
    <row r="374" spans="1:5" hidden="1" x14ac:dyDescent="0.25">
      <c r="A374" s="19"/>
      <c r="B374" s="22"/>
      <c r="C374" s="25" t="str">
        <f>IF(ИНФА!$M$31="","",ИНФА!$M$31)</f>
        <v>Потоцкий А.А.</v>
      </c>
      <c r="E374" s="1">
        <f t="shared" ca="1" si="14"/>
        <v>0</v>
      </c>
    </row>
    <row r="375" spans="1:5" hidden="1" x14ac:dyDescent="0.25">
      <c r="A375" s="19"/>
      <c r="B375" s="23"/>
      <c r="C375" s="25" t="str">
        <f>IF(ИНФА!$M$32="","",ИНФА!$M$32)</f>
        <v xml:space="preserve">Ведущий инженер строительного контроля </v>
      </c>
      <c r="E375" s="1">
        <f t="shared" ca="1" si="14"/>
        <v>0</v>
      </c>
    </row>
    <row r="376" spans="1:5" hidden="1" x14ac:dyDescent="0.25">
      <c r="A376" s="19"/>
      <c r="B376" s="23"/>
      <c r="C376" s="25" t="str">
        <f>IF(ИНФА!$M$33="","",ИНФА!$M$33)</f>
        <v>ООО «СЭТ» Кольцов А.Г.</v>
      </c>
      <c r="E376" s="1">
        <f t="shared" ca="1" si="14"/>
        <v>0</v>
      </c>
    </row>
    <row r="377" spans="1:5" hidden="1" x14ac:dyDescent="0.25">
      <c r="A377" s="19"/>
      <c r="B377" s="23"/>
      <c r="C377" s="25" t="str">
        <f>IF(ИНФА!$M$34="","",ИНФА!$M$34)</f>
        <v>Начальник участка ООО «СЭТ»</v>
      </c>
      <c r="E377" s="1">
        <f t="shared" ca="1" si="14"/>
        <v>0</v>
      </c>
    </row>
    <row r="378" spans="1:5" hidden="1" x14ac:dyDescent="0.25">
      <c r="A378" s="19"/>
      <c r="B378" s="14"/>
      <c r="C378" s="25" t="str">
        <f>IF(ИНФА!$M$35="","",ИНФА!$M$35)</f>
        <v>Нугуманов М.А.</v>
      </c>
      <c r="E378" s="1">
        <f t="shared" ca="1" si="14"/>
        <v>0</v>
      </c>
    </row>
    <row r="379" spans="1:5" hidden="1" x14ac:dyDescent="0.25">
      <c r="A379" s="19"/>
      <c r="B379" s="23"/>
      <c r="C379" s="25" t="str">
        <f>IF(ИНФА!$M$36="","",ИНФА!$M$36)</f>
        <v xml:space="preserve">Ведущий инженер отдела строительного контроля </v>
      </c>
      <c r="E379" s="1">
        <f t="shared" ca="1" si="14"/>
        <v>0</v>
      </c>
    </row>
    <row r="380" spans="1:5" hidden="1" x14ac:dyDescent="0.25">
      <c r="A380" s="19"/>
      <c r="B380" s="14"/>
      <c r="C380" s="25" t="str">
        <f>IF(ИНФА!$M$37="","",ИНФА!$M$37)</f>
        <v>АО "ЛЭСР" Сафуанова В.А.</v>
      </c>
      <c r="E380" s="1">
        <f t="shared" ca="1" si="14"/>
        <v>0</v>
      </c>
    </row>
    <row r="381" spans="1:5" hidden="1" x14ac:dyDescent="0.25">
      <c r="A381" s="19"/>
      <c r="B381" s="14"/>
      <c r="C381" s="25" t="str">
        <f>IF(ИНФА!$M$38="","",ИНФА!$M$38)</f>
        <v/>
      </c>
      <c r="E381" s="1">
        <f t="shared" si="14"/>
        <v>0</v>
      </c>
    </row>
    <row r="382" spans="1:5" hidden="1" x14ac:dyDescent="0.25">
      <c r="A382" s="19"/>
      <c r="B382" s="22"/>
      <c r="C382" s="25" t="str">
        <f>IF(ИНФА!$M$39="","",ИНФА!$M$39)</f>
        <v/>
      </c>
      <c r="E382" s="1">
        <f t="shared" si="14"/>
        <v>0</v>
      </c>
    </row>
    <row r="383" spans="1:5" hidden="1" x14ac:dyDescent="0.25">
      <c r="A383" s="19"/>
      <c r="B383" s="12"/>
      <c r="C383" s="25" t="str">
        <f>IF(ИНФА!$M$40="","",ИНФА!$M$40)</f>
        <v/>
      </c>
      <c r="E383" s="1">
        <f t="shared" si="14"/>
        <v>0</v>
      </c>
    </row>
    <row r="384" spans="1:5" hidden="1" x14ac:dyDescent="0.25">
      <c r="A384" s="19"/>
      <c r="B384" s="12"/>
      <c r="C384" s="25" t="str">
        <f>IF(ИНФА!$M$41="","",ИНФА!$M$41)</f>
        <v/>
      </c>
      <c r="E384" s="1">
        <f t="shared" si="14"/>
        <v>0</v>
      </c>
    </row>
    <row r="385" spans="1:5" hidden="1" x14ac:dyDescent="0.25">
      <c r="A385" s="19"/>
      <c r="B385" s="12"/>
      <c r="C385" s="25" t="str">
        <f>IF(ИНФА!$M$42="","",ИНФА!$M$42)</f>
        <v/>
      </c>
      <c r="E385" s="1">
        <f t="shared" si="14"/>
        <v>0</v>
      </c>
    </row>
    <row r="386" spans="1:5" hidden="1" x14ac:dyDescent="0.25">
      <c r="A386" s="19"/>
      <c r="B386" s="12"/>
      <c r="C386" s="25" t="str">
        <f>IF(ИНФА!$M$43="","",ИНФА!$M$43)</f>
        <v/>
      </c>
      <c r="E386" s="1">
        <f t="shared" si="14"/>
        <v>0</v>
      </c>
    </row>
    <row r="387" spans="1:5" hidden="1" x14ac:dyDescent="0.25">
      <c r="A387" s="19"/>
      <c r="B387" s="12"/>
      <c r="C387" s="25" t="str">
        <f>IF(ИНФА!$M$44="","",ИНФА!$M$44)</f>
        <v/>
      </c>
      <c r="E387" s="1">
        <f t="shared" si="14"/>
        <v>0</v>
      </c>
    </row>
    <row r="388" spans="1:5" hidden="1" x14ac:dyDescent="0.25">
      <c r="A388" s="19"/>
      <c r="B388" s="12"/>
      <c r="C388" s="25" t="str">
        <f>IF(ИНФА!$M$45="","",ИНФА!$M$45)</f>
        <v/>
      </c>
      <c r="E388" s="1">
        <f t="shared" si="14"/>
        <v>0</v>
      </c>
    </row>
    <row r="389" spans="1:5" hidden="1" x14ac:dyDescent="0.25">
      <c r="A389" s="19"/>
      <c r="B389" s="12"/>
      <c r="C389" s="25" t="str">
        <f>IF(ИНФА!$M$46="","",ИНФА!$M$46)</f>
        <v/>
      </c>
      <c r="E389" s="1">
        <f t="shared" si="14"/>
        <v>0</v>
      </c>
    </row>
    <row r="390" spans="1:5" hidden="1" x14ac:dyDescent="0.25">
      <c r="A390" s="19"/>
      <c r="B390" s="12"/>
      <c r="C390" s="25" t="str">
        <f>IF(ИНФА!$M$47="","",ИНФА!$M$47)</f>
        <v/>
      </c>
      <c r="E390" s="1">
        <f t="shared" si="14"/>
        <v>0</v>
      </c>
    </row>
    <row r="391" spans="1:5" hidden="1" x14ac:dyDescent="0.25">
      <c r="A391" s="19"/>
      <c r="B391" s="12"/>
      <c r="C391" s="25" t="str">
        <f>IF(ИНФА!$M$48="","",ИНФА!$M$48)</f>
        <v/>
      </c>
      <c r="E391" s="1">
        <f t="shared" si="14"/>
        <v>0</v>
      </c>
    </row>
    <row r="392" spans="1:5" hidden="1" x14ac:dyDescent="0.25">
      <c r="A392" s="19"/>
      <c r="B392" s="12"/>
      <c r="C392" s="25" t="str">
        <f>IF(ИНФА!$M$49="","",ИНФА!$M$49)</f>
        <v/>
      </c>
      <c r="E392" s="1">
        <f t="shared" si="14"/>
        <v>0</v>
      </c>
    </row>
    <row r="393" spans="1:5" hidden="1" x14ac:dyDescent="0.25">
      <c r="A393" s="19"/>
      <c r="B393" s="12"/>
      <c r="C393" s="25" t="str">
        <f>IF(ИНФА!$M$50="","",ИНФА!$M$50)</f>
        <v/>
      </c>
      <c r="E393" s="1">
        <f t="shared" si="14"/>
        <v>0</v>
      </c>
    </row>
    <row r="394" spans="1:5" hidden="1" x14ac:dyDescent="0.25">
      <c r="A394" s="19"/>
      <c r="B394" s="12"/>
      <c r="C394" s="25" t="str">
        <f>IF(ИНФА!$M$51="","",ИНФА!$M$51)</f>
        <v/>
      </c>
      <c r="E394" s="1">
        <f t="shared" si="14"/>
        <v>0</v>
      </c>
    </row>
    <row r="395" spans="1:5" hidden="1" x14ac:dyDescent="0.25">
      <c r="A395" s="19">
        <f>A369+1</f>
        <v>16</v>
      </c>
      <c r="B395" s="21" t="e" cm="1">
        <f t="array" aca="1" ref="B395" ca="1">IF(MID(INDIRECT("'АОСР'!"&amp;"A"&amp;A395+1,1),1,FIND("_",INDIRECT("'АОСР'!"&amp;"A"&amp;A395+1,1),1)-1)="АОСР",CONCATENATE("Акт освидетельствования скрытых работ №",INDIRECT("'АОСР'!"&amp;"B"&amp;A395+1,1)),"Акт освидетельствования ответственных конструкций")</f>
        <v>#VALUE!</v>
      </c>
      <c r="C395" s="24" t="str">
        <f ca="1">CONCATENATE(INDIRECT("'АОСР'!"&amp;"G"&amp;A395+1,1)," ",INDIRECT("'АОСР'!"&amp;"H"&amp;A395+1,1)," ",INDIRECT("'АОСР'!"&amp;"I"&amp;A395+1,1),"г.")</f>
        <v xml:space="preserve">  г.</v>
      </c>
      <c r="E395" s="1">
        <f ca="1">IFERROR(IF(OR(C395="",IFERROR(B395,0)=0),0,1),0)</f>
        <v>0</v>
      </c>
    </row>
    <row r="396" spans="1:5" hidden="1" x14ac:dyDescent="0.25">
      <c r="A396" s="19"/>
      <c r="B396" s="30" t="str">
        <f ca="1">IF(LEN(INDIRECT("'АОСР'!"&amp;"C"&amp;A395+1,1))&lt;46,CONCATENATE($N$2,INDIRECT("'АОСР'!"&amp;"C"&amp;A395+1,1),$O$2),CONCATENATE($N$2,MID(INDIRECT("'АОСР'!"&amp;"C"&amp;A395+1,1),1,FIND(" ",INDIRECT("'АОСР'!"&amp;"C"&amp;A395+1,1),40))))</f>
        <v>""</v>
      </c>
      <c r="C396" s="25" t="str">
        <f ca="1">IF(ИНФА!$M$21="","",IF(INDIRECT("'АОСР'!"&amp;"O"&amp;A395+1,1)="ТП",ИНФА!$M$21,IF(INDIRECT("'АОСР'!"&amp;"O"&amp;A395+1,1)="ВЛ",ИНФА!$M$24,ИНФА!$M$27)))</f>
        <v xml:space="preserve"> Старший мастер Ломоносовского РЭС филиала </v>
      </c>
      <c r="E396" s="1">
        <f ca="1">IFERROR(IF(C396="",0,IF(IFERROR($B$395,0)=0,0,2)),0)</f>
        <v>0</v>
      </c>
    </row>
    <row r="397" spans="1:5" hidden="1" x14ac:dyDescent="0.25">
      <c r="A397" s="19"/>
      <c r="B397" s="31" t="str">
        <f ca="1">IFERROR(CONCATENATE(MID(INDIRECT("'АОСР'!"&amp;"C"&amp;A395+1,1),FIND(" ",INDIRECT("'АОСР'!"&amp;"C"&amp;A395+1,1),40)+1,46),$O$2),"")</f>
        <v/>
      </c>
      <c r="C397" s="25" t="str">
        <f ca="1">IF(ИНФА!$M$22="","",IF(INDIRECT("'АОСР'!"&amp;"O"&amp;A395+1,1)="ТП",ИНФА!$M$22,IF(INDIRECT("'АОСР'!"&amp;"O"&amp;A395+1,1)="ВЛ",ИНФА!$M$25,ИНФА!$M$28)))</f>
        <v xml:space="preserve">ПАО "Россети Ленэнерго", "ГтЭС" </v>
      </c>
      <c r="E397" s="1">
        <f t="shared" ref="E397:E420" ca="1" si="15">IFERROR(IF(C397="",0,IF(IFERROR($B$395,0)=0,0,2)),0)</f>
        <v>0</v>
      </c>
    </row>
    <row r="398" spans="1:5" hidden="1" x14ac:dyDescent="0.25">
      <c r="A398" s="19"/>
      <c r="B398" s="22"/>
      <c r="C398" s="25" t="str">
        <f ca="1">IF(ИНФА!$M$23="","",IF(INDIRECT("'АОСР'!"&amp;"O"&amp;A395+1,1)="ТП",ИНФА!$M$23,IF(INDIRECT("'АОСР'!"&amp;"O"&amp;A395+1,1)="ВЛ",ИНФА!$M$26,ИНФА!$M$29)))</f>
        <v xml:space="preserve"> Ширяев Е.М.</v>
      </c>
      <c r="E398" s="1">
        <f t="shared" ca="1" si="15"/>
        <v>0</v>
      </c>
    </row>
    <row r="399" spans="1:5" hidden="1" x14ac:dyDescent="0.25">
      <c r="A399" s="19"/>
      <c r="B399" s="22"/>
      <c r="C399" s="25" t="str">
        <f>IF(ИНФА!$M$30="","",ИНФА!$M$30)</f>
        <v>Директор по строительству ООО «СЭТ»</v>
      </c>
      <c r="E399" s="1">
        <f t="shared" ca="1" si="15"/>
        <v>0</v>
      </c>
    </row>
    <row r="400" spans="1:5" hidden="1" x14ac:dyDescent="0.25">
      <c r="A400" s="19"/>
      <c r="B400" s="22"/>
      <c r="C400" s="25" t="str">
        <f>IF(ИНФА!$M$31="","",ИНФА!$M$31)</f>
        <v>Потоцкий А.А.</v>
      </c>
      <c r="E400" s="1">
        <f t="shared" ca="1" si="15"/>
        <v>0</v>
      </c>
    </row>
    <row r="401" spans="1:5" hidden="1" x14ac:dyDescent="0.25">
      <c r="A401" s="19"/>
      <c r="B401" s="23"/>
      <c r="C401" s="25" t="str">
        <f>IF(ИНФА!$M$32="","",ИНФА!$M$32)</f>
        <v xml:space="preserve">Ведущий инженер строительного контроля </v>
      </c>
      <c r="E401" s="1">
        <f t="shared" ca="1" si="15"/>
        <v>0</v>
      </c>
    </row>
    <row r="402" spans="1:5" hidden="1" x14ac:dyDescent="0.25">
      <c r="A402" s="19"/>
      <c r="B402" s="23"/>
      <c r="C402" s="25" t="str">
        <f>IF(ИНФА!$M$33="","",ИНФА!$M$33)</f>
        <v>ООО «СЭТ» Кольцов А.Г.</v>
      </c>
      <c r="E402" s="1">
        <f t="shared" ca="1" si="15"/>
        <v>0</v>
      </c>
    </row>
    <row r="403" spans="1:5" hidden="1" x14ac:dyDescent="0.25">
      <c r="A403" s="19"/>
      <c r="B403" s="23"/>
      <c r="C403" s="25" t="str">
        <f>IF(ИНФА!$M$34="","",ИНФА!$M$34)</f>
        <v>Начальник участка ООО «СЭТ»</v>
      </c>
      <c r="E403" s="1">
        <f t="shared" ca="1" si="15"/>
        <v>0</v>
      </c>
    </row>
    <row r="404" spans="1:5" hidden="1" x14ac:dyDescent="0.25">
      <c r="A404" s="19"/>
      <c r="B404" s="14"/>
      <c r="C404" s="25" t="str">
        <f>IF(ИНФА!$M$35="","",ИНФА!$M$35)</f>
        <v>Нугуманов М.А.</v>
      </c>
      <c r="E404" s="1">
        <f t="shared" ca="1" si="15"/>
        <v>0</v>
      </c>
    </row>
    <row r="405" spans="1:5" hidden="1" x14ac:dyDescent="0.25">
      <c r="A405" s="19"/>
      <c r="B405" s="23"/>
      <c r="C405" s="25" t="str">
        <f>IF(ИНФА!$M$36="","",ИНФА!$M$36)</f>
        <v xml:space="preserve">Ведущий инженер отдела строительного контроля </v>
      </c>
      <c r="E405" s="1">
        <f t="shared" ca="1" si="15"/>
        <v>0</v>
      </c>
    </row>
    <row r="406" spans="1:5" hidden="1" x14ac:dyDescent="0.25">
      <c r="A406" s="19"/>
      <c r="B406" s="14"/>
      <c r="C406" s="25" t="str">
        <f>IF(ИНФА!$M$37="","",ИНФА!$M$37)</f>
        <v>АО "ЛЭСР" Сафуанова В.А.</v>
      </c>
      <c r="E406" s="1">
        <f t="shared" ca="1" si="15"/>
        <v>0</v>
      </c>
    </row>
    <row r="407" spans="1:5" hidden="1" x14ac:dyDescent="0.25">
      <c r="A407" s="19"/>
      <c r="B407" s="14"/>
      <c r="C407" s="25" t="str">
        <f>IF(ИНФА!$M$38="","",ИНФА!$M$38)</f>
        <v/>
      </c>
      <c r="E407" s="1">
        <f t="shared" si="15"/>
        <v>0</v>
      </c>
    </row>
    <row r="408" spans="1:5" hidden="1" x14ac:dyDescent="0.25">
      <c r="A408" s="19"/>
      <c r="B408" s="22"/>
      <c r="C408" s="25" t="str">
        <f>IF(ИНФА!$M$39="","",ИНФА!$M$39)</f>
        <v/>
      </c>
      <c r="E408" s="1">
        <f t="shared" si="15"/>
        <v>0</v>
      </c>
    </row>
    <row r="409" spans="1:5" hidden="1" x14ac:dyDescent="0.25">
      <c r="A409" s="19"/>
      <c r="B409" s="12"/>
      <c r="C409" s="25" t="str">
        <f>IF(ИНФА!$M$40="","",ИНФА!$M$40)</f>
        <v/>
      </c>
      <c r="E409" s="1">
        <f t="shared" si="15"/>
        <v>0</v>
      </c>
    </row>
    <row r="410" spans="1:5" hidden="1" x14ac:dyDescent="0.25">
      <c r="A410" s="19"/>
      <c r="B410" s="12"/>
      <c r="C410" s="25" t="str">
        <f>IF(ИНФА!$M$41="","",ИНФА!$M$41)</f>
        <v/>
      </c>
      <c r="E410" s="1">
        <f t="shared" si="15"/>
        <v>0</v>
      </c>
    </row>
    <row r="411" spans="1:5" hidden="1" x14ac:dyDescent="0.25">
      <c r="A411" s="19"/>
      <c r="B411" s="12"/>
      <c r="C411" s="25" t="str">
        <f>IF(ИНФА!$M$42="","",ИНФА!$M$42)</f>
        <v/>
      </c>
      <c r="E411" s="1">
        <f t="shared" si="15"/>
        <v>0</v>
      </c>
    </row>
    <row r="412" spans="1:5" hidden="1" x14ac:dyDescent="0.25">
      <c r="A412" s="19"/>
      <c r="B412" s="12"/>
      <c r="C412" s="25" t="str">
        <f>IF(ИНФА!$M$43="","",ИНФА!$M$43)</f>
        <v/>
      </c>
      <c r="E412" s="1">
        <f t="shared" si="15"/>
        <v>0</v>
      </c>
    </row>
    <row r="413" spans="1:5" hidden="1" x14ac:dyDescent="0.25">
      <c r="A413" s="19"/>
      <c r="B413" s="12"/>
      <c r="C413" s="25" t="str">
        <f>IF(ИНФА!$M$44="","",ИНФА!$M$44)</f>
        <v/>
      </c>
      <c r="E413" s="1">
        <f t="shared" si="15"/>
        <v>0</v>
      </c>
    </row>
    <row r="414" spans="1:5" hidden="1" x14ac:dyDescent="0.25">
      <c r="A414" s="19"/>
      <c r="B414" s="12"/>
      <c r="C414" s="25" t="str">
        <f>IF(ИНФА!$M$45="","",ИНФА!$M$45)</f>
        <v/>
      </c>
      <c r="E414" s="1">
        <f t="shared" si="15"/>
        <v>0</v>
      </c>
    </row>
    <row r="415" spans="1:5" hidden="1" x14ac:dyDescent="0.25">
      <c r="A415" s="19"/>
      <c r="B415" s="12"/>
      <c r="C415" s="25" t="str">
        <f>IF(ИНФА!$M$46="","",ИНФА!$M$46)</f>
        <v/>
      </c>
      <c r="E415" s="1">
        <f t="shared" si="15"/>
        <v>0</v>
      </c>
    </row>
    <row r="416" spans="1:5" hidden="1" x14ac:dyDescent="0.25">
      <c r="A416" s="19"/>
      <c r="B416" s="12"/>
      <c r="C416" s="25" t="str">
        <f>IF(ИНФА!$M$47="","",ИНФА!$M$47)</f>
        <v/>
      </c>
      <c r="E416" s="1">
        <f t="shared" si="15"/>
        <v>0</v>
      </c>
    </row>
    <row r="417" spans="1:5" hidden="1" x14ac:dyDescent="0.25">
      <c r="A417" s="19"/>
      <c r="B417" s="12"/>
      <c r="C417" s="25" t="str">
        <f>IF(ИНФА!$M$48="","",ИНФА!$M$48)</f>
        <v/>
      </c>
      <c r="E417" s="1">
        <f t="shared" si="15"/>
        <v>0</v>
      </c>
    </row>
    <row r="418" spans="1:5" hidden="1" x14ac:dyDescent="0.25">
      <c r="A418" s="19"/>
      <c r="B418" s="12"/>
      <c r="C418" s="25" t="str">
        <f>IF(ИНФА!$M$49="","",ИНФА!$M$49)</f>
        <v/>
      </c>
      <c r="E418" s="1">
        <f t="shared" si="15"/>
        <v>0</v>
      </c>
    </row>
    <row r="419" spans="1:5" hidden="1" x14ac:dyDescent="0.25">
      <c r="A419" s="19"/>
      <c r="B419" s="12"/>
      <c r="C419" s="25" t="str">
        <f>IF(ИНФА!$M$50="","",ИНФА!$M$50)</f>
        <v/>
      </c>
      <c r="E419" s="1">
        <f t="shared" si="15"/>
        <v>0</v>
      </c>
    </row>
    <row r="420" spans="1:5" hidden="1" x14ac:dyDescent="0.25">
      <c r="A420" s="19"/>
      <c r="B420" s="12"/>
      <c r="C420" s="25" t="str">
        <f>IF(ИНФА!$M$51="","",ИНФА!$M$51)</f>
        <v/>
      </c>
      <c r="E420" s="1">
        <f t="shared" si="15"/>
        <v>0</v>
      </c>
    </row>
    <row r="421" spans="1:5" hidden="1" x14ac:dyDescent="0.25">
      <c r="A421" s="19">
        <f>A395+1</f>
        <v>17</v>
      </c>
      <c r="B421" s="21" t="e" cm="1">
        <f t="array" aca="1" ref="B421" ca="1">IF(MID(INDIRECT("'АОСР'!"&amp;"A"&amp;A421+1,1),1,FIND("_",INDIRECT("'АОСР'!"&amp;"A"&amp;A421+1,1),1)-1)="АОСР",CONCATENATE("Акт освидетельствования скрытых работ №",INDIRECT("'АОСР'!"&amp;"B"&amp;A421+1,1)),"Акт освидетельствования ответственных конструкций")</f>
        <v>#VALUE!</v>
      </c>
      <c r="C421" s="24" t="str">
        <f ca="1">CONCATENATE(INDIRECT("'АОСР'!"&amp;"G"&amp;A421+1,1)," ",INDIRECT("'АОСР'!"&amp;"H"&amp;A421+1,1)," ",INDIRECT("'АОСР'!"&amp;"I"&amp;A421+1,1),"г.")</f>
        <v xml:space="preserve">  г.</v>
      </c>
      <c r="E421" s="1">
        <f ca="1">IFERROR(IF(OR(C421="",IFERROR(B421,0)=0),0,1),0)</f>
        <v>0</v>
      </c>
    </row>
    <row r="422" spans="1:5" hidden="1" x14ac:dyDescent="0.25">
      <c r="A422" s="19"/>
      <c r="B422" s="30" t="str">
        <f ca="1">IF(LEN(INDIRECT("'АОСР'!"&amp;"C"&amp;A421+1,1))&lt;46,CONCATENATE($N$2,INDIRECT("'АОСР'!"&amp;"C"&amp;A421+1,1),$O$2),CONCATENATE($N$2,MID(INDIRECT("'АОСР'!"&amp;"C"&amp;A421+1,1),1,FIND(" ",INDIRECT("'АОСР'!"&amp;"C"&amp;A421+1,1),40))))</f>
        <v>""</v>
      </c>
      <c r="C422" s="25" t="str">
        <f ca="1">IF(ИНФА!$M$21="","",IF(INDIRECT("'АОСР'!"&amp;"O"&amp;A421+1,1)="ТП",ИНФА!$M$21,IF(INDIRECT("'АОСР'!"&amp;"O"&amp;A421+1,1)="ВЛ",ИНФА!$M$24,ИНФА!$M$27)))</f>
        <v xml:space="preserve"> Старший мастер Ломоносовского РЭС филиала </v>
      </c>
      <c r="E422" s="1">
        <f ca="1">IFERROR(IF(C422="",0,IF(IFERROR($B$421,0)=0,0,2)),0)</f>
        <v>0</v>
      </c>
    </row>
    <row r="423" spans="1:5" hidden="1" x14ac:dyDescent="0.25">
      <c r="A423" s="19"/>
      <c r="B423" s="31" t="str">
        <f ca="1">IFERROR(CONCATENATE(MID(INDIRECT("'АОСР'!"&amp;"C"&amp;A421+1,1),FIND(" ",INDIRECT("'АОСР'!"&amp;"C"&amp;A421+1,1),40)+1,46),$O$2),"")</f>
        <v/>
      </c>
      <c r="C423" s="25" t="str">
        <f ca="1">IF(ИНФА!$M$22="","",IF(INDIRECT("'АОСР'!"&amp;"O"&amp;A421+1,1)="ТП",ИНФА!$M$22,IF(INDIRECT("'АОСР'!"&amp;"O"&amp;A421+1,1)="ВЛ",ИНФА!$M$25,ИНФА!$M$28)))</f>
        <v xml:space="preserve">ПАО "Россети Ленэнерго", "ГтЭС" </v>
      </c>
      <c r="E423" s="1">
        <f t="shared" ref="E423:E446" ca="1" si="16">IFERROR(IF(C423="",0,IF(IFERROR($B$421,0)=0,0,2)),0)</f>
        <v>0</v>
      </c>
    </row>
    <row r="424" spans="1:5" hidden="1" x14ac:dyDescent="0.25">
      <c r="A424" s="19"/>
      <c r="B424" s="22"/>
      <c r="C424" s="25" t="str">
        <f ca="1">IF(ИНФА!$M$23="","",IF(INDIRECT("'АОСР'!"&amp;"O"&amp;A421+1,1)="ТП",ИНФА!$M$23,IF(INDIRECT("'АОСР'!"&amp;"O"&amp;A421+1,1)="ВЛ",ИНФА!$M$26,ИНФА!$M$29)))</f>
        <v xml:space="preserve"> Ширяев Е.М.</v>
      </c>
      <c r="E424" s="1">
        <f t="shared" ca="1" si="16"/>
        <v>0</v>
      </c>
    </row>
    <row r="425" spans="1:5" hidden="1" x14ac:dyDescent="0.25">
      <c r="A425" s="19"/>
      <c r="B425" s="22"/>
      <c r="C425" s="25" t="str">
        <f>IF(ИНФА!$M$30="","",ИНФА!$M$30)</f>
        <v>Директор по строительству ООО «СЭТ»</v>
      </c>
      <c r="E425" s="1">
        <f t="shared" ca="1" si="16"/>
        <v>0</v>
      </c>
    </row>
    <row r="426" spans="1:5" hidden="1" x14ac:dyDescent="0.25">
      <c r="A426" s="19"/>
      <c r="B426" s="22"/>
      <c r="C426" s="25" t="str">
        <f>IF(ИНФА!$M$31="","",ИНФА!$M$31)</f>
        <v>Потоцкий А.А.</v>
      </c>
      <c r="E426" s="1">
        <f t="shared" ca="1" si="16"/>
        <v>0</v>
      </c>
    </row>
    <row r="427" spans="1:5" hidden="1" x14ac:dyDescent="0.25">
      <c r="A427" s="19"/>
      <c r="B427" s="23"/>
      <c r="C427" s="25" t="str">
        <f>IF(ИНФА!$M$32="","",ИНФА!$M$32)</f>
        <v xml:space="preserve">Ведущий инженер строительного контроля </v>
      </c>
      <c r="E427" s="1">
        <f t="shared" ca="1" si="16"/>
        <v>0</v>
      </c>
    </row>
    <row r="428" spans="1:5" hidden="1" x14ac:dyDescent="0.25">
      <c r="A428" s="19"/>
      <c r="B428" s="23"/>
      <c r="C428" s="25" t="str">
        <f>IF(ИНФА!$M$33="","",ИНФА!$M$33)</f>
        <v>ООО «СЭТ» Кольцов А.Г.</v>
      </c>
      <c r="E428" s="1">
        <f t="shared" ca="1" si="16"/>
        <v>0</v>
      </c>
    </row>
    <row r="429" spans="1:5" hidden="1" x14ac:dyDescent="0.25">
      <c r="A429" s="19"/>
      <c r="B429" s="23"/>
      <c r="C429" s="25" t="str">
        <f>IF(ИНФА!$M$34="","",ИНФА!$M$34)</f>
        <v>Начальник участка ООО «СЭТ»</v>
      </c>
      <c r="E429" s="1">
        <f t="shared" ca="1" si="16"/>
        <v>0</v>
      </c>
    </row>
    <row r="430" spans="1:5" hidden="1" x14ac:dyDescent="0.25">
      <c r="A430" s="19"/>
      <c r="B430" s="14"/>
      <c r="C430" s="25" t="str">
        <f>IF(ИНФА!$M$35="","",ИНФА!$M$35)</f>
        <v>Нугуманов М.А.</v>
      </c>
      <c r="E430" s="1">
        <f t="shared" ca="1" si="16"/>
        <v>0</v>
      </c>
    </row>
    <row r="431" spans="1:5" hidden="1" x14ac:dyDescent="0.25">
      <c r="A431" s="19"/>
      <c r="B431" s="23"/>
      <c r="C431" s="25" t="str">
        <f>IF(ИНФА!$M$36="","",ИНФА!$M$36)</f>
        <v xml:space="preserve">Ведущий инженер отдела строительного контроля </v>
      </c>
      <c r="E431" s="1">
        <f t="shared" ca="1" si="16"/>
        <v>0</v>
      </c>
    </row>
    <row r="432" spans="1:5" hidden="1" x14ac:dyDescent="0.25">
      <c r="A432" s="19"/>
      <c r="B432" s="14"/>
      <c r="C432" s="25" t="str">
        <f>IF(ИНФА!$M$37="","",ИНФА!$M$37)</f>
        <v>АО "ЛЭСР" Сафуанова В.А.</v>
      </c>
      <c r="E432" s="1">
        <f t="shared" ca="1" si="16"/>
        <v>0</v>
      </c>
    </row>
    <row r="433" spans="1:5" hidden="1" x14ac:dyDescent="0.25">
      <c r="A433" s="19"/>
      <c r="B433" s="14"/>
      <c r="C433" s="25" t="str">
        <f>IF(ИНФА!$M$38="","",ИНФА!$M$38)</f>
        <v/>
      </c>
      <c r="E433" s="1">
        <f t="shared" si="16"/>
        <v>0</v>
      </c>
    </row>
    <row r="434" spans="1:5" hidden="1" x14ac:dyDescent="0.25">
      <c r="A434" s="19"/>
      <c r="B434" s="22"/>
      <c r="C434" s="25" t="str">
        <f>IF(ИНФА!$M$39="","",ИНФА!$M$39)</f>
        <v/>
      </c>
      <c r="E434" s="1">
        <f t="shared" si="16"/>
        <v>0</v>
      </c>
    </row>
    <row r="435" spans="1:5" hidden="1" x14ac:dyDescent="0.25">
      <c r="A435" s="19"/>
      <c r="B435" s="12"/>
      <c r="C435" s="25" t="str">
        <f>IF(ИНФА!$M$40="","",ИНФА!$M$40)</f>
        <v/>
      </c>
      <c r="E435" s="1">
        <f t="shared" si="16"/>
        <v>0</v>
      </c>
    </row>
    <row r="436" spans="1:5" hidden="1" x14ac:dyDescent="0.25">
      <c r="A436" s="19"/>
      <c r="B436" s="12"/>
      <c r="C436" s="25" t="str">
        <f>IF(ИНФА!$M$41="","",ИНФА!$M$41)</f>
        <v/>
      </c>
      <c r="E436" s="1">
        <f t="shared" si="16"/>
        <v>0</v>
      </c>
    </row>
    <row r="437" spans="1:5" hidden="1" x14ac:dyDescent="0.25">
      <c r="A437" s="19"/>
      <c r="B437" s="12"/>
      <c r="C437" s="25" t="str">
        <f>IF(ИНФА!$M$42="","",ИНФА!$M$42)</f>
        <v/>
      </c>
      <c r="E437" s="1">
        <f t="shared" si="16"/>
        <v>0</v>
      </c>
    </row>
    <row r="438" spans="1:5" hidden="1" x14ac:dyDescent="0.25">
      <c r="A438" s="19"/>
      <c r="B438" s="12"/>
      <c r="C438" s="25" t="str">
        <f>IF(ИНФА!$M$43="","",ИНФА!$M$43)</f>
        <v/>
      </c>
      <c r="E438" s="1">
        <f t="shared" si="16"/>
        <v>0</v>
      </c>
    </row>
    <row r="439" spans="1:5" hidden="1" x14ac:dyDescent="0.25">
      <c r="A439" s="19"/>
      <c r="B439" s="12"/>
      <c r="C439" s="25" t="str">
        <f>IF(ИНФА!$M$44="","",ИНФА!$M$44)</f>
        <v/>
      </c>
      <c r="E439" s="1">
        <f t="shared" si="16"/>
        <v>0</v>
      </c>
    </row>
    <row r="440" spans="1:5" hidden="1" x14ac:dyDescent="0.25">
      <c r="A440" s="19"/>
      <c r="B440" s="12"/>
      <c r="C440" s="25" t="str">
        <f>IF(ИНФА!$M$45="","",ИНФА!$M$45)</f>
        <v/>
      </c>
      <c r="E440" s="1">
        <f t="shared" si="16"/>
        <v>0</v>
      </c>
    </row>
    <row r="441" spans="1:5" hidden="1" x14ac:dyDescent="0.25">
      <c r="A441" s="19"/>
      <c r="B441" s="12"/>
      <c r="C441" s="25" t="str">
        <f>IF(ИНФА!$M$46="","",ИНФА!$M$46)</f>
        <v/>
      </c>
      <c r="E441" s="1">
        <f t="shared" si="16"/>
        <v>0</v>
      </c>
    </row>
    <row r="442" spans="1:5" hidden="1" x14ac:dyDescent="0.25">
      <c r="A442" s="19"/>
      <c r="B442" s="12"/>
      <c r="C442" s="25" t="str">
        <f>IF(ИНФА!$M$47="","",ИНФА!$M$47)</f>
        <v/>
      </c>
      <c r="E442" s="1">
        <f t="shared" si="16"/>
        <v>0</v>
      </c>
    </row>
    <row r="443" spans="1:5" hidden="1" x14ac:dyDescent="0.25">
      <c r="A443" s="19"/>
      <c r="B443" s="12"/>
      <c r="C443" s="25" t="str">
        <f>IF(ИНФА!$M$48="","",ИНФА!$M$48)</f>
        <v/>
      </c>
      <c r="E443" s="1">
        <f t="shared" si="16"/>
        <v>0</v>
      </c>
    </row>
    <row r="444" spans="1:5" hidden="1" x14ac:dyDescent="0.25">
      <c r="A444" s="19"/>
      <c r="B444" s="12"/>
      <c r="C444" s="25" t="str">
        <f>IF(ИНФА!$M$49="","",ИНФА!$M$49)</f>
        <v/>
      </c>
      <c r="E444" s="1">
        <f t="shared" si="16"/>
        <v>0</v>
      </c>
    </row>
    <row r="445" spans="1:5" hidden="1" x14ac:dyDescent="0.25">
      <c r="A445" s="19"/>
      <c r="B445" s="12"/>
      <c r="C445" s="25" t="str">
        <f>IF(ИНФА!$M$50="","",ИНФА!$M$50)</f>
        <v/>
      </c>
      <c r="E445" s="1">
        <f t="shared" si="16"/>
        <v>0</v>
      </c>
    </row>
    <row r="446" spans="1:5" hidden="1" x14ac:dyDescent="0.25">
      <c r="A446" s="19"/>
      <c r="B446" s="12"/>
      <c r="C446" s="25" t="str">
        <f>IF(ИНФА!$M$51="","",ИНФА!$M$51)</f>
        <v/>
      </c>
      <c r="E446" s="1">
        <f t="shared" si="16"/>
        <v>0</v>
      </c>
    </row>
    <row r="447" spans="1:5" hidden="1" x14ac:dyDescent="0.25">
      <c r="A447" s="19">
        <f>A421+1</f>
        <v>18</v>
      </c>
      <c r="B447" s="21" t="e" cm="1">
        <f t="array" aca="1" ref="B447" ca="1">IF(MID(INDIRECT("'АОСР'!"&amp;"A"&amp;A447+1,1),1,FIND("_",INDIRECT("'АОСР'!"&amp;"A"&amp;A447+1,1),1)-1)="АОСР",CONCATENATE("Акт освидетельствования скрытых работ №",INDIRECT("'АОСР'!"&amp;"B"&amp;A447+1,1)),"Акт освидетельствования ответственных конструкций")</f>
        <v>#VALUE!</v>
      </c>
      <c r="C447" s="24" t="str">
        <f ca="1">CONCATENATE(INDIRECT("'АОСР'!"&amp;"G"&amp;A447+1,1)," ",INDIRECT("'АОСР'!"&amp;"H"&amp;A447+1,1)," ",INDIRECT("'АОСР'!"&amp;"I"&amp;A447+1,1),"г.")</f>
        <v xml:space="preserve">  г.</v>
      </c>
      <c r="E447" s="1">
        <f ca="1">IFERROR(IF(OR(C447="",IFERROR(B447,0)=0),0,1),0)</f>
        <v>0</v>
      </c>
    </row>
    <row r="448" spans="1:5" hidden="1" x14ac:dyDescent="0.25">
      <c r="A448" s="19"/>
      <c r="B448" s="30" t="str">
        <f ca="1">IF(LEN(INDIRECT("'АОСР'!"&amp;"C"&amp;A447+1,1))&lt;46,CONCATENATE($N$2,INDIRECT("'АОСР'!"&amp;"C"&amp;A447+1,1),$O$2),CONCATENATE($N$2,MID(INDIRECT("'АОСР'!"&amp;"C"&amp;A447+1,1),1,FIND(" ",INDIRECT("'АОСР'!"&amp;"C"&amp;A447+1,1),40))))</f>
        <v>""</v>
      </c>
      <c r="C448" s="25" t="str">
        <f ca="1">IF(ИНФА!$M$21="","",IF(INDIRECT("'АОСР'!"&amp;"O"&amp;A447+1,1)="ТП",ИНФА!$M$21,IF(INDIRECT("'АОСР'!"&amp;"O"&amp;A447+1,1)="ВЛ",ИНФА!$M$24,ИНФА!$M$27)))</f>
        <v xml:space="preserve"> Старший мастер Ломоносовского РЭС филиала </v>
      </c>
      <c r="E448" s="1">
        <f ca="1">IFERROR(IF(C448="",0,IF(IFERROR($B$447,0)=0,0,2)),0)</f>
        <v>0</v>
      </c>
    </row>
    <row r="449" spans="1:5" hidden="1" x14ac:dyDescent="0.25">
      <c r="A449" s="19"/>
      <c r="B449" s="31" t="str">
        <f ca="1">IFERROR(CONCATENATE(MID(INDIRECT("'АОСР'!"&amp;"C"&amp;A447+1,1),FIND(" ",INDIRECT("'АОСР'!"&amp;"C"&amp;A447+1,1),40)+1,46),$O$2),"")</f>
        <v/>
      </c>
      <c r="C449" s="25" t="str">
        <f ca="1">IF(ИНФА!$M$22="","",IF(INDIRECT("'АОСР'!"&amp;"O"&amp;A447+1,1)="ТП",ИНФА!$M$22,IF(INDIRECT("'АОСР'!"&amp;"O"&amp;A447+1,1)="ВЛ",ИНФА!$M$25,ИНФА!$M$28)))</f>
        <v xml:space="preserve">ПАО "Россети Ленэнерго", "ГтЭС" </v>
      </c>
      <c r="E449" s="1">
        <f t="shared" ref="E449:E472" ca="1" si="17">IFERROR(IF(C449="",0,IF(IFERROR($B$447,0)=0,0,2)),0)</f>
        <v>0</v>
      </c>
    </row>
    <row r="450" spans="1:5" hidden="1" x14ac:dyDescent="0.25">
      <c r="A450" s="19"/>
      <c r="B450" s="22"/>
      <c r="C450" s="25" t="str">
        <f ca="1">IF(ИНФА!$M$23="","",IF(INDIRECT("'АОСР'!"&amp;"O"&amp;A447+1,1)="ТП",ИНФА!$M$23,IF(INDIRECT("'АОСР'!"&amp;"O"&amp;A447+1,1)="ВЛ",ИНФА!$M$26,ИНФА!$M$29)))</f>
        <v xml:space="preserve"> Ширяев Е.М.</v>
      </c>
      <c r="E450" s="1">
        <f t="shared" ca="1" si="17"/>
        <v>0</v>
      </c>
    </row>
    <row r="451" spans="1:5" hidden="1" x14ac:dyDescent="0.25">
      <c r="A451" s="19"/>
      <c r="B451" s="22"/>
      <c r="C451" s="25" t="str">
        <f>IF(ИНФА!$M$30="","",ИНФА!$M$30)</f>
        <v>Директор по строительству ООО «СЭТ»</v>
      </c>
      <c r="E451" s="1">
        <f t="shared" ca="1" si="17"/>
        <v>0</v>
      </c>
    </row>
    <row r="452" spans="1:5" hidden="1" x14ac:dyDescent="0.25">
      <c r="A452" s="19"/>
      <c r="B452" s="22"/>
      <c r="C452" s="25" t="str">
        <f>IF(ИНФА!$M$31="","",ИНФА!$M$31)</f>
        <v>Потоцкий А.А.</v>
      </c>
      <c r="E452" s="1">
        <f t="shared" ca="1" si="17"/>
        <v>0</v>
      </c>
    </row>
    <row r="453" spans="1:5" hidden="1" x14ac:dyDescent="0.25">
      <c r="A453" s="19"/>
      <c r="B453" s="23"/>
      <c r="C453" s="25" t="str">
        <f>IF(ИНФА!$M$32="","",ИНФА!$M$32)</f>
        <v xml:space="preserve">Ведущий инженер строительного контроля </v>
      </c>
      <c r="E453" s="1">
        <f t="shared" ca="1" si="17"/>
        <v>0</v>
      </c>
    </row>
    <row r="454" spans="1:5" hidden="1" x14ac:dyDescent="0.25">
      <c r="A454" s="19"/>
      <c r="B454" s="23"/>
      <c r="C454" s="25" t="str">
        <f>IF(ИНФА!$M$33="","",ИНФА!$M$33)</f>
        <v>ООО «СЭТ» Кольцов А.Г.</v>
      </c>
      <c r="E454" s="1">
        <f t="shared" ca="1" si="17"/>
        <v>0</v>
      </c>
    </row>
    <row r="455" spans="1:5" hidden="1" x14ac:dyDescent="0.25">
      <c r="A455" s="19"/>
      <c r="B455" s="23"/>
      <c r="C455" s="25" t="str">
        <f>IF(ИНФА!$M$34="","",ИНФА!$M$34)</f>
        <v>Начальник участка ООО «СЭТ»</v>
      </c>
      <c r="E455" s="1">
        <f t="shared" ca="1" si="17"/>
        <v>0</v>
      </c>
    </row>
    <row r="456" spans="1:5" hidden="1" x14ac:dyDescent="0.25">
      <c r="A456" s="19"/>
      <c r="B456" s="14"/>
      <c r="C456" s="25" t="str">
        <f>IF(ИНФА!$M$35="","",ИНФА!$M$35)</f>
        <v>Нугуманов М.А.</v>
      </c>
      <c r="E456" s="1">
        <f t="shared" ca="1" si="17"/>
        <v>0</v>
      </c>
    </row>
    <row r="457" spans="1:5" hidden="1" x14ac:dyDescent="0.25">
      <c r="A457" s="19"/>
      <c r="B457" s="23"/>
      <c r="C457" s="25" t="str">
        <f>IF(ИНФА!$M$36="","",ИНФА!$M$36)</f>
        <v xml:space="preserve">Ведущий инженер отдела строительного контроля </v>
      </c>
      <c r="E457" s="1">
        <f t="shared" ca="1" si="17"/>
        <v>0</v>
      </c>
    </row>
    <row r="458" spans="1:5" hidden="1" x14ac:dyDescent="0.25">
      <c r="A458" s="19"/>
      <c r="B458" s="14"/>
      <c r="C458" s="25" t="str">
        <f>IF(ИНФА!$M$37="","",ИНФА!$M$37)</f>
        <v>АО "ЛЭСР" Сафуанова В.А.</v>
      </c>
      <c r="E458" s="1">
        <f t="shared" ca="1" si="17"/>
        <v>0</v>
      </c>
    </row>
    <row r="459" spans="1:5" hidden="1" x14ac:dyDescent="0.25">
      <c r="A459" s="19"/>
      <c r="B459" s="14"/>
      <c r="C459" s="25" t="str">
        <f>IF(ИНФА!$M$38="","",ИНФА!$M$38)</f>
        <v/>
      </c>
      <c r="E459" s="1">
        <f t="shared" si="17"/>
        <v>0</v>
      </c>
    </row>
    <row r="460" spans="1:5" hidden="1" x14ac:dyDescent="0.25">
      <c r="A460" s="19"/>
      <c r="B460" s="22"/>
      <c r="C460" s="25" t="str">
        <f>IF(ИНФА!$M$39="","",ИНФА!$M$39)</f>
        <v/>
      </c>
      <c r="E460" s="1">
        <f t="shared" si="17"/>
        <v>0</v>
      </c>
    </row>
    <row r="461" spans="1:5" hidden="1" x14ac:dyDescent="0.25">
      <c r="A461" s="19"/>
      <c r="B461" s="12"/>
      <c r="C461" s="25" t="str">
        <f>IF(ИНФА!$M$40="","",ИНФА!$M$40)</f>
        <v/>
      </c>
      <c r="E461" s="1">
        <f t="shared" si="17"/>
        <v>0</v>
      </c>
    </row>
    <row r="462" spans="1:5" hidden="1" x14ac:dyDescent="0.25">
      <c r="A462" s="19"/>
      <c r="B462" s="12"/>
      <c r="C462" s="25" t="str">
        <f>IF(ИНФА!$M$41="","",ИНФА!$M$41)</f>
        <v/>
      </c>
      <c r="E462" s="1">
        <f t="shared" si="17"/>
        <v>0</v>
      </c>
    </row>
    <row r="463" spans="1:5" hidden="1" x14ac:dyDescent="0.25">
      <c r="A463" s="19"/>
      <c r="B463" s="12"/>
      <c r="C463" s="25" t="str">
        <f>IF(ИНФА!$M$42="","",ИНФА!$M$42)</f>
        <v/>
      </c>
      <c r="E463" s="1">
        <f t="shared" si="17"/>
        <v>0</v>
      </c>
    </row>
    <row r="464" spans="1:5" hidden="1" x14ac:dyDescent="0.25">
      <c r="A464" s="19"/>
      <c r="B464" s="12"/>
      <c r="C464" s="25" t="str">
        <f>IF(ИНФА!$M$43="","",ИНФА!$M$43)</f>
        <v/>
      </c>
      <c r="E464" s="1">
        <f t="shared" si="17"/>
        <v>0</v>
      </c>
    </row>
    <row r="465" spans="1:5" hidden="1" x14ac:dyDescent="0.25">
      <c r="A465" s="19"/>
      <c r="B465" s="12"/>
      <c r="C465" s="25" t="str">
        <f>IF(ИНФА!$M$44="","",ИНФА!$M$44)</f>
        <v/>
      </c>
      <c r="E465" s="1">
        <f t="shared" si="17"/>
        <v>0</v>
      </c>
    </row>
    <row r="466" spans="1:5" hidden="1" x14ac:dyDescent="0.25">
      <c r="A466" s="19"/>
      <c r="B466" s="12"/>
      <c r="C466" s="25" t="str">
        <f>IF(ИНФА!$M$45="","",ИНФА!$M$45)</f>
        <v/>
      </c>
      <c r="E466" s="1">
        <f t="shared" si="17"/>
        <v>0</v>
      </c>
    </row>
    <row r="467" spans="1:5" hidden="1" x14ac:dyDescent="0.25">
      <c r="A467" s="19"/>
      <c r="B467" s="12"/>
      <c r="C467" s="25" t="str">
        <f>IF(ИНФА!$M$46="","",ИНФА!$M$46)</f>
        <v/>
      </c>
      <c r="E467" s="1">
        <f t="shared" si="17"/>
        <v>0</v>
      </c>
    </row>
    <row r="468" spans="1:5" hidden="1" x14ac:dyDescent="0.25">
      <c r="A468" s="19"/>
      <c r="B468" s="12"/>
      <c r="C468" s="25" t="str">
        <f>IF(ИНФА!$M$47="","",ИНФА!$M$47)</f>
        <v/>
      </c>
      <c r="E468" s="1">
        <f t="shared" si="17"/>
        <v>0</v>
      </c>
    </row>
    <row r="469" spans="1:5" hidden="1" x14ac:dyDescent="0.25">
      <c r="A469" s="19"/>
      <c r="B469" s="12"/>
      <c r="C469" s="25" t="str">
        <f>IF(ИНФА!$M$48="","",ИНФА!$M$48)</f>
        <v/>
      </c>
      <c r="E469" s="1">
        <f t="shared" si="17"/>
        <v>0</v>
      </c>
    </row>
    <row r="470" spans="1:5" hidden="1" x14ac:dyDescent="0.25">
      <c r="A470" s="19"/>
      <c r="B470" s="12"/>
      <c r="C470" s="25" t="str">
        <f>IF(ИНФА!$M$49="","",ИНФА!$M$49)</f>
        <v/>
      </c>
      <c r="E470" s="1">
        <f t="shared" si="17"/>
        <v>0</v>
      </c>
    </row>
    <row r="471" spans="1:5" hidden="1" x14ac:dyDescent="0.25">
      <c r="A471" s="19"/>
      <c r="B471" s="12"/>
      <c r="C471" s="25" t="str">
        <f>IF(ИНФА!$M$50="","",ИНФА!$M$50)</f>
        <v/>
      </c>
      <c r="E471" s="1">
        <f t="shared" si="17"/>
        <v>0</v>
      </c>
    </row>
    <row r="472" spans="1:5" hidden="1" x14ac:dyDescent="0.25">
      <c r="A472" s="19"/>
      <c r="B472" s="12"/>
      <c r="C472" s="25" t="str">
        <f>IF(ИНФА!$M$51="","",ИНФА!$M$51)</f>
        <v/>
      </c>
      <c r="E472" s="1">
        <f t="shared" si="17"/>
        <v>0</v>
      </c>
    </row>
    <row r="473" spans="1:5" hidden="1" x14ac:dyDescent="0.25">
      <c r="A473" s="19">
        <f>A447+1</f>
        <v>19</v>
      </c>
      <c r="B473" s="21" t="e" cm="1">
        <f t="array" aca="1" ref="B473" ca="1">IF(MID(INDIRECT("'АОСР'!"&amp;"A"&amp;A473+1,1),1,FIND("_",INDIRECT("'АОСР'!"&amp;"A"&amp;A473+1,1),1)-1)="АОСР",CONCATENATE("Акт освидетельствования скрытых работ №",INDIRECT("'АОСР'!"&amp;"B"&amp;A473+1,1)),"Акт освидетельствования ответственных конструкций")</f>
        <v>#VALUE!</v>
      </c>
      <c r="C473" s="24" t="str">
        <f ca="1">CONCATENATE(INDIRECT("'АОСР'!"&amp;"G"&amp;A473+1,1)," ",INDIRECT("'АОСР'!"&amp;"H"&amp;A473+1,1)," ",INDIRECT("'АОСР'!"&amp;"I"&amp;A473+1,1),"г.")</f>
        <v xml:space="preserve">  г.</v>
      </c>
      <c r="E473" s="1">
        <f ca="1">IFERROR(IF(OR(C473="",IFERROR(B473,0)=0),0,1),0)</f>
        <v>0</v>
      </c>
    </row>
    <row r="474" spans="1:5" hidden="1" x14ac:dyDescent="0.25">
      <c r="A474" s="19"/>
      <c r="B474" s="30" t="str">
        <f ca="1">IF(LEN(INDIRECT("'АОСР'!"&amp;"C"&amp;A473+1,1))&lt;46,CONCATENATE($N$2,INDIRECT("'АОСР'!"&amp;"C"&amp;A473+1,1),$O$2),CONCATENATE($N$2,MID(INDIRECT("'АОСР'!"&amp;"C"&amp;A473+1,1),1,FIND(" ",INDIRECT("'АОСР'!"&amp;"C"&amp;A473+1,1),40))))</f>
        <v>""</v>
      </c>
      <c r="C474" s="25" t="str">
        <f ca="1">IF(ИНФА!$M$21="","",IF(INDIRECT("'АОСР'!"&amp;"O"&amp;A473+1,1)="ТП",ИНФА!$M$21,IF(INDIRECT("'АОСР'!"&amp;"O"&amp;A473+1,1)="ВЛ",ИНФА!$M$24,ИНФА!$M$27)))</f>
        <v xml:space="preserve"> Старший мастер Ломоносовского РЭС филиала </v>
      </c>
      <c r="E474" s="1">
        <f ca="1">IFERROR(IF(C474="",0,IF(IFERROR($B$473,0)=0,0,2)),0)</f>
        <v>0</v>
      </c>
    </row>
    <row r="475" spans="1:5" hidden="1" x14ac:dyDescent="0.25">
      <c r="A475" s="19"/>
      <c r="B475" s="31" t="str">
        <f ca="1">IFERROR(CONCATENATE(MID(INDIRECT("'АОСР'!"&amp;"C"&amp;A473+1,1),FIND(" ",INDIRECT("'АОСР'!"&amp;"C"&amp;A473+1,1),40)+1,46),$O$2),"")</f>
        <v/>
      </c>
      <c r="C475" s="25" t="str">
        <f ca="1">IF(ИНФА!$M$22="","",IF(INDIRECT("'АОСР'!"&amp;"O"&amp;A473+1,1)="ТП",ИНФА!$M$22,IF(INDIRECT("'АОСР'!"&amp;"O"&amp;A473+1,1)="ВЛ",ИНФА!$M$25,ИНФА!$M$28)))</f>
        <v xml:space="preserve">ПАО "Россети Ленэнерго", "ГтЭС" </v>
      </c>
      <c r="E475" s="1">
        <f t="shared" ref="E475:E498" ca="1" si="18">IFERROR(IF(C475="",0,IF(IFERROR($B$473,0)=0,0,2)),0)</f>
        <v>0</v>
      </c>
    </row>
    <row r="476" spans="1:5" hidden="1" x14ac:dyDescent="0.25">
      <c r="A476" s="19"/>
      <c r="B476" s="22"/>
      <c r="C476" s="25" t="str">
        <f ca="1">IF(ИНФА!$M$23="","",IF(INDIRECT("'АОСР'!"&amp;"O"&amp;A473+1,1)="ТП",ИНФА!$M$23,IF(INDIRECT("'АОСР'!"&amp;"O"&amp;A473+1,1)="ВЛ",ИНФА!$M$26,ИНФА!$M$29)))</f>
        <v xml:space="preserve"> Ширяев Е.М.</v>
      </c>
      <c r="E476" s="1">
        <f t="shared" ca="1" si="18"/>
        <v>0</v>
      </c>
    </row>
    <row r="477" spans="1:5" hidden="1" x14ac:dyDescent="0.25">
      <c r="A477" s="19"/>
      <c r="B477" s="22"/>
      <c r="C477" s="25" t="str">
        <f>IF(ИНФА!$M$30="","",ИНФА!$M$30)</f>
        <v>Директор по строительству ООО «СЭТ»</v>
      </c>
      <c r="E477" s="1">
        <f t="shared" ca="1" si="18"/>
        <v>0</v>
      </c>
    </row>
    <row r="478" spans="1:5" hidden="1" x14ac:dyDescent="0.25">
      <c r="A478" s="19"/>
      <c r="B478" s="22"/>
      <c r="C478" s="25" t="str">
        <f>IF(ИНФА!$M$31="","",ИНФА!$M$31)</f>
        <v>Потоцкий А.А.</v>
      </c>
      <c r="E478" s="1">
        <f t="shared" ca="1" si="18"/>
        <v>0</v>
      </c>
    </row>
    <row r="479" spans="1:5" hidden="1" x14ac:dyDescent="0.25">
      <c r="A479" s="19"/>
      <c r="B479" s="23"/>
      <c r="C479" s="25" t="str">
        <f>IF(ИНФА!$M$32="","",ИНФА!$M$32)</f>
        <v xml:space="preserve">Ведущий инженер строительного контроля </v>
      </c>
      <c r="E479" s="1">
        <f t="shared" ca="1" si="18"/>
        <v>0</v>
      </c>
    </row>
    <row r="480" spans="1:5" hidden="1" x14ac:dyDescent="0.25">
      <c r="A480" s="19"/>
      <c r="B480" s="23"/>
      <c r="C480" s="25" t="str">
        <f>IF(ИНФА!$M$33="","",ИНФА!$M$33)</f>
        <v>ООО «СЭТ» Кольцов А.Г.</v>
      </c>
      <c r="E480" s="1">
        <f t="shared" ca="1" si="18"/>
        <v>0</v>
      </c>
    </row>
    <row r="481" spans="1:5" hidden="1" x14ac:dyDescent="0.25">
      <c r="A481" s="19"/>
      <c r="B481" s="23"/>
      <c r="C481" s="25" t="str">
        <f>IF(ИНФА!$M$34="","",ИНФА!$M$34)</f>
        <v>Начальник участка ООО «СЭТ»</v>
      </c>
      <c r="E481" s="1">
        <f t="shared" ca="1" si="18"/>
        <v>0</v>
      </c>
    </row>
    <row r="482" spans="1:5" hidden="1" x14ac:dyDescent="0.25">
      <c r="A482" s="19"/>
      <c r="B482" s="14"/>
      <c r="C482" s="25" t="str">
        <f>IF(ИНФА!$M$35="","",ИНФА!$M$35)</f>
        <v>Нугуманов М.А.</v>
      </c>
      <c r="E482" s="1">
        <f t="shared" ca="1" si="18"/>
        <v>0</v>
      </c>
    </row>
    <row r="483" spans="1:5" hidden="1" x14ac:dyDescent="0.25">
      <c r="A483" s="19"/>
      <c r="B483" s="23"/>
      <c r="C483" s="25" t="str">
        <f>IF(ИНФА!$M$36="","",ИНФА!$M$36)</f>
        <v xml:space="preserve">Ведущий инженер отдела строительного контроля </v>
      </c>
      <c r="E483" s="1">
        <f t="shared" ca="1" si="18"/>
        <v>0</v>
      </c>
    </row>
    <row r="484" spans="1:5" hidden="1" x14ac:dyDescent="0.25">
      <c r="A484" s="19"/>
      <c r="B484" s="14"/>
      <c r="C484" s="25" t="str">
        <f>IF(ИНФА!$M$37="","",ИНФА!$M$37)</f>
        <v>АО "ЛЭСР" Сафуанова В.А.</v>
      </c>
      <c r="E484" s="1">
        <f t="shared" ca="1" si="18"/>
        <v>0</v>
      </c>
    </row>
    <row r="485" spans="1:5" hidden="1" x14ac:dyDescent="0.25">
      <c r="A485" s="19"/>
      <c r="B485" s="14"/>
      <c r="C485" s="25" t="str">
        <f>IF(ИНФА!$M$38="","",ИНФА!$M$38)</f>
        <v/>
      </c>
      <c r="E485" s="1">
        <f t="shared" si="18"/>
        <v>0</v>
      </c>
    </row>
    <row r="486" spans="1:5" hidden="1" x14ac:dyDescent="0.25">
      <c r="A486" s="19"/>
      <c r="B486" s="22"/>
      <c r="C486" s="25" t="str">
        <f>IF(ИНФА!$M$39="","",ИНФА!$M$39)</f>
        <v/>
      </c>
      <c r="E486" s="1">
        <f t="shared" si="18"/>
        <v>0</v>
      </c>
    </row>
    <row r="487" spans="1:5" hidden="1" x14ac:dyDescent="0.25">
      <c r="A487" s="19"/>
      <c r="B487" s="12"/>
      <c r="C487" s="25" t="str">
        <f>IF(ИНФА!$M$40="","",ИНФА!$M$40)</f>
        <v/>
      </c>
      <c r="E487" s="1">
        <f t="shared" si="18"/>
        <v>0</v>
      </c>
    </row>
    <row r="488" spans="1:5" hidden="1" x14ac:dyDescent="0.25">
      <c r="A488" s="19"/>
      <c r="B488" s="12"/>
      <c r="C488" s="25" t="str">
        <f>IF(ИНФА!$M$41="","",ИНФА!$M$41)</f>
        <v/>
      </c>
      <c r="E488" s="1">
        <f t="shared" si="18"/>
        <v>0</v>
      </c>
    </row>
    <row r="489" spans="1:5" hidden="1" x14ac:dyDescent="0.25">
      <c r="A489" s="19"/>
      <c r="B489" s="12"/>
      <c r="C489" s="25" t="str">
        <f>IF(ИНФА!$M$42="","",ИНФА!$M$42)</f>
        <v/>
      </c>
      <c r="E489" s="1">
        <f t="shared" si="18"/>
        <v>0</v>
      </c>
    </row>
    <row r="490" spans="1:5" hidden="1" x14ac:dyDescent="0.25">
      <c r="A490" s="19"/>
      <c r="B490" s="12"/>
      <c r="C490" s="25" t="str">
        <f>IF(ИНФА!$M$43="","",ИНФА!$M$43)</f>
        <v/>
      </c>
      <c r="E490" s="1">
        <f t="shared" si="18"/>
        <v>0</v>
      </c>
    </row>
    <row r="491" spans="1:5" hidden="1" x14ac:dyDescent="0.25">
      <c r="A491" s="19"/>
      <c r="B491" s="12"/>
      <c r="C491" s="25" t="str">
        <f>IF(ИНФА!$M$44="","",ИНФА!$M$44)</f>
        <v/>
      </c>
      <c r="E491" s="1">
        <f t="shared" si="18"/>
        <v>0</v>
      </c>
    </row>
    <row r="492" spans="1:5" hidden="1" x14ac:dyDescent="0.25">
      <c r="A492" s="19"/>
      <c r="B492" s="12"/>
      <c r="C492" s="25" t="str">
        <f>IF(ИНФА!$M$45="","",ИНФА!$M$45)</f>
        <v/>
      </c>
      <c r="E492" s="1">
        <f t="shared" si="18"/>
        <v>0</v>
      </c>
    </row>
    <row r="493" spans="1:5" hidden="1" x14ac:dyDescent="0.25">
      <c r="A493" s="19"/>
      <c r="B493" s="12"/>
      <c r="C493" s="25" t="str">
        <f>IF(ИНФА!$M$46="","",ИНФА!$M$46)</f>
        <v/>
      </c>
      <c r="E493" s="1">
        <f t="shared" si="18"/>
        <v>0</v>
      </c>
    </row>
    <row r="494" spans="1:5" hidden="1" x14ac:dyDescent="0.25">
      <c r="A494" s="19"/>
      <c r="B494" s="12"/>
      <c r="C494" s="25" t="str">
        <f>IF(ИНФА!$M$47="","",ИНФА!$M$47)</f>
        <v/>
      </c>
      <c r="E494" s="1">
        <f t="shared" si="18"/>
        <v>0</v>
      </c>
    </row>
    <row r="495" spans="1:5" hidden="1" x14ac:dyDescent="0.25">
      <c r="A495" s="19"/>
      <c r="B495" s="12"/>
      <c r="C495" s="25" t="str">
        <f>IF(ИНФА!$M$48="","",ИНФА!$M$48)</f>
        <v/>
      </c>
      <c r="E495" s="1">
        <f t="shared" si="18"/>
        <v>0</v>
      </c>
    </row>
    <row r="496" spans="1:5" hidden="1" x14ac:dyDescent="0.25">
      <c r="A496" s="19"/>
      <c r="B496" s="12"/>
      <c r="C496" s="25" t="str">
        <f>IF(ИНФА!$M$49="","",ИНФА!$M$49)</f>
        <v/>
      </c>
      <c r="E496" s="1">
        <f t="shared" si="18"/>
        <v>0</v>
      </c>
    </row>
    <row r="497" spans="1:5" hidden="1" x14ac:dyDescent="0.25">
      <c r="A497" s="19"/>
      <c r="B497" s="12"/>
      <c r="C497" s="25" t="str">
        <f>IF(ИНФА!$M$50="","",ИНФА!$M$50)</f>
        <v/>
      </c>
      <c r="E497" s="1">
        <f t="shared" si="18"/>
        <v>0</v>
      </c>
    </row>
    <row r="498" spans="1:5" hidden="1" x14ac:dyDescent="0.25">
      <c r="A498" s="19"/>
      <c r="B498" s="12"/>
      <c r="C498" s="25" t="str">
        <f>IF(ИНФА!$M$51="","",ИНФА!$M$51)</f>
        <v/>
      </c>
      <c r="E498" s="1">
        <f t="shared" si="18"/>
        <v>0</v>
      </c>
    </row>
    <row r="499" spans="1:5" hidden="1" x14ac:dyDescent="0.25">
      <c r="A499" s="19">
        <f>A473+1</f>
        <v>20</v>
      </c>
      <c r="B499" s="21" t="e" cm="1">
        <f t="array" aca="1" ref="B499" ca="1">IF(MID(INDIRECT("'АОСР'!"&amp;"A"&amp;A499+1,1),1,FIND("_",INDIRECT("'АОСР'!"&amp;"A"&amp;A499+1,1),1)-1)="АОСР",CONCATENATE("Акт освидетельствования скрытых работ №",INDIRECT("'АОСР'!"&amp;"B"&amp;A499+1,1)),"Акт освидетельствования ответственных конструкций")</f>
        <v>#VALUE!</v>
      </c>
      <c r="C499" s="24" t="str">
        <f ca="1">CONCATENATE(INDIRECT("'АОСР'!"&amp;"G"&amp;A499+1,1)," ",INDIRECT("'АОСР'!"&amp;"H"&amp;A499+1,1)," ",INDIRECT("'АОСР'!"&amp;"I"&amp;A499+1,1),"г.")</f>
        <v xml:space="preserve">  г.</v>
      </c>
      <c r="E499" s="1">
        <f ca="1">IFERROR(IF(OR(C499="",IFERROR(B499,0)=0),0,1),0)</f>
        <v>0</v>
      </c>
    </row>
    <row r="500" spans="1:5" hidden="1" x14ac:dyDescent="0.25">
      <c r="A500" s="19"/>
      <c r="B500" s="30" t="str">
        <f ca="1">IF(LEN(INDIRECT("'АОСР'!"&amp;"C"&amp;A499+1,1))&lt;46,CONCATENATE($N$2,INDIRECT("'АОСР'!"&amp;"C"&amp;A499+1,1),$O$2),CONCATENATE($N$2,MID(INDIRECT("'АОСР'!"&amp;"C"&amp;A499+1,1),1,FIND(" ",INDIRECT("'АОСР'!"&amp;"C"&amp;A499+1,1),40))))</f>
        <v>""</v>
      </c>
      <c r="C500" s="25" t="str">
        <f ca="1">IF(ИНФА!$M$21="","",IF(INDIRECT("'АОСР'!"&amp;"O"&amp;A499+1,1)="ТП",ИНФА!$M$21,IF(INDIRECT("'АОСР'!"&amp;"O"&amp;A499+1,1)="ВЛ",ИНФА!$M$24,ИНФА!$M$27)))</f>
        <v xml:space="preserve"> Старший мастер Ломоносовского РЭС филиала </v>
      </c>
      <c r="E500" s="1">
        <f ca="1">IFERROR(IF(C500="",0,IF(IFERROR($B$499,0)=0,0,2)),0)</f>
        <v>0</v>
      </c>
    </row>
    <row r="501" spans="1:5" hidden="1" x14ac:dyDescent="0.25">
      <c r="A501" s="19"/>
      <c r="B501" s="31" t="str">
        <f ca="1">IFERROR(CONCATENATE(MID(INDIRECT("'АОСР'!"&amp;"C"&amp;A499+1,1),FIND(" ",INDIRECT("'АОСР'!"&amp;"C"&amp;A499+1,1),40)+1,46),$O$2),"")</f>
        <v/>
      </c>
      <c r="C501" s="25" t="str">
        <f ca="1">IF(ИНФА!$M$22="","",IF(INDIRECT("'АОСР'!"&amp;"O"&amp;A499+1,1)="ТП",ИНФА!$M$22,IF(INDIRECT("'АОСР'!"&amp;"O"&amp;A499+1,1)="ВЛ",ИНФА!$M$25,ИНФА!$M$28)))</f>
        <v xml:space="preserve">ПАО "Россети Ленэнерго", "ГтЭС" </v>
      </c>
      <c r="E501" s="1">
        <f t="shared" ref="E501:E524" ca="1" si="19">IFERROR(IF(C501="",0,IF(IFERROR($B$499,0)=0,0,2)),0)</f>
        <v>0</v>
      </c>
    </row>
    <row r="502" spans="1:5" hidden="1" x14ac:dyDescent="0.25">
      <c r="A502" s="19"/>
      <c r="B502" s="22"/>
      <c r="C502" s="25" t="str">
        <f ca="1">IF(ИНФА!$M$23="","",IF(INDIRECT("'АОСР'!"&amp;"O"&amp;A499+1,1)="ТП",ИНФА!$M$23,IF(INDIRECT("'АОСР'!"&amp;"O"&amp;A499+1,1)="ВЛ",ИНФА!$M$26,ИНФА!$M$29)))</f>
        <v xml:space="preserve"> Ширяев Е.М.</v>
      </c>
      <c r="E502" s="1">
        <f t="shared" ca="1" si="19"/>
        <v>0</v>
      </c>
    </row>
    <row r="503" spans="1:5" hidden="1" x14ac:dyDescent="0.25">
      <c r="A503" s="19"/>
      <c r="B503" s="22"/>
      <c r="C503" s="25" t="str">
        <f>IF(ИНФА!$M$30="","",ИНФА!$M$30)</f>
        <v>Директор по строительству ООО «СЭТ»</v>
      </c>
      <c r="E503" s="1">
        <f t="shared" ca="1" si="19"/>
        <v>0</v>
      </c>
    </row>
    <row r="504" spans="1:5" hidden="1" x14ac:dyDescent="0.25">
      <c r="A504" s="19"/>
      <c r="B504" s="22"/>
      <c r="C504" s="25" t="str">
        <f>IF(ИНФА!$M$31="","",ИНФА!$M$31)</f>
        <v>Потоцкий А.А.</v>
      </c>
      <c r="E504" s="1">
        <f t="shared" ca="1" si="19"/>
        <v>0</v>
      </c>
    </row>
    <row r="505" spans="1:5" hidden="1" x14ac:dyDescent="0.25">
      <c r="A505" s="19"/>
      <c r="B505" s="23"/>
      <c r="C505" s="25" t="str">
        <f>IF(ИНФА!$M$32="","",ИНФА!$M$32)</f>
        <v xml:space="preserve">Ведущий инженер строительного контроля </v>
      </c>
      <c r="E505" s="1">
        <f t="shared" ca="1" si="19"/>
        <v>0</v>
      </c>
    </row>
    <row r="506" spans="1:5" hidden="1" x14ac:dyDescent="0.25">
      <c r="A506" s="19"/>
      <c r="B506" s="23"/>
      <c r="C506" s="25" t="str">
        <f>IF(ИНФА!$M$33="","",ИНФА!$M$33)</f>
        <v>ООО «СЭТ» Кольцов А.Г.</v>
      </c>
      <c r="E506" s="1">
        <f t="shared" ca="1" si="19"/>
        <v>0</v>
      </c>
    </row>
    <row r="507" spans="1:5" hidden="1" x14ac:dyDescent="0.25">
      <c r="A507" s="19"/>
      <c r="B507" s="23"/>
      <c r="C507" s="25" t="str">
        <f>IF(ИНФА!$M$34="","",ИНФА!$M$34)</f>
        <v>Начальник участка ООО «СЭТ»</v>
      </c>
      <c r="E507" s="1">
        <f t="shared" ca="1" si="19"/>
        <v>0</v>
      </c>
    </row>
    <row r="508" spans="1:5" hidden="1" x14ac:dyDescent="0.25">
      <c r="A508" s="19"/>
      <c r="B508" s="14"/>
      <c r="C508" s="25" t="str">
        <f>IF(ИНФА!$M$35="","",ИНФА!$M$35)</f>
        <v>Нугуманов М.А.</v>
      </c>
      <c r="E508" s="1">
        <f t="shared" ca="1" si="19"/>
        <v>0</v>
      </c>
    </row>
    <row r="509" spans="1:5" hidden="1" x14ac:dyDescent="0.25">
      <c r="A509" s="19"/>
      <c r="B509" s="23"/>
      <c r="C509" s="25" t="str">
        <f>IF(ИНФА!$M$36="","",ИНФА!$M$36)</f>
        <v xml:space="preserve">Ведущий инженер отдела строительного контроля </v>
      </c>
      <c r="E509" s="1">
        <f t="shared" ca="1" si="19"/>
        <v>0</v>
      </c>
    </row>
    <row r="510" spans="1:5" hidden="1" x14ac:dyDescent="0.25">
      <c r="A510" s="19"/>
      <c r="B510" s="14"/>
      <c r="C510" s="25" t="str">
        <f>IF(ИНФА!$M$37="","",ИНФА!$M$37)</f>
        <v>АО "ЛЭСР" Сафуанова В.А.</v>
      </c>
      <c r="E510" s="1">
        <f t="shared" ca="1" si="19"/>
        <v>0</v>
      </c>
    </row>
    <row r="511" spans="1:5" hidden="1" x14ac:dyDescent="0.25">
      <c r="A511" s="19"/>
      <c r="B511" s="14"/>
      <c r="C511" s="25" t="str">
        <f>IF(ИНФА!$M$38="","",ИНФА!$M$38)</f>
        <v/>
      </c>
      <c r="E511" s="1">
        <f t="shared" si="19"/>
        <v>0</v>
      </c>
    </row>
    <row r="512" spans="1:5" hidden="1" x14ac:dyDescent="0.25">
      <c r="A512" s="19"/>
      <c r="B512" s="22"/>
      <c r="C512" s="25" t="str">
        <f>IF(ИНФА!$M$39="","",ИНФА!$M$39)</f>
        <v/>
      </c>
      <c r="E512" s="1">
        <f t="shared" si="19"/>
        <v>0</v>
      </c>
    </row>
    <row r="513" spans="1:5" hidden="1" x14ac:dyDescent="0.25">
      <c r="A513" s="19"/>
      <c r="B513" s="12"/>
      <c r="C513" s="25" t="str">
        <f>IF(ИНФА!$M$40="","",ИНФА!$M$40)</f>
        <v/>
      </c>
      <c r="E513" s="1">
        <f t="shared" si="19"/>
        <v>0</v>
      </c>
    </row>
    <row r="514" spans="1:5" hidden="1" x14ac:dyDescent="0.25">
      <c r="A514" s="19"/>
      <c r="B514" s="12"/>
      <c r="C514" s="25" t="str">
        <f>IF(ИНФА!$M$41="","",ИНФА!$M$41)</f>
        <v/>
      </c>
      <c r="E514" s="1">
        <f t="shared" si="19"/>
        <v>0</v>
      </c>
    </row>
    <row r="515" spans="1:5" hidden="1" x14ac:dyDescent="0.25">
      <c r="A515" s="19"/>
      <c r="B515" s="12"/>
      <c r="C515" s="25" t="str">
        <f>IF(ИНФА!$M$42="","",ИНФА!$M$42)</f>
        <v/>
      </c>
      <c r="E515" s="1">
        <f t="shared" si="19"/>
        <v>0</v>
      </c>
    </row>
    <row r="516" spans="1:5" hidden="1" x14ac:dyDescent="0.25">
      <c r="A516" s="19"/>
      <c r="B516" s="12"/>
      <c r="C516" s="25" t="str">
        <f>IF(ИНФА!$M$43="","",ИНФА!$M$43)</f>
        <v/>
      </c>
      <c r="E516" s="1">
        <f t="shared" si="19"/>
        <v>0</v>
      </c>
    </row>
    <row r="517" spans="1:5" hidden="1" x14ac:dyDescent="0.25">
      <c r="A517" s="19"/>
      <c r="B517" s="12"/>
      <c r="C517" s="25" t="str">
        <f>IF(ИНФА!$M$44="","",ИНФА!$M$44)</f>
        <v/>
      </c>
      <c r="E517" s="1">
        <f t="shared" si="19"/>
        <v>0</v>
      </c>
    </row>
    <row r="518" spans="1:5" hidden="1" x14ac:dyDescent="0.25">
      <c r="A518" s="19"/>
      <c r="B518" s="12"/>
      <c r="C518" s="25" t="str">
        <f>IF(ИНФА!$M$45="","",ИНФА!$M$45)</f>
        <v/>
      </c>
      <c r="E518" s="1">
        <f t="shared" si="19"/>
        <v>0</v>
      </c>
    </row>
    <row r="519" spans="1:5" hidden="1" x14ac:dyDescent="0.25">
      <c r="A519" s="19"/>
      <c r="B519" s="12"/>
      <c r="C519" s="25" t="str">
        <f>IF(ИНФА!$M$46="","",ИНФА!$M$46)</f>
        <v/>
      </c>
      <c r="E519" s="1">
        <f t="shared" si="19"/>
        <v>0</v>
      </c>
    </row>
    <row r="520" spans="1:5" hidden="1" x14ac:dyDescent="0.25">
      <c r="A520" s="19"/>
      <c r="B520" s="12"/>
      <c r="C520" s="25" t="str">
        <f>IF(ИНФА!$M$47="","",ИНФА!$M$47)</f>
        <v/>
      </c>
      <c r="E520" s="1">
        <f t="shared" si="19"/>
        <v>0</v>
      </c>
    </row>
    <row r="521" spans="1:5" hidden="1" x14ac:dyDescent="0.25">
      <c r="A521" s="19"/>
      <c r="B521" s="12"/>
      <c r="C521" s="25" t="str">
        <f>IF(ИНФА!$M$48="","",ИНФА!$M$48)</f>
        <v/>
      </c>
      <c r="E521" s="1">
        <f t="shared" si="19"/>
        <v>0</v>
      </c>
    </row>
    <row r="522" spans="1:5" hidden="1" x14ac:dyDescent="0.25">
      <c r="A522" s="19"/>
      <c r="B522" s="12"/>
      <c r="C522" s="25" t="str">
        <f>IF(ИНФА!$M$49="","",ИНФА!$M$49)</f>
        <v/>
      </c>
      <c r="E522" s="1">
        <f t="shared" si="19"/>
        <v>0</v>
      </c>
    </row>
    <row r="523" spans="1:5" hidden="1" x14ac:dyDescent="0.25">
      <c r="A523" s="19"/>
      <c r="B523" s="12"/>
      <c r="C523" s="25" t="str">
        <f>IF(ИНФА!$M$50="","",ИНФА!$M$50)</f>
        <v/>
      </c>
      <c r="E523" s="1">
        <f t="shared" si="19"/>
        <v>0</v>
      </c>
    </row>
    <row r="524" spans="1:5" hidden="1" x14ac:dyDescent="0.25">
      <c r="A524" s="19"/>
      <c r="B524" s="12"/>
      <c r="C524" s="25" t="str">
        <f>IF(ИНФА!$M$51="","",ИНФА!$M$51)</f>
        <v/>
      </c>
      <c r="E524" s="1">
        <f t="shared" si="19"/>
        <v>0</v>
      </c>
    </row>
    <row r="525" spans="1:5" hidden="1" x14ac:dyDescent="0.25">
      <c r="A525" s="19">
        <f>A499+1</f>
        <v>21</v>
      </c>
      <c r="B525" s="21" t="e" cm="1">
        <f t="array" aca="1" ref="B525" ca="1">IF(MID(INDIRECT("'АОСР'!"&amp;"A"&amp;A525+1,1),1,FIND("_",INDIRECT("'АОСР'!"&amp;"A"&amp;A525+1,1),1)-1)="АОСР",CONCATENATE("Акт освидетельствования скрытых работ №",INDIRECT("'АОСР'!"&amp;"B"&amp;A525+1,1)),"Акт освидетельствования ответственных конструкций")</f>
        <v>#VALUE!</v>
      </c>
      <c r="C525" s="24" t="str">
        <f ca="1">CONCATENATE(INDIRECT("'АОСР'!"&amp;"G"&amp;A525+1,1)," ",INDIRECT("'АОСР'!"&amp;"H"&amp;A525+1,1)," ",INDIRECT("'АОСР'!"&amp;"I"&amp;A525+1,1),"г.")</f>
        <v xml:space="preserve">  г.</v>
      </c>
      <c r="E525" s="1">
        <f ca="1">IFERROR(IF(OR(C525="",IFERROR(B525,0)=0),0,1),0)</f>
        <v>0</v>
      </c>
    </row>
    <row r="526" spans="1:5" hidden="1" x14ac:dyDescent="0.25">
      <c r="A526" s="19"/>
      <c r="B526" s="30" t="str">
        <f ca="1">IF(LEN(INDIRECT("'АОСР'!"&amp;"C"&amp;A525+1,1))&lt;46,CONCATENATE($N$2,INDIRECT("'АОСР'!"&amp;"C"&amp;A525+1,1),$O$2),CONCATENATE($N$2,MID(INDIRECT("'АОСР'!"&amp;"C"&amp;A525+1,1),1,FIND(" ",INDIRECT("'АОСР'!"&amp;"C"&amp;A525+1,1),40))))</f>
        <v>""</v>
      </c>
      <c r="C526" s="25" t="str">
        <f ca="1">IF(ИНФА!$M$21="","",IF(INDIRECT("'АОСР'!"&amp;"O"&amp;A525+1,1)="ТП",ИНФА!$M$21,IF(INDIRECT("'АОСР'!"&amp;"O"&amp;A525+1,1)="ВЛ",ИНФА!$M$24,ИНФА!$M$27)))</f>
        <v xml:space="preserve"> Старший мастер Ломоносовского РЭС филиала </v>
      </c>
      <c r="E526" s="1">
        <f ca="1">IFERROR(IF(C526="",0,IF(IFERROR($B$525,0)=0,0,2)),0)</f>
        <v>0</v>
      </c>
    </row>
    <row r="527" spans="1:5" hidden="1" x14ac:dyDescent="0.25">
      <c r="A527" s="19"/>
      <c r="B527" s="31" t="str">
        <f ca="1">IFERROR(CONCATENATE(MID(INDIRECT("'АОСР'!"&amp;"C"&amp;A525+1,1),FIND(" ",INDIRECT("'АОСР'!"&amp;"C"&amp;A525+1,1),40)+1,46),$O$2),"")</f>
        <v/>
      </c>
      <c r="C527" s="25" t="str">
        <f ca="1">IF(ИНФА!$M$22="","",IF(INDIRECT("'АОСР'!"&amp;"O"&amp;A525+1,1)="ТП",ИНФА!$M$22,IF(INDIRECT("'АОСР'!"&amp;"O"&amp;A525+1,1)="ВЛ",ИНФА!$M$25,ИНФА!$M$28)))</f>
        <v xml:space="preserve">ПАО "Россети Ленэнерго", "ГтЭС" </v>
      </c>
      <c r="E527" s="1">
        <f t="shared" ref="E527:E550" ca="1" si="20">IFERROR(IF(C527="",0,IF(IFERROR($B$525,0)=0,0,2)),0)</f>
        <v>0</v>
      </c>
    </row>
    <row r="528" spans="1:5" hidden="1" x14ac:dyDescent="0.25">
      <c r="A528" s="19"/>
      <c r="B528" s="22"/>
      <c r="C528" s="25" t="str">
        <f ca="1">IF(ИНФА!$M$23="","",IF(INDIRECT("'АОСР'!"&amp;"O"&amp;A525+1,1)="ТП",ИНФА!$M$23,IF(INDIRECT("'АОСР'!"&amp;"O"&amp;A525+1,1)="ВЛ",ИНФА!$M$26,ИНФА!$M$29)))</f>
        <v xml:space="preserve"> Ширяев Е.М.</v>
      </c>
      <c r="E528" s="1">
        <f t="shared" ca="1" si="20"/>
        <v>0</v>
      </c>
    </row>
    <row r="529" spans="1:5" hidden="1" x14ac:dyDescent="0.25">
      <c r="A529" s="19"/>
      <c r="B529" s="22"/>
      <c r="C529" s="25" t="str">
        <f>IF(ИНФА!$M$30="","",ИНФА!$M$30)</f>
        <v>Директор по строительству ООО «СЭТ»</v>
      </c>
      <c r="E529" s="1">
        <f t="shared" ca="1" si="20"/>
        <v>0</v>
      </c>
    </row>
    <row r="530" spans="1:5" hidden="1" x14ac:dyDescent="0.25">
      <c r="A530" s="19"/>
      <c r="B530" s="22"/>
      <c r="C530" s="25" t="str">
        <f>IF(ИНФА!$M$31="","",ИНФА!$M$31)</f>
        <v>Потоцкий А.А.</v>
      </c>
      <c r="E530" s="1">
        <f t="shared" ca="1" si="20"/>
        <v>0</v>
      </c>
    </row>
    <row r="531" spans="1:5" hidden="1" x14ac:dyDescent="0.25">
      <c r="A531" s="19"/>
      <c r="B531" s="23"/>
      <c r="C531" s="25" t="str">
        <f>IF(ИНФА!$M$32="","",ИНФА!$M$32)</f>
        <v xml:space="preserve">Ведущий инженер строительного контроля </v>
      </c>
      <c r="E531" s="1">
        <f t="shared" ca="1" si="20"/>
        <v>0</v>
      </c>
    </row>
    <row r="532" spans="1:5" hidden="1" x14ac:dyDescent="0.25">
      <c r="A532" s="19"/>
      <c r="B532" s="23"/>
      <c r="C532" s="25" t="str">
        <f>IF(ИНФА!$M$33="","",ИНФА!$M$33)</f>
        <v>ООО «СЭТ» Кольцов А.Г.</v>
      </c>
      <c r="E532" s="1">
        <f t="shared" ca="1" si="20"/>
        <v>0</v>
      </c>
    </row>
    <row r="533" spans="1:5" hidden="1" x14ac:dyDescent="0.25">
      <c r="A533" s="19"/>
      <c r="B533" s="23"/>
      <c r="C533" s="25" t="str">
        <f>IF(ИНФА!$M$34="","",ИНФА!$M$34)</f>
        <v>Начальник участка ООО «СЭТ»</v>
      </c>
      <c r="E533" s="1">
        <f t="shared" ca="1" si="20"/>
        <v>0</v>
      </c>
    </row>
    <row r="534" spans="1:5" hidden="1" x14ac:dyDescent="0.25">
      <c r="A534" s="19"/>
      <c r="B534" s="14"/>
      <c r="C534" s="25" t="str">
        <f>IF(ИНФА!$M$35="","",ИНФА!$M$35)</f>
        <v>Нугуманов М.А.</v>
      </c>
      <c r="E534" s="1">
        <f t="shared" ca="1" si="20"/>
        <v>0</v>
      </c>
    </row>
    <row r="535" spans="1:5" hidden="1" x14ac:dyDescent="0.25">
      <c r="A535" s="19"/>
      <c r="B535" s="23"/>
      <c r="C535" s="25" t="str">
        <f>IF(ИНФА!$M$36="","",ИНФА!$M$36)</f>
        <v xml:space="preserve">Ведущий инженер отдела строительного контроля </v>
      </c>
      <c r="E535" s="1">
        <f t="shared" ca="1" si="20"/>
        <v>0</v>
      </c>
    </row>
    <row r="536" spans="1:5" hidden="1" x14ac:dyDescent="0.25">
      <c r="A536" s="19"/>
      <c r="B536" s="14"/>
      <c r="C536" s="25" t="str">
        <f>IF(ИНФА!$M$37="","",ИНФА!$M$37)</f>
        <v>АО "ЛЭСР" Сафуанова В.А.</v>
      </c>
      <c r="E536" s="1">
        <f t="shared" ca="1" si="20"/>
        <v>0</v>
      </c>
    </row>
    <row r="537" spans="1:5" hidden="1" x14ac:dyDescent="0.25">
      <c r="A537" s="19"/>
      <c r="B537" s="14"/>
      <c r="C537" s="25" t="str">
        <f>IF(ИНФА!$M$38="","",ИНФА!$M$38)</f>
        <v/>
      </c>
      <c r="E537" s="1">
        <f t="shared" si="20"/>
        <v>0</v>
      </c>
    </row>
    <row r="538" spans="1:5" hidden="1" x14ac:dyDescent="0.25">
      <c r="A538" s="19"/>
      <c r="B538" s="22"/>
      <c r="C538" s="25" t="str">
        <f>IF(ИНФА!$M$39="","",ИНФА!$M$39)</f>
        <v/>
      </c>
      <c r="E538" s="1">
        <f t="shared" si="20"/>
        <v>0</v>
      </c>
    </row>
    <row r="539" spans="1:5" hidden="1" x14ac:dyDescent="0.25">
      <c r="A539" s="19"/>
      <c r="B539" s="12"/>
      <c r="C539" s="25" t="str">
        <f>IF(ИНФА!$M$40="","",ИНФА!$M$40)</f>
        <v/>
      </c>
      <c r="E539" s="1">
        <f t="shared" si="20"/>
        <v>0</v>
      </c>
    </row>
    <row r="540" spans="1:5" hidden="1" x14ac:dyDescent="0.25">
      <c r="A540" s="19"/>
      <c r="B540" s="12"/>
      <c r="C540" s="25" t="str">
        <f>IF(ИНФА!$M$41="","",ИНФА!$M$41)</f>
        <v/>
      </c>
      <c r="E540" s="1">
        <f t="shared" si="20"/>
        <v>0</v>
      </c>
    </row>
    <row r="541" spans="1:5" hidden="1" x14ac:dyDescent="0.25">
      <c r="A541" s="19"/>
      <c r="B541" s="12"/>
      <c r="C541" s="25" t="str">
        <f>IF(ИНФА!$M$42="","",ИНФА!$M$42)</f>
        <v/>
      </c>
      <c r="E541" s="1">
        <f t="shared" si="20"/>
        <v>0</v>
      </c>
    </row>
    <row r="542" spans="1:5" hidden="1" x14ac:dyDescent="0.25">
      <c r="A542" s="19"/>
      <c r="B542" s="12"/>
      <c r="C542" s="25" t="str">
        <f>IF(ИНФА!$M$43="","",ИНФА!$M$43)</f>
        <v/>
      </c>
      <c r="E542" s="1">
        <f t="shared" si="20"/>
        <v>0</v>
      </c>
    </row>
    <row r="543" spans="1:5" hidden="1" x14ac:dyDescent="0.25">
      <c r="A543" s="19"/>
      <c r="B543" s="12"/>
      <c r="C543" s="25" t="str">
        <f>IF(ИНФА!$M$44="","",ИНФА!$M$44)</f>
        <v/>
      </c>
      <c r="E543" s="1">
        <f t="shared" si="20"/>
        <v>0</v>
      </c>
    </row>
    <row r="544" spans="1:5" hidden="1" x14ac:dyDescent="0.25">
      <c r="A544" s="19"/>
      <c r="B544" s="12"/>
      <c r="C544" s="25" t="str">
        <f>IF(ИНФА!$M$45="","",ИНФА!$M$45)</f>
        <v/>
      </c>
      <c r="E544" s="1">
        <f t="shared" si="20"/>
        <v>0</v>
      </c>
    </row>
    <row r="545" spans="1:5" hidden="1" x14ac:dyDescent="0.25">
      <c r="A545" s="19"/>
      <c r="B545" s="12"/>
      <c r="C545" s="25" t="str">
        <f>IF(ИНФА!$M$46="","",ИНФА!$M$46)</f>
        <v/>
      </c>
      <c r="E545" s="1">
        <f t="shared" si="20"/>
        <v>0</v>
      </c>
    </row>
    <row r="546" spans="1:5" hidden="1" x14ac:dyDescent="0.25">
      <c r="A546" s="19"/>
      <c r="B546" s="12"/>
      <c r="C546" s="25" t="str">
        <f>IF(ИНФА!$M$47="","",ИНФА!$M$47)</f>
        <v/>
      </c>
      <c r="E546" s="1">
        <f t="shared" si="20"/>
        <v>0</v>
      </c>
    </row>
    <row r="547" spans="1:5" hidden="1" x14ac:dyDescent="0.25">
      <c r="A547" s="19"/>
      <c r="B547" s="12"/>
      <c r="C547" s="25" t="str">
        <f>IF(ИНФА!$M$48="","",ИНФА!$M$48)</f>
        <v/>
      </c>
      <c r="E547" s="1">
        <f t="shared" si="20"/>
        <v>0</v>
      </c>
    </row>
    <row r="548" spans="1:5" hidden="1" x14ac:dyDescent="0.25">
      <c r="A548" s="19"/>
      <c r="B548" s="12"/>
      <c r="C548" s="25" t="str">
        <f>IF(ИНФА!$M$49="","",ИНФА!$M$49)</f>
        <v/>
      </c>
      <c r="E548" s="1">
        <f t="shared" si="20"/>
        <v>0</v>
      </c>
    </row>
    <row r="549" spans="1:5" hidden="1" x14ac:dyDescent="0.25">
      <c r="A549" s="19"/>
      <c r="B549" s="12"/>
      <c r="C549" s="25" t="str">
        <f>IF(ИНФА!$M$50="","",ИНФА!$M$50)</f>
        <v/>
      </c>
      <c r="E549" s="1">
        <f t="shared" si="20"/>
        <v>0</v>
      </c>
    </row>
    <row r="550" spans="1:5" hidden="1" x14ac:dyDescent="0.25">
      <c r="A550" s="19"/>
      <c r="B550" s="12"/>
      <c r="C550" s="25" t="str">
        <f>IF(ИНФА!$M$51="","",ИНФА!$M$51)</f>
        <v/>
      </c>
      <c r="E550" s="1">
        <f t="shared" si="20"/>
        <v>0</v>
      </c>
    </row>
    <row r="551" spans="1:5" hidden="1" x14ac:dyDescent="0.25">
      <c r="A551" s="19">
        <f>A525+1</f>
        <v>22</v>
      </c>
      <c r="B551" s="21" t="e" cm="1">
        <f t="array" aca="1" ref="B551" ca="1">IF(MID(INDIRECT("'АОСР'!"&amp;"A"&amp;A551+1,1),1,FIND("_",INDIRECT("'АОСР'!"&amp;"A"&amp;A551+1,1),1)-1)="АОСР",CONCATENATE("Акт освидетельствования скрытых работ №",INDIRECT("'АОСР'!"&amp;"B"&amp;A551+1,1)),"Акт освидетельствования ответственных конструкций")</f>
        <v>#VALUE!</v>
      </c>
      <c r="C551" s="24" t="str">
        <f ca="1">CONCATENATE(INDIRECT("'АОСР'!"&amp;"G"&amp;A551+1,1)," ",INDIRECT("'АОСР'!"&amp;"H"&amp;A551+1,1)," ",INDIRECT("'АОСР'!"&amp;"I"&amp;A551+1,1),"г.")</f>
        <v xml:space="preserve">  г.</v>
      </c>
      <c r="E551" s="1">
        <f ca="1">IFERROR(IF(OR(C551="",IFERROR(B551,0)=0),0,1),0)</f>
        <v>0</v>
      </c>
    </row>
    <row r="552" spans="1:5" hidden="1" x14ac:dyDescent="0.25">
      <c r="A552" s="19"/>
      <c r="B552" s="30" t="str">
        <f ca="1">IF(LEN(INDIRECT("'АОСР'!"&amp;"C"&amp;A551+1,1))&lt;46,CONCATENATE($N$2,INDIRECT("'АОСР'!"&amp;"C"&amp;A551+1,1),$O$2),CONCATENATE($N$2,MID(INDIRECT("'АОСР'!"&amp;"C"&amp;A551+1,1),1,FIND(" ",INDIRECT("'АОСР'!"&amp;"C"&amp;A551+1,1),40))))</f>
        <v>""</v>
      </c>
      <c r="C552" s="25" t="str">
        <f ca="1">IF(ИНФА!$M$21="","",IF(INDIRECT("'АОСР'!"&amp;"O"&amp;A551+1,1)="ТП",ИНФА!$M$21,IF(INDIRECT("'АОСР'!"&amp;"O"&amp;A551+1,1)="ВЛ",ИНФА!$M$24,ИНФА!$M$27)))</f>
        <v xml:space="preserve"> Старший мастер Ломоносовского РЭС филиала </v>
      </c>
      <c r="E552" s="1">
        <f ca="1">IFERROR(IF(C552="",0,IF(IFERROR($B$551,0)=0,0,2)),0)</f>
        <v>0</v>
      </c>
    </row>
    <row r="553" spans="1:5" hidden="1" x14ac:dyDescent="0.25">
      <c r="A553" s="19"/>
      <c r="B553" s="31" t="str">
        <f ca="1">IFERROR(CONCATENATE(MID(INDIRECT("'АОСР'!"&amp;"C"&amp;A551+1,1),FIND(" ",INDIRECT("'АОСР'!"&amp;"C"&amp;A551+1,1),40)+1,46),$O$2),"")</f>
        <v/>
      </c>
      <c r="C553" s="25" t="str">
        <f ca="1">IF(ИНФА!$M$22="","",IF(INDIRECT("'АОСР'!"&amp;"O"&amp;A551+1,1)="ТП",ИНФА!$M$22,IF(INDIRECT("'АОСР'!"&amp;"O"&amp;A551+1,1)="ВЛ",ИНФА!$M$25,ИНФА!$M$28)))</f>
        <v xml:space="preserve">ПАО "Россети Ленэнерго", "ГтЭС" </v>
      </c>
      <c r="E553" s="1">
        <f t="shared" ref="E553:E576" ca="1" si="21">IFERROR(IF(C553="",0,IF(IFERROR($B$551,0)=0,0,2)),0)</f>
        <v>0</v>
      </c>
    </row>
    <row r="554" spans="1:5" hidden="1" x14ac:dyDescent="0.25">
      <c r="A554" s="19"/>
      <c r="B554" s="22"/>
      <c r="C554" s="25" t="str">
        <f ca="1">IF(ИНФА!$M$23="","",IF(INDIRECT("'АОСР'!"&amp;"O"&amp;A551+1,1)="ТП",ИНФА!$M$23,IF(INDIRECT("'АОСР'!"&amp;"O"&amp;A551+1,1)="ВЛ",ИНФА!$M$26,ИНФА!$M$29)))</f>
        <v xml:space="preserve"> Ширяев Е.М.</v>
      </c>
      <c r="E554" s="1">
        <f t="shared" ca="1" si="21"/>
        <v>0</v>
      </c>
    </row>
    <row r="555" spans="1:5" hidden="1" x14ac:dyDescent="0.25">
      <c r="A555" s="19"/>
      <c r="B555" s="22"/>
      <c r="C555" s="25" t="str">
        <f>IF(ИНФА!$M$30="","",ИНФА!$M$30)</f>
        <v>Директор по строительству ООО «СЭТ»</v>
      </c>
      <c r="E555" s="1">
        <f t="shared" ca="1" si="21"/>
        <v>0</v>
      </c>
    </row>
    <row r="556" spans="1:5" hidden="1" x14ac:dyDescent="0.25">
      <c r="A556" s="19"/>
      <c r="B556" s="22"/>
      <c r="C556" s="25" t="str">
        <f>IF(ИНФА!$M$31="","",ИНФА!$M$31)</f>
        <v>Потоцкий А.А.</v>
      </c>
      <c r="E556" s="1">
        <f t="shared" ca="1" si="21"/>
        <v>0</v>
      </c>
    </row>
    <row r="557" spans="1:5" hidden="1" x14ac:dyDescent="0.25">
      <c r="A557" s="19"/>
      <c r="B557" s="23"/>
      <c r="C557" s="25" t="str">
        <f>IF(ИНФА!$M$32="","",ИНФА!$M$32)</f>
        <v xml:space="preserve">Ведущий инженер строительного контроля </v>
      </c>
      <c r="E557" s="1">
        <f t="shared" ca="1" si="21"/>
        <v>0</v>
      </c>
    </row>
    <row r="558" spans="1:5" hidden="1" x14ac:dyDescent="0.25">
      <c r="A558" s="19"/>
      <c r="B558" s="23"/>
      <c r="C558" s="25" t="str">
        <f>IF(ИНФА!$M$33="","",ИНФА!$M$33)</f>
        <v>ООО «СЭТ» Кольцов А.Г.</v>
      </c>
      <c r="E558" s="1">
        <f t="shared" ca="1" si="21"/>
        <v>0</v>
      </c>
    </row>
    <row r="559" spans="1:5" hidden="1" x14ac:dyDescent="0.25">
      <c r="A559" s="19"/>
      <c r="B559" s="23"/>
      <c r="C559" s="25" t="str">
        <f>IF(ИНФА!$M$34="","",ИНФА!$M$34)</f>
        <v>Начальник участка ООО «СЭТ»</v>
      </c>
      <c r="E559" s="1">
        <f t="shared" ca="1" si="21"/>
        <v>0</v>
      </c>
    </row>
    <row r="560" spans="1:5" hidden="1" x14ac:dyDescent="0.25">
      <c r="A560" s="19"/>
      <c r="B560" s="14"/>
      <c r="C560" s="25" t="str">
        <f>IF(ИНФА!$M$35="","",ИНФА!$M$35)</f>
        <v>Нугуманов М.А.</v>
      </c>
      <c r="E560" s="1">
        <f t="shared" ca="1" si="21"/>
        <v>0</v>
      </c>
    </row>
    <row r="561" spans="1:5" hidden="1" x14ac:dyDescent="0.25">
      <c r="A561" s="19"/>
      <c r="B561" s="23"/>
      <c r="C561" s="25" t="str">
        <f>IF(ИНФА!$M$36="","",ИНФА!$M$36)</f>
        <v xml:space="preserve">Ведущий инженер отдела строительного контроля </v>
      </c>
      <c r="E561" s="1">
        <f t="shared" ca="1" si="21"/>
        <v>0</v>
      </c>
    </row>
    <row r="562" spans="1:5" hidden="1" x14ac:dyDescent="0.25">
      <c r="A562" s="19"/>
      <c r="B562" s="14"/>
      <c r="C562" s="25" t="str">
        <f>IF(ИНФА!$M$37="","",ИНФА!$M$37)</f>
        <v>АО "ЛЭСР" Сафуанова В.А.</v>
      </c>
      <c r="E562" s="1">
        <f t="shared" ca="1" si="21"/>
        <v>0</v>
      </c>
    </row>
    <row r="563" spans="1:5" hidden="1" x14ac:dyDescent="0.25">
      <c r="A563" s="19"/>
      <c r="B563" s="14"/>
      <c r="C563" s="25" t="str">
        <f>IF(ИНФА!$M$38="","",ИНФА!$M$38)</f>
        <v/>
      </c>
      <c r="E563" s="1">
        <f t="shared" si="21"/>
        <v>0</v>
      </c>
    </row>
    <row r="564" spans="1:5" hidden="1" x14ac:dyDescent="0.25">
      <c r="A564" s="19"/>
      <c r="B564" s="22"/>
      <c r="C564" s="25" t="str">
        <f>IF(ИНФА!$M$39="","",ИНФА!$M$39)</f>
        <v/>
      </c>
      <c r="E564" s="1">
        <f t="shared" si="21"/>
        <v>0</v>
      </c>
    </row>
    <row r="565" spans="1:5" hidden="1" x14ac:dyDescent="0.25">
      <c r="A565" s="19"/>
      <c r="B565" s="12"/>
      <c r="C565" s="25" t="str">
        <f>IF(ИНФА!$M$40="","",ИНФА!$M$40)</f>
        <v/>
      </c>
      <c r="E565" s="1">
        <f t="shared" si="21"/>
        <v>0</v>
      </c>
    </row>
    <row r="566" spans="1:5" hidden="1" x14ac:dyDescent="0.25">
      <c r="A566" s="19"/>
      <c r="B566" s="12"/>
      <c r="C566" s="25" t="str">
        <f>IF(ИНФА!$M$41="","",ИНФА!$M$41)</f>
        <v/>
      </c>
      <c r="E566" s="1">
        <f t="shared" si="21"/>
        <v>0</v>
      </c>
    </row>
    <row r="567" spans="1:5" hidden="1" x14ac:dyDescent="0.25">
      <c r="A567" s="19"/>
      <c r="B567" s="12"/>
      <c r="C567" s="25" t="str">
        <f>IF(ИНФА!$M$42="","",ИНФА!$M$42)</f>
        <v/>
      </c>
      <c r="E567" s="1">
        <f t="shared" si="21"/>
        <v>0</v>
      </c>
    </row>
    <row r="568" spans="1:5" hidden="1" x14ac:dyDescent="0.25">
      <c r="A568" s="19"/>
      <c r="B568" s="12"/>
      <c r="C568" s="25" t="str">
        <f>IF(ИНФА!$M$43="","",ИНФА!$M$43)</f>
        <v/>
      </c>
      <c r="E568" s="1">
        <f t="shared" si="21"/>
        <v>0</v>
      </c>
    </row>
    <row r="569" spans="1:5" hidden="1" x14ac:dyDescent="0.25">
      <c r="A569" s="19"/>
      <c r="B569" s="12"/>
      <c r="C569" s="25" t="str">
        <f>IF(ИНФА!$M$44="","",ИНФА!$M$44)</f>
        <v/>
      </c>
      <c r="E569" s="1">
        <f t="shared" si="21"/>
        <v>0</v>
      </c>
    </row>
    <row r="570" spans="1:5" hidden="1" x14ac:dyDescent="0.25">
      <c r="A570" s="19"/>
      <c r="B570" s="12"/>
      <c r="C570" s="25" t="str">
        <f>IF(ИНФА!$M$45="","",ИНФА!$M$45)</f>
        <v/>
      </c>
      <c r="E570" s="1">
        <f t="shared" si="21"/>
        <v>0</v>
      </c>
    </row>
    <row r="571" spans="1:5" hidden="1" x14ac:dyDescent="0.25">
      <c r="A571" s="19"/>
      <c r="B571" s="12"/>
      <c r="C571" s="25" t="str">
        <f>IF(ИНФА!$M$46="","",ИНФА!$M$46)</f>
        <v/>
      </c>
      <c r="E571" s="1">
        <f t="shared" si="21"/>
        <v>0</v>
      </c>
    </row>
    <row r="572" spans="1:5" hidden="1" x14ac:dyDescent="0.25">
      <c r="A572" s="19"/>
      <c r="B572" s="12"/>
      <c r="C572" s="25" t="str">
        <f>IF(ИНФА!$M$47="","",ИНФА!$M$47)</f>
        <v/>
      </c>
      <c r="E572" s="1">
        <f t="shared" si="21"/>
        <v>0</v>
      </c>
    </row>
    <row r="573" spans="1:5" hidden="1" x14ac:dyDescent="0.25">
      <c r="A573" s="19"/>
      <c r="B573" s="12"/>
      <c r="C573" s="25" t="str">
        <f>IF(ИНФА!$M$48="","",ИНФА!$M$48)</f>
        <v/>
      </c>
      <c r="E573" s="1">
        <f t="shared" si="21"/>
        <v>0</v>
      </c>
    </row>
    <row r="574" spans="1:5" hidden="1" x14ac:dyDescent="0.25">
      <c r="A574" s="19"/>
      <c r="B574" s="12"/>
      <c r="C574" s="25" t="str">
        <f>IF(ИНФА!$M$49="","",ИНФА!$M$49)</f>
        <v/>
      </c>
      <c r="E574" s="1">
        <f t="shared" si="21"/>
        <v>0</v>
      </c>
    </row>
    <row r="575" spans="1:5" hidden="1" x14ac:dyDescent="0.25">
      <c r="A575" s="19"/>
      <c r="B575" s="12"/>
      <c r="C575" s="25" t="str">
        <f>IF(ИНФА!$M$50="","",ИНФА!$M$50)</f>
        <v/>
      </c>
      <c r="E575" s="1">
        <f t="shared" si="21"/>
        <v>0</v>
      </c>
    </row>
    <row r="576" spans="1:5" hidden="1" x14ac:dyDescent="0.25">
      <c r="A576" s="19"/>
      <c r="B576" s="12"/>
      <c r="C576" s="25" t="str">
        <f>IF(ИНФА!$M$51="","",ИНФА!$M$51)</f>
        <v/>
      </c>
      <c r="E576" s="1">
        <f t="shared" si="21"/>
        <v>0</v>
      </c>
    </row>
    <row r="577" spans="1:5" hidden="1" x14ac:dyDescent="0.25">
      <c r="A577" s="19">
        <f>A551+1</f>
        <v>23</v>
      </c>
      <c r="B577" s="21" t="e" cm="1">
        <f t="array" aca="1" ref="B577" ca="1">IF(MID(INDIRECT("'АОСР'!"&amp;"A"&amp;A577+1,1),1,FIND("_",INDIRECT("'АОСР'!"&amp;"A"&amp;A577+1,1),1)-1)="АОСР",CONCATENATE("Акт освидетельствования скрытых работ №",INDIRECT("'АОСР'!"&amp;"B"&amp;A577+1,1)),"Акт освидетельствования ответственных конструкций")</f>
        <v>#VALUE!</v>
      </c>
      <c r="C577" s="24" t="str">
        <f ca="1">CONCATENATE(INDIRECT("'АОСР'!"&amp;"G"&amp;A577+1,1)," ",INDIRECT("'АОСР'!"&amp;"H"&amp;A577+1,1)," ",INDIRECT("'АОСР'!"&amp;"I"&amp;A577+1,1),"г.")</f>
        <v xml:space="preserve">  г.</v>
      </c>
      <c r="E577" s="1">
        <f ca="1">IFERROR(IF(OR(C577="",IFERROR(B577,0)=0),0,1),0)</f>
        <v>0</v>
      </c>
    </row>
    <row r="578" spans="1:5" hidden="1" x14ac:dyDescent="0.25">
      <c r="A578" s="19"/>
      <c r="B578" s="30" t="str">
        <f ca="1">IF(LEN(INDIRECT("'АОСР'!"&amp;"C"&amp;A577+1,1))&lt;46,CONCATENATE($N$2,INDIRECT("'АОСР'!"&amp;"C"&amp;A577+1,1),$O$2),CONCATENATE($N$2,MID(INDIRECT("'АОСР'!"&amp;"C"&amp;A577+1,1),1,FIND(" ",INDIRECT("'АОСР'!"&amp;"C"&amp;A577+1,1),40))))</f>
        <v>""</v>
      </c>
      <c r="C578" s="25" t="str">
        <f ca="1">IF(ИНФА!$M$21="","",IF(INDIRECT("'АОСР'!"&amp;"O"&amp;A577+1,1)="ТП",ИНФА!$M$21,IF(INDIRECT("'АОСР'!"&amp;"O"&amp;A577+1,1)="ВЛ",ИНФА!$M$24,ИНФА!$M$27)))</f>
        <v xml:space="preserve"> Старший мастер Ломоносовского РЭС филиала </v>
      </c>
      <c r="E578" s="1">
        <f ca="1">IFERROR(IF(C578="",0,IF(IFERROR($B$577,0)=0,0,2)),0)</f>
        <v>0</v>
      </c>
    </row>
    <row r="579" spans="1:5" hidden="1" x14ac:dyDescent="0.25">
      <c r="A579" s="19"/>
      <c r="B579" s="31" t="str">
        <f ca="1">IFERROR(CONCATENATE(MID(INDIRECT("'АОСР'!"&amp;"C"&amp;A577+1,1),FIND(" ",INDIRECT("'АОСР'!"&amp;"C"&amp;A577+1,1),40)+1,46),$O$2),"")</f>
        <v/>
      </c>
      <c r="C579" s="25" t="str">
        <f ca="1">IF(ИНФА!$M$22="","",IF(INDIRECT("'АОСР'!"&amp;"O"&amp;A577+1,1)="ТП",ИНФА!$M$22,IF(INDIRECT("'АОСР'!"&amp;"O"&amp;A577+1,1)="ВЛ",ИНФА!$M$25,ИНФА!$M$28)))</f>
        <v xml:space="preserve">ПАО "Россети Ленэнерго", "ГтЭС" </v>
      </c>
      <c r="E579" s="1">
        <f t="shared" ref="E579:E602" ca="1" si="22">IFERROR(IF(C579="",0,IF(IFERROR($B$577,0)=0,0,2)),0)</f>
        <v>0</v>
      </c>
    </row>
    <row r="580" spans="1:5" hidden="1" x14ac:dyDescent="0.25">
      <c r="A580" s="19"/>
      <c r="B580" s="22"/>
      <c r="C580" s="25" t="str">
        <f ca="1">IF(ИНФА!$M$23="","",IF(INDIRECT("'АОСР'!"&amp;"O"&amp;A577+1,1)="ТП",ИНФА!$M$23,IF(INDIRECT("'АОСР'!"&amp;"O"&amp;A577+1,1)="ВЛ",ИНФА!$M$26,ИНФА!$M$29)))</f>
        <v xml:space="preserve"> Ширяев Е.М.</v>
      </c>
      <c r="E580" s="1">
        <f t="shared" ca="1" si="22"/>
        <v>0</v>
      </c>
    </row>
    <row r="581" spans="1:5" hidden="1" x14ac:dyDescent="0.25">
      <c r="A581" s="19"/>
      <c r="B581" s="22"/>
      <c r="C581" s="25" t="str">
        <f>IF(ИНФА!$M$30="","",ИНФА!$M$30)</f>
        <v>Директор по строительству ООО «СЭТ»</v>
      </c>
      <c r="E581" s="1">
        <f t="shared" ca="1" si="22"/>
        <v>0</v>
      </c>
    </row>
    <row r="582" spans="1:5" hidden="1" x14ac:dyDescent="0.25">
      <c r="A582" s="19"/>
      <c r="B582" s="22"/>
      <c r="C582" s="25" t="str">
        <f>IF(ИНФА!$M$31="","",ИНФА!$M$31)</f>
        <v>Потоцкий А.А.</v>
      </c>
      <c r="E582" s="1">
        <f t="shared" ca="1" si="22"/>
        <v>0</v>
      </c>
    </row>
    <row r="583" spans="1:5" hidden="1" x14ac:dyDescent="0.25">
      <c r="A583" s="19"/>
      <c r="B583" s="23"/>
      <c r="C583" s="25" t="str">
        <f>IF(ИНФА!$M$32="","",ИНФА!$M$32)</f>
        <v xml:space="preserve">Ведущий инженер строительного контроля </v>
      </c>
      <c r="E583" s="1">
        <f t="shared" ca="1" si="22"/>
        <v>0</v>
      </c>
    </row>
    <row r="584" spans="1:5" hidden="1" x14ac:dyDescent="0.25">
      <c r="A584" s="19"/>
      <c r="B584" s="23"/>
      <c r="C584" s="25" t="str">
        <f>IF(ИНФА!$M$33="","",ИНФА!$M$33)</f>
        <v>ООО «СЭТ» Кольцов А.Г.</v>
      </c>
      <c r="E584" s="1">
        <f t="shared" ca="1" si="22"/>
        <v>0</v>
      </c>
    </row>
    <row r="585" spans="1:5" hidden="1" x14ac:dyDescent="0.25">
      <c r="A585" s="19"/>
      <c r="B585" s="23"/>
      <c r="C585" s="25" t="str">
        <f>IF(ИНФА!$M$34="","",ИНФА!$M$34)</f>
        <v>Начальник участка ООО «СЭТ»</v>
      </c>
      <c r="E585" s="1">
        <f t="shared" ca="1" si="22"/>
        <v>0</v>
      </c>
    </row>
    <row r="586" spans="1:5" hidden="1" x14ac:dyDescent="0.25">
      <c r="A586" s="19"/>
      <c r="B586" s="14"/>
      <c r="C586" s="25" t="str">
        <f>IF(ИНФА!$M$35="","",ИНФА!$M$35)</f>
        <v>Нугуманов М.А.</v>
      </c>
      <c r="E586" s="1">
        <f t="shared" ca="1" si="22"/>
        <v>0</v>
      </c>
    </row>
    <row r="587" spans="1:5" hidden="1" x14ac:dyDescent="0.25">
      <c r="A587" s="19"/>
      <c r="B587" s="23"/>
      <c r="C587" s="25" t="str">
        <f>IF(ИНФА!$M$36="","",ИНФА!$M$36)</f>
        <v xml:space="preserve">Ведущий инженер отдела строительного контроля </v>
      </c>
      <c r="E587" s="1">
        <f t="shared" ca="1" si="22"/>
        <v>0</v>
      </c>
    </row>
    <row r="588" spans="1:5" hidden="1" x14ac:dyDescent="0.25">
      <c r="A588" s="19"/>
      <c r="B588" s="14"/>
      <c r="C588" s="25" t="str">
        <f>IF(ИНФА!$M$37="","",ИНФА!$M$37)</f>
        <v>АО "ЛЭСР" Сафуанова В.А.</v>
      </c>
      <c r="E588" s="1">
        <f t="shared" ca="1" si="22"/>
        <v>0</v>
      </c>
    </row>
    <row r="589" spans="1:5" hidden="1" x14ac:dyDescent="0.25">
      <c r="A589" s="19"/>
      <c r="B589" s="14"/>
      <c r="C589" s="25" t="str">
        <f>IF(ИНФА!$M$38="","",ИНФА!$M$38)</f>
        <v/>
      </c>
      <c r="E589" s="1">
        <f t="shared" si="22"/>
        <v>0</v>
      </c>
    </row>
    <row r="590" spans="1:5" hidden="1" x14ac:dyDescent="0.25">
      <c r="A590" s="19"/>
      <c r="B590" s="22"/>
      <c r="C590" s="25" t="str">
        <f>IF(ИНФА!$M$39="","",ИНФА!$M$39)</f>
        <v/>
      </c>
      <c r="E590" s="1">
        <f t="shared" si="22"/>
        <v>0</v>
      </c>
    </row>
    <row r="591" spans="1:5" hidden="1" x14ac:dyDescent="0.25">
      <c r="A591" s="19"/>
      <c r="B591" s="12"/>
      <c r="C591" s="25" t="str">
        <f>IF(ИНФА!$M$40="","",ИНФА!$M$40)</f>
        <v/>
      </c>
      <c r="E591" s="1">
        <f t="shared" si="22"/>
        <v>0</v>
      </c>
    </row>
    <row r="592" spans="1:5" hidden="1" x14ac:dyDescent="0.25">
      <c r="A592" s="19"/>
      <c r="B592" s="12"/>
      <c r="C592" s="25" t="str">
        <f>IF(ИНФА!$M$41="","",ИНФА!$M$41)</f>
        <v/>
      </c>
      <c r="E592" s="1">
        <f t="shared" si="22"/>
        <v>0</v>
      </c>
    </row>
    <row r="593" spans="1:5" hidden="1" x14ac:dyDescent="0.25">
      <c r="A593" s="19"/>
      <c r="B593" s="12"/>
      <c r="C593" s="25" t="str">
        <f>IF(ИНФА!$M$42="","",ИНФА!$M$42)</f>
        <v/>
      </c>
      <c r="E593" s="1">
        <f t="shared" si="22"/>
        <v>0</v>
      </c>
    </row>
    <row r="594" spans="1:5" hidden="1" x14ac:dyDescent="0.25">
      <c r="A594" s="19"/>
      <c r="B594" s="12"/>
      <c r="C594" s="25" t="str">
        <f>IF(ИНФА!$M$43="","",ИНФА!$M$43)</f>
        <v/>
      </c>
      <c r="E594" s="1">
        <f t="shared" si="22"/>
        <v>0</v>
      </c>
    </row>
    <row r="595" spans="1:5" hidden="1" x14ac:dyDescent="0.25">
      <c r="A595" s="19"/>
      <c r="B595" s="12"/>
      <c r="C595" s="25" t="str">
        <f>IF(ИНФА!$M$44="","",ИНФА!$M$44)</f>
        <v/>
      </c>
      <c r="E595" s="1">
        <f t="shared" si="22"/>
        <v>0</v>
      </c>
    </row>
    <row r="596" spans="1:5" hidden="1" x14ac:dyDescent="0.25">
      <c r="A596" s="19"/>
      <c r="B596" s="12"/>
      <c r="C596" s="25" t="str">
        <f>IF(ИНФА!$M$45="","",ИНФА!$M$45)</f>
        <v/>
      </c>
      <c r="E596" s="1">
        <f t="shared" si="22"/>
        <v>0</v>
      </c>
    </row>
    <row r="597" spans="1:5" hidden="1" x14ac:dyDescent="0.25">
      <c r="A597" s="19"/>
      <c r="B597" s="12"/>
      <c r="C597" s="25" t="str">
        <f>IF(ИНФА!$M$46="","",ИНФА!$M$46)</f>
        <v/>
      </c>
      <c r="E597" s="1">
        <f t="shared" si="22"/>
        <v>0</v>
      </c>
    </row>
    <row r="598" spans="1:5" hidden="1" x14ac:dyDescent="0.25">
      <c r="A598" s="19"/>
      <c r="B598" s="12"/>
      <c r="C598" s="25" t="str">
        <f>IF(ИНФА!$M$47="","",ИНФА!$M$47)</f>
        <v/>
      </c>
      <c r="E598" s="1">
        <f t="shared" si="22"/>
        <v>0</v>
      </c>
    </row>
    <row r="599" spans="1:5" hidden="1" x14ac:dyDescent="0.25">
      <c r="A599" s="19"/>
      <c r="B599" s="12"/>
      <c r="C599" s="25" t="str">
        <f>IF(ИНФА!$M$48="","",ИНФА!$M$48)</f>
        <v/>
      </c>
      <c r="E599" s="1">
        <f t="shared" si="22"/>
        <v>0</v>
      </c>
    </row>
    <row r="600" spans="1:5" hidden="1" x14ac:dyDescent="0.25">
      <c r="A600" s="19"/>
      <c r="B600" s="12"/>
      <c r="C600" s="25" t="str">
        <f>IF(ИНФА!$M$49="","",ИНФА!$M$49)</f>
        <v/>
      </c>
      <c r="E600" s="1">
        <f t="shared" si="22"/>
        <v>0</v>
      </c>
    </row>
    <row r="601" spans="1:5" hidden="1" x14ac:dyDescent="0.25">
      <c r="A601" s="19"/>
      <c r="B601" s="12"/>
      <c r="C601" s="25" t="str">
        <f>IF(ИНФА!$M$50="","",ИНФА!$M$50)</f>
        <v/>
      </c>
      <c r="E601" s="1">
        <f t="shared" si="22"/>
        <v>0</v>
      </c>
    </row>
    <row r="602" spans="1:5" hidden="1" x14ac:dyDescent="0.25">
      <c r="A602" s="19"/>
      <c r="B602" s="12"/>
      <c r="C602" s="25" t="str">
        <f>IF(ИНФА!$M$51="","",ИНФА!$M$51)</f>
        <v/>
      </c>
      <c r="E602" s="1">
        <f t="shared" si="22"/>
        <v>0</v>
      </c>
    </row>
    <row r="603" spans="1:5" hidden="1" x14ac:dyDescent="0.25">
      <c r="A603" s="19">
        <f>A577+1</f>
        <v>24</v>
      </c>
      <c r="B603" s="21" t="e" cm="1">
        <f t="array" aca="1" ref="B603" ca="1">IF(MID(INDIRECT("'АОСР'!"&amp;"A"&amp;A603+1,1),1,FIND("_",INDIRECT("'АОСР'!"&amp;"A"&amp;A603+1,1),1)-1)="АОСР",CONCATENATE("Акт освидетельствования скрытых работ №",INDIRECT("'АОСР'!"&amp;"B"&amp;A603+1,1)),"Акт освидетельствования ответственных конструкций")</f>
        <v>#VALUE!</v>
      </c>
      <c r="C603" s="24" t="str">
        <f ca="1">CONCATENATE(INDIRECT("'АОСР'!"&amp;"G"&amp;A603+1,1)," ",INDIRECT("'АОСР'!"&amp;"H"&amp;A603+1,1)," ",INDIRECT("'АОСР'!"&amp;"I"&amp;A603+1,1),"г.")</f>
        <v xml:space="preserve">  г.</v>
      </c>
      <c r="E603" s="1">
        <f ca="1">IFERROR(IF(OR(C603="",IFERROR(B603,0)=0),0,1),0)</f>
        <v>0</v>
      </c>
    </row>
    <row r="604" spans="1:5" hidden="1" x14ac:dyDescent="0.25">
      <c r="A604" s="19"/>
      <c r="B604" s="30" t="str">
        <f ca="1">IF(LEN(INDIRECT("'АОСР'!"&amp;"C"&amp;A603+1,1))&lt;46,CONCATENATE($N$2,INDIRECT("'АОСР'!"&amp;"C"&amp;A603+1,1),$O$2),CONCATENATE($N$2,MID(INDIRECT("'АОСР'!"&amp;"C"&amp;A603+1,1),1,FIND(" ",INDIRECT("'АОСР'!"&amp;"C"&amp;A603+1,1),40))))</f>
        <v>""</v>
      </c>
      <c r="C604" s="25" t="str">
        <f ca="1">IF(ИНФА!$M$21="","",IF(INDIRECT("'АОСР'!"&amp;"O"&amp;A603+1,1)="ТП",ИНФА!$M$21,IF(INDIRECT("'АОСР'!"&amp;"O"&amp;A603+1,1)="ВЛ",ИНФА!$M$24,ИНФА!$M$27)))</f>
        <v xml:space="preserve"> Старший мастер Ломоносовского РЭС филиала </v>
      </c>
      <c r="E604" s="1">
        <f ca="1">IFERROR(IF(C604="",0,IF(IFERROR($B$603,0)=0,0,2)),0)</f>
        <v>0</v>
      </c>
    </row>
    <row r="605" spans="1:5" hidden="1" x14ac:dyDescent="0.25">
      <c r="A605" s="19"/>
      <c r="B605" s="31" t="str">
        <f ca="1">IFERROR(CONCATENATE(MID(INDIRECT("'АОСР'!"&amp;"C"&amp;A603+1,1),FIND(" ",INDIRECT("'АОСР'!"&amp;"C"&amp;A603+1,1),40)+1,46),$O$2),"")</f>
        <v/>
      </c>
      <c r="C605" s="25" t="str">
        <f ca="1">IF(ИНФА!$M$22="","",IF(INDIRECT("'АОСР'!"&amp;"O"&amp;A603+1,1)="ТП",ИНФА!$M$22,IF(INDIRECT("'АОСР'!"&amp;"O"&amp;A603+1,1)="ВЛ",ИНФА!$M$25,ИНФА!$M$28)))</f>
        <v xml:space="preserve">ПАО "Россети Ленэнерго", "ГтЭС" </v>
      </c>
      <c r="E605" s="1">
        <f t="shared" ref="E605:E628" ca="1" si="23">IFERROR(IF(C605="",0,IF(IFERROR($B$603,0)=0,0,2)),0)</f>
        <v>0</v>
      </c>
    </row>
    <row r="606" spans="1:5" hidden="1" x14ac:dyDescent="0.25">
      <c r="A606" s="19"/>
      <c r="B606" s="22"/>
      <c r="C606" s="25" t="str">
        <f ca="1">IF(ИНФА!$M$23="","",IF(INDIRECT("'АОСР'!"&amp;"O"&amp;A603+1,1)="ТП",ИНФА!$M$23,IF(INDIRECT("'АОСР'!"&amp;"O"&amp;A603+1,1)="ВЛ",ИНФА!$M$26,ИНФА!$M$29)))</f>
        <v xml:space="preserve"> Ширяев Е.М.</v>
      </c>
      <c r="E606" s="1">
        <f t="shared" ca="1" si="23"/>
        <v>0</v>
      </c>
    </row>
    <row r="607" spans="1:5" hidden="1" x14ac:dyDescent="0.25">
      <c r="A607" s="19"/>
      <c r="B607" s="22"/>
      <c r="C607" s="25" t="str">
        <f>IF(ИНФА!$M$30="","",ИНФА!$M$30)</f>
        <v>Директор по строительству ООО «СЭТ»</v>
      </c>
      <c r="E607" s="1">
        <f t="shared" ca="1" si="23"/>
        <v>0</v>
      </c>
    </row>
    <row r="608" spans="1:5" hidden="1" x14ac:dyDescent="0.25">
      <c r="A608" s="19"/>
      <c r="B608" s="22"/>
      <c r="C608" s="25" t="str">
        <f>IF(ИНФА!$M$31="","",ИНФА!$M$31)</f>
        <v>Потоцкий А.А.</v>
      </c>
      <c r="E608" s="1">
        <f t="shared" ca="1" si="23"/>
        <v>0</v>
      </c>
    </row>
    <row r="609" spans="1:5" hidden="1" x14ac:dyDescent="0.25">
      <c r="A609" s="19"/>
      <c r="B609" s="23"/>
      <c r="C609" s="25" t="str">
        <f>IF(ИНФА!$M$32="","",ИНФА!$M$32)</f>
        <v xml:space="preserve">Ведущий инженер строительного контроля </v>
      </c>
      <c r="E609" s="1">
        <f t="shared" ca="1" si="23"/>
        <v>0</v>
      </c>
    </row>
    <row r="610" spans="1:5" hidden="1" x14ac:dyDescent="0.25">
      <c r="A610" s="19"/>
      <c r="B610" s="23"/>
      <c r="C610" s="25" t="str">
        <f>IF(ИНФА!$M$33="","",ИНФА!$M$33)</f>
        <v>ООО «СЭТ» Кольцов А.Г.</v>
      </c>
      <c r="E610" s="1">
        <f t="shared" ca="1" si="23"/>
        <v>0</v>
      </c>
    </row>
    <row r="611" spans="1:5" hidden="1" x14ac:dyDescent="0.25">
      <c r="A611" s="19"/>
      <c r="B611" s="23"/>
      <c r="C611" s="25" t="str">
        <f>IF(ИНФА!$M$34="","",ИНФА!$M$34)</f>
        <v>Начальник участка ООО «СЭТ»</v>
      </c>
      <c r="E611" s="1">
        <f t="shared" ca="1" si="23"/>
        <v>0</v>
      </c>
    </row>
    <row r="612" spans="1:5" hidden="1" x14ac:dyDescent="0.25">
      <c r="A612" s="19"/>
      <c r="B612" s="14"/>
      <c r="C612" s="25" t="str">
        <f>IF(ИНФА!$M$35="","",ИНФА!$M$35)</f>
        <v>Нугуманов М.А.</v>
      </c>
      <c r="E612" s="1">
        <f t="shared" ca="1" si="23"/>
        <v>0</v>
      </c>
    </row>
    <row r="613" spans="1:5" hidden="1" x14ac:dyDescent="0.25">
      <c r="A613" s="19"/>
      <c r="B613" s="23"/>
      <c r="C613" s="25" t="str">
        <f>IF(ИНФА!$M$36="","",ИНФА!$M$36)</f>
        <v xml:space="preserve">Ведущий инженер отдела строительного контроля </v>
      </c>
      <c r="E613" s="1">
        <f t="shared" ca="1" si="23"/>
        <v>0</v>
      </c>
    </row>
    <row r="614" spans="1:5" hidden="1" x14ac:dyDescent="0.25">
      <c r="A614" s="19"/>
      <c r="B614" s="14"/>
      <c r="C614" s="25" t="str">
        <f>IF(ИНФА!$M$37="","",ИНФА!$M$37)</f>
        <v>АО "ЛЭСР" Сафуанова В.А.</v>
      </c>
      <c r="E614" s="1">
        <f t="shared" ca="1" si="23"/>
        <v>0</v>
      </c>
    </row>
    <row r="615" spans="1:5" hidden="1" x14ac:dyDescent="0.25">
      <c r="A615" s="19"/>
      <c r="B615" s="14"/>
      <c r="C615" s="25" t="str">
        <f>IF(ИНФА!$M$38="","",ИНФА!$M$38)</f>
        <v/>
      </c>
      <c r="E615" s="1">
        <f t="shared" si="23"/>
        <v>0</v>
      </c>
    </row>
    <row r="616" spans="1:5" hidden="1" x14ac:dyDescent="0.25">
      <c r="A616" s="19"/>
      <c r="B616" s="22"/>
      <c r="C616" s="25" t="str">
        <f>IF(ИНФА!$M$39="","",ИНФА!$M$39)</f>
        <v/>
      </c>
      <c r="E616" s="1">
        <f t="shared" si="23"/>
        <v>0</v>
      </c>
    </row>
    <row r="617" spans="1:5" hidden="1" x14ac:dyDescent="0.25">
      <c r="A617" s="19"/>
      <c r="B617" s="12"/>
      <c r="C617" s="25" t="str">
        <f>IF(ИНФА!$M$40="","",ИНФА!$M$40)</f>
        <v/>
      </c>
      <c r="E617" s="1">
        <f t="shared" si="23"/>
        <v>0</v>
      </c>
    </row>
    <row r="618" spans="1:5" hidden="1" x14ac:dyDescent="0.25">
      <c r="A618" s="19"/>
      <c r="B618" s="12"/>
      <c r="C618" s="25" t="str">
        <f>IF(ИНФА!$M$41="","",ИНФА!$M$41)</f>
        <v/>
      </c>
      <c r="E618" s="1">
        <f t="shared" si="23"/>
        <v>0</v>
      </c>
    </row>
    <row r="619" spans="1:5" hidden="1" x14ac:dyDescent="0.25">
      <c r="A619" s="19"/>
      <c r="B619" s="12"/>
      <c r="C619" s="25" t="str">
        <f>IF(ИНФА!$M$42="","",ИНФА!$M$42)</f>
        <v/>
      </c>
      <c r="E619" s="1">
        <f t="shared" si="23"/>
        <v>0</v>
      </c>
    </row>
    <row r="620" spans="1:5" hidden="1" x14ac:dyDescent="0.25">
      <c r="A620" s="19"/>
      <c r="B620" s="12"/>
      <c r="C620" s="25" t="str">
        <f>IF(ИНФА!$M$43="","",ИНФА!$M$43)</f>
        <v/>
      </c>
      <c r="E620" s="1">
        <f t="shared" si="23"/>
        <v>0</v>
      </c>
    </row>
    <row r="621" spans="1:5" hidden="1" x14ac:dyDescent="0.25">
      <c r="A621" s="19"/>
      <c r="B621" s="12"/>
      <c r="C621" s="25" t="str">
        <f>IF(ИНФА!$M$44="","",ИНФА!$M$44)</f>
        <v/>
      </c>
      <c r="E621" s="1">
        <f t="shared" si="23"/>
        <v>0</v>
      </c>
    </row>
    <row r="622" spans="1:5" hidden="1" x14ac:dyDescent="0.25">
      <c r="A622" s="19"/>
      <c r="B622" s="12"/>
      <c r="C622" s="25" t="str">
        <f>IF(ИНФА!$M$45="","",ИНФА!$M$45)</f>
        <v/>
      </c>
      <c r="E622" s="1">
        <f t="shared" si="23"/>
        <v>0</v>
      </c>
    </row>
    <row r="623" spans="1:5" hidden="1" x14ac:dyDescent="0.25">
      <c r="A623" s="19"/>
      <c r="B623" s="12"/>
      <c r="C623" s="25" t="str">
        <f>IF(ИНФА!$M$46="","",ИНФА!$M$46)</f>
        <v/>
      </c>
      <c r="E623" s="1">
        <f t="shared" si="23"/>
        <v>0</v>
      </c>
    </row>
    <row r="624" spans="1:5" hidden="1" x14ac:dyDescent="0.25">
      <c r="A624" s="19"/>
      <c r="B624" s="12"/>
      <c r="C624" s="25" t="str">
        <f>IF(ИНФА!$M$47="","",ИНФА!$M$47)</f>
        <v/>
      </c>
      <c r="E624" s="1">
        <f t="shared" si="23"/>
        <v>0</v>
      </c>
    </row>
    <row r="625" spans="1:5" hidden="1" x14ac:dyDescent="0.25">
      <c r="A625" s="19"/>
      <c r="B625" s="12"/>
      <c r="C625" s="25" t="str">
        <f>IF(ИНФА!$M$48="","",ИНФА!$M$48)</f>
        <v/>
      </c>
      <c r="E625" s="1">
        <f t="shared" si="23"/>
        <v>0</v>
      </c>
    </row>
    <row r="626" spans="1:5" hidden="1" x14ac:dyDescent="0.25">
      <c r="A626" s="19"/>
      <c r="B626" s="12"/>
      <c r="C626" s="25" t="str">
        <f>IF(ИНФА!$M$49="","",ИНФА!$M$49)</f>
        <v/>
      </c>
      <c r="E626" s="1">
        <f t="shared" si="23"/>
        <v>0</v>
      </c>
    </row>
    <row r="627" spans="1:5" hidden="1" x14ac:dyDescent="0.25">
      <c r="A627" s="19"/>
      <c r="B627" s="12"/>
      <c r="C627" s="25" t="str">
        <f>IF(ИНФА!$M$50="","",ИНФА!$M$50)</f>
        <v/>
      </c>
      <c r="E627" s="1">
        <f t="shared" si="23"/>
        <v>0</v>
      </c>
    </row>
    <row r="628" spans="1:5" hidden="1" x14ac:dyDescent="0.25">
      <c r="A628" s="19"/>
      <c r="B628" s="12"/>
      <c r="C628" s="25" t="str">
        <f>IF(ИНФА!$M$51="","",ИНФА!$M$51)</f>
        <v/>
      </c>
      <c r="E628" s="1">
        <f t="shared" si="23"/>
        <v>0</v>
      </c>
    </row>
    <row r="629" spans="1:5" hidden="1" x14ac:dyDescent="0.25">
      <c r="A629" s="19">
        <f>A603+1</f>
        <v>25</v>
      </c>
      <c r="B629" s="21" t="e" cm="1">
        <f t="array" aca="1" ref="B629" ca="1">IF(MID(INDIRECT("'АОСР'!"&amp;"A"&amp;A629+1,1),1,FIND("_",INDIRECT("'АОСР'!"&amp;"A"&amp;A629+1,1),1)-1)="АОСР",CONCATENATE("Акт освидетельствования скрытых работ №",INDIRECT("'АОСР'!"&amp;"B"&amp;A629+1,1)),"Акт освидетельствования ответственных конструкций")</f>
        <v>#VALUE!</v>
      </c>
      <c r="C629" s="24" t="str">
        <f ca="1">CONCATENATE(INDIRECT("'АОСР'!"&amp;"G"&amp;A629+1,1)," ",INDIRECT("'АОСР'!"&amp;"H"&amp;A629+1,1)," ",INDIRECT("'АОСР'!"&amp;"I"&amp;A629+1,1),"г.")</f>
        <v xml:space="preserve">  г.</v>
      </c>
      <c r="E629" s="1">
        <f ca="1">IFERROR(IF(OR(C629="",IFERROR(B629,0)=0),0,1),0)</f>
        <v>0</v>
      </c>
    </row>
    <row r="630" spans="1:5" hidden="1" x14ac:dyDescent="0.25">
      <c r="A630" s="19"/>
      <c r="B630" s="30" t="str">
        <f ca="1">IF(LEN(INDIRECT("'АОСР'!"&amp;"C"&amp;A629+1,1))&lt;46,CONCATENATE($N$2,INDIRECT("'АОСР'!"&amp;"C"&amp;A629+1,1),$O$2),CONCATENATE($N$2,MID(INDIRECT("'АОСР'!"&amp;"C"&amp;A629+1,1),1,FIND(" ",INDIRECT("'АОСР'!"&amp;"C"&amp;A629+1,1),40))))</f>
        <v>""</v>
      </c>
      <c r="C630" s="25" t="str">
        <f ca="1">IF(ИНФА!$M$21="","",IF(INDIRECT("'АОСР'!"&amp;"O"&amp;A629+1,1)="ТП",ИНФА!$M$21,IF(INDIRECT("'АОСР'!"&amp;"O"&amp;A629+1,1)="ВЛ",ИНФА!$M$24,ИНФА!$M$27)))</f>
        <v xml:space="preserve"> Старший мастер Ломоносовского РЭС филиала </v>
      </c>
      <c r="E630" s="1">
        <f ca="1">IFERROR(IF(C630="",0,IF(IFERROR($B$629,0)=0,0,2)),0)</f>
        <v>0</v>
      </c>
    </row>
    <row r="631" spans="1:5" hidden="1" x14ac:dyDescent="0.25">
      <c r="A631" s="19"/>
      <c r="B631" s="31" t="str">
        <f ca="1">IFERROR(CONCATENATE(MID(INDIRECT("'АОСР'!"&amp;"C"&amp;A629+1,1),FIND(" ",INDIRECT("'АОСР'!"&amp;"C"&amp;A629+1,1),40)+1,46),$O$2),"")</f>
        <v/>
      </c>
      <c r="C631" s="25" t="str">
        <f ca="1">IF(ИНФА!$M$22="","",IF(INDIRECT("'АОСР'!"&amp;"O"&amp;A629+1,1)="ТП",ИНФА!$M$22,IF(INDIRECT("'АОСР'!"&amp;"O"&amp;A629+1,1)="ВЛ",ИНФА!$M$25,ИНФА!$M$28)))</f>
        <v xml:space="preserve">ПАО "Россети Ленэнерго", "ГтЭС" </v>
      </c>
      <c r="E631" s="1">
        <f t="shared" ref="E631:E654" ca="1" si="24">IFERROR(IF(C631="",0,IF(IFERROR($B$629,0)=0,0,2)),0)</f>
        <v>0</v>
      </c>
    </row>
    <row r="632" spans="1:5" hidden="1" x14ac:dyDescent="0.25">
      <c r="A632" s="19"/>
      <c r="B632" s="22"/>
      <c r="C632" s="25" t="str">
        <f ca="1">IF(ИНФА!$M$23="","",IF(INDIRECT("'АОСР'!"&amp;"O"&amp;A629+1,1)="ТП",ИНФА!$M$23,IF(INDIRECT("'АОСР'!"&amp;"O"&amp;A629+1,1)="ВЛ",ИНФА!$M$26,ИНФА!$M$29)))</f>
        <v xml:space="preserve"> Ширяев Е.М.</v>
      </c>
      <c r="E632" s="1">
        <f t="shared" ca="1" si="24"/>
        <v>0</v>
      </c>
    </row>
    <row r="633" spans="1:5" hidden="1" x14ac:dyDescent="0.25">
      <c r="A633" s="19"/>
      <c r="B633" s="22"/>
      <c r="C633" s="25" t="str">
        <f>IF(ИНФА!$M$30="","",ИНФА!$M$30)</f>
        <v>Директор по строительству ООО «СЭТ»</v>
      </c>
      <c r="E633" s="1">
        <f t="shared" ca="1" si="24"/>
        <v>0</v>
      </c>
    </row>
    <row r="634" spans="1:5" hidden="1" x14ac:dyDescent="0.25">
      <c r="A634" s="19"/>
      <c r="B634" s="22"/>
      <c r="C634" s="25" t="str">
        <f>IF(ИНФА!$M$31="","",ИНФА!$M$31)</f>
        <v>Потоцкий А.А.</v>
      </c>
      <c r="E634" s="1">
        <f t="shared" ca="1" si="24"/>
        <v>0</v>
      </c>
    </row>
    <row r="635" spans="1:5" hidden="1" x14ac:dyDescent="0.25">
      <c r="A635" s="19"/>
      <c r="B635" s="23"/>
      <c r="C635" s="25" t="str">
        <f>IF(ИНФА!$M$32="","",ИНФА!$M$32)</f>
        <v xml:space="preserve">Ведущий инженер строительного контроля </v>
      </c>
      <c r="E635" s="1">
        <f t="shared" ca="1" si="24"/>
        <v>0</v>
      </c>
    </row>
    <row r="636" spans="1:5" hidden="1" x14ac:dyDescent="0.25">
      <c r="A636" s="19"/>
      <c r="B636" s="23"/>
      <c r="C636" s="25" t="str">
        <f>IF(ИНФА!$M$33="","",ИНФА!$M$33)</f>
        <v>ООО «СЭТ» Кольцов А.Г.</v>
      </c>
      <c r="E636" s="1">
        <f t="shared" ca="1" si="24"/>
        <v>0</v>
      </c>
    </row>
    <row r="637" spans="1:5" hidden="1" x14ac:dyDescent="0.25">
      <c r="A637" s="19"/>
      <c r="B637" s="23"/>
      <c r="C637" s="25" t="str">
        <f>IF(ИНФА!$M$34="","",ИНФА!$M$34)</f>
        <v>Начальник участка ООО «СЭТ»</v>
      </c>
      <c r="E637" s="1">
        <f t="shared" ca="1" si="24"/>
        <v>0</v>
      </c>
    </row>
    <row r="638" spans="1:5" hidden="1" x14ac:dyDescent="0.25">
      <c r="A638" s="19"/>
      <c r="B638" s="14"/>
      <c r="C638" s="25" t="str">
        <f>IF(ИНФА!$M$35="","",ИНФА!$M$35)</f>
        <v>Нугуманов М.А.</v>
      </c>
      <c r="E638" s="1">
        <f t="shared" ca="1" si="24"/>
        <v>0</v>
      </c>
    </row>
    <row r="639" spans="1:5" hidden="1" x14ac:dyDescent="0.25">
      <c r="A639" s="19"/>
      <c r="B639" s="23"/>
      <c r="C639" s="25" t="str">
        <f>IF(ИНФА!$M$36="","",ИНФА!$M$36)</f>
        <v xml:space="preserve">Ведущий инженер отдела строительного контроля </v>
      </c>
      <c r="E639" s="1">
        <f t="shared" ca="1" si="24"/>
        <v>0</v>
      </c>
    </row>
    <row r="640" spans="1:5" hidden="1" x14ac:dyDescent="0.25">
      <c r="A640" s="19"/>
      <c r="B640" s="14"/>
      <c r="C640" s="25" t="str">
        <f>IF(ИНФА!$M$37="","",ИНФА!$M$37)</f>
        <v>АО "ЛЭСР" Сафуанова В.А.</v>
      </c>
      <c r="E640" s="1">
        <f t="shared" ca="1" si="24"/>
        <v>0</v>
      </c>
    </row>
    <row r="641" spans="1:5" hidden="1" x14ac:dyDescent="0.25">
      <c r="A641" s="19"/>
      <c r="B641" s="14"/>
      <c r="C641" s="25" t="str">
        <f>IF(ИНФА!$M$38="","",ИНФА!$M$38)</f>
        <v/>
      </c>
      <c r="E641" s="1">
        <f t="shared" si="24"/>
        <v>0</v>
      </c>
    </row>
    <row r="642" spans="1:5" hidden="1" x14ac:dyDescent="0.25">
      <c r="A642" s="19"/>
      <c r="B642" s="22"/>
      <c r="C642" s="25" t="str">
        <f>IF(ИНФА!$M$39="","",ИНФА!$M$39)</f>
        <v/>
      </c>
      <c r="E642" s="1">
        <f t="shared" si="24"/>
        <v>0</v>
      </c>
    </row>
    <row r="643" spans="1:5" hidden="1" x14ac:dyDescent="0.25">
      <c r="A643" s="19"/>
      <c r="B643" s="12"/>
      <c r="C643" s="25" t="str">
        <f>IF(ИНФА!$M$40="","",ИНФА!$M$40)</f>
        <v/>
      </c>
      <c r="E643" s="1">
        <f t="shared" si="24"/>
        <v>0</v>
      </c>
    </row>
    <row r="644" spans="1:5" hidden="1" x14ac:dyDescent="0.25">
      <c r="A644" s="19"/>
      <c r="B644" s="12"/>
      <c r="C644" s="25" t="str">
        <f>IF(ИНФА!$M$41="","",ИНФА!$M$41)</f>
        <v/>
      </c>
      <c r="E644" s="1">
        <f t="shared" si="24"/>
        <v>0</v>
      </c>
    </row>
    <row r="645" spans="1:5" hidden="1" x14ac:dyDescent="0.25">
      <c r="A645" s="19"/>
      <c r="B645" s="12"/>
      <c r="C645" s="25" t="str">
        <f>IF(ИНФА!$M$42="","",ИНФА!$M$42)</f>
        <v/>
      </c>
      <c r="E645" s="1">
        <f t="shared" si="24"/>
        <v>0</v>
      </c>
    </row>
    <row r="646" spans="1:5" hidden="1" x14ac:dyDescent="0.25">
      <c r="A646" s="19"/>
      <c r="B646" s="12"/>
      <c r="C646" s="25" t="str">
        <f>IF(ИНФА!$M$43="","",ИНФА!$M$43)</f>
        <v/>
      </c>
      <c r="E646" s="1">
        <f t="shared" si="24"/>
        <v>0</v>
      </c>
    </row>
    <row r="647" spans="1:5" hidden="1" x14ac:dyDescent="0.25">
      <c r="A647" s="19"/>
      <c r="B647" s="12"/>
      <c r="C647" s="25" t="str">
        <f>IF(ИНФА!$M$44="","",ИНФА!$M$44)</f>
        <v/>
      </c>
      <c r="E647" s="1">
        <f t="shared" si="24"/>
        <v>0</v>
      </c>
    </row>
    <row r="648" spans="1:5" hidden="1" x14ac:dyDescent="0.25">
      <c r="A648" s="19"/>
      <c r="B648" s="12"/>
      <c r="C648" s="25" t="str">
        <f>IF(ИНФА!$M$45="","",ИНФА!$M$45)</f>
        <v/>
      </c>
      <c r="E648" s="1">
        <f t="shared" si="24"/>
        <v>0</v>
      </c>
    </row>
    <row r="649" spans="1:5" hidden="1" x14ac:dyDescent="0.25">
      <c r="A649" s="19"/>
      <c r="B649" s="12"/>
      <c r="C649" s="25" t="str">
        <f>IF(ИНФА!$M$46="","",ИНФА!$M$46)</f>
        <v/>
      </c>
      <c r="E649" s="1">
        <f t="shared" si="24"/>
        <v>0</v>
      </c>
    </row>
    <row r="650" spans="1:5" hidden="1" x14ac:dyDescent="0.25">
      <c r="A650" s="19"/>
      <c r="B650" s="12"/>
      <c r="C650" s="25" t="str">
        <f>IF(ИНФА!$M$47="","",ИНФА!$M$47)</f>
        <v/>
      </c>
      <c r="E650" s="1">
        <f t="shared" si="24"/>
        <v>0</v>
      </c>
    </row>
    <row r="651" spans="1:5" hidden="1" x14ac:dyDescent="0.25">
      <c r="A651" s="19"/>
      <c r="B651" s="12"/>
      <c r="C651" s="25" t="str">
        <f>IF(ИНФА!$M$48="","",ИНФА!$M$48)</f>
        <v/>
      </c>
      <c r="E651" s="1">
        <f t="shared" si="24"/>
        <v>0</v>
      </c>
    </row>
    <row r="652" spans="1:5" hidden="1" x14ac:dyDescent="0.25">
      <c r="A652" s="19"/>
      <c r="B652" s="12"/>
      <c r="C652" s="25" t="str">
        <f>IF(ИНФА!$M$49="","",ИНФА!$M$49)</f>
        <v/>
      </c>
      <c r="E652" s="1">
        <f t="shared" si="24"/>
        <v>0</v>
      </c>
    </row>
    <row r="653" spans="1:5" hidden="1" x14ac:dyDescent="0.25">
      <c r="A653" s="19"/>
      <c r="B653" s="12"/>
      <c r="C653" s="25" t="str">
        <f>IF(ИНФА!$M$50="","",ИНФА!$M$50)</f>
        <v/>
      </c>
      <c r="E653" s="1">
        <f t="shared" si="24"/>
        <v>0</v>
      </c>
    </row>
    <row r="654" spans="1:5" hidden="1" x14ac:dyDescent="0.25">
      <c r="A654" s="19"/>
      <c r="B654" s="12"/>
      <c r="C654" s="25" t="str">
        <f>IF(ИНФА!$M$51="","",ИНФА!$M$51)</f>
        <v/>
      </c>
      <c r="E654" s="1">
        <f t="shared" si="24"/>
        <v>0</v>
      </c>
    </row>
    <row r="655" spans="1:5" hidden="1" x14ac:dyDescent="0.25">
      <c r="A655" s="19">
        <f>A629+1</f>
        <v>26</v>
      </c>
      <c r="B655" s="21" t="e" cm="1">
        <f t="array" aca="1" ref="B655" ca="1">IF(MID(INDIRECT("'АОСР'!"&amp;"A"&amp;A655+1,1),1,FIND("_",INDIRECT("'АОСР'!"&amp;"A"&amp;A655+1,1),1)-1)="АОСР",CONCATENATE("Акт освидетельствования скрытых работ №",INDIRECT("'АОСР'!"&amp;"B"&amp;A655+1,1)),"Акт освидетельствования ответственных конструкций")</f>
        <v>#VALUE!</v>
      </c>
      <c r="C655" s="24" t="str">
        <f ca="1">CONCATENATE(INDIRECT("'АОСР'!"&amp;"G"&amp;A655+1,1)," ",INDIRECT("'АОСР'!"&amp;"H"&amp;A655+1,1)," ",INDIRECT("'АОСР'!"&amp;"I"&amp;A655+1,1),"г.")</f>
        <v xml:space="preserve">  г.</v>
      </c>
      <c r="E655" s="1">
        <f ca="1">IFERROR(IF(OR(C655="",IFERROR(B655,0)=0),0,1),0)</f>
        <v>0</v>
      </c>
    </row>
    <row r="656" spans="1:5" hidden="1" x14ac:dyDescent="0.25">
      <c r="A656" s="19"/>
      <c r="B656" s="30" t="str">
        <f ca="1">IF(LEN(INDIRECT("'АОСР'!"&amp;"C"&amp;A655+1,1))&lt;46,CONCATENATE($N$2,INDIRECT("'АОСР'!"&amp;"C"&amp;A655+1,1),$O$2),CONCATENATE($N$2,MID(INDIRECT("'АОСР'!"&amp;"C"&amp;A655+1,1),1,FIND(" ",INDIRECT("'АОСР'!"&amp;"C"&amp;A655+1,1),40))))</f>
        <v>""</v>
      </c>
      <c r="C656" s="25" t="str">
        <f ca="1">IF(ИНФА!$M$21="","",IF(INDIRECT("'АОСР'!"&amp;"O"&amp;A655+1,1)="ТП",ИНФА!$M$21,IF(INDIRECT("'АОСР'!"&amp;"O"&amp;A655+1,1)="ВЛ",ИНФА!$M$24,ИНФА!$M$27)))</f>
        <v xml:space="preserve"> Старший мастер Ломоносовского РЭС филиала </v>
      </c>
      <c r="E656" s="1">
        <f ca="1">IFERROR(IF(C656="",0,IF(IFERROR($B$655,0)=0,0,2)),0)</f>
        <v>0</v>
      </c>
    </row>
    <row r="657" spans="1:5" hidden="1" x14ac:dyDescent="0.25">
      <c r="A657" s="19"/>
      <c r="B657" s="31" t="str">
        <f ca="1">IFERROR(CONCATENATE(MID(INDIRECT("'АОСР'!"&amp;"C"&amp;A655+1,1),FIND(" ",INDIRECT("'АОСР'!"&amp;"C"&amp;A655+1,1),40)+1,46),$O$2),"")</f>
        <v/>
      </c>
      <c r="C657" s="25" t="str">
        <f ca="1">IF(ИНФА!$M$22="","",IF(INDIRECT("'АОСР'!"&amp;"O"&amp;A655+1,1)="ТП",ИНФА!$M$22,IF(INDIRECT("'АОСР'!"&amp;"O"&amp;A655+1,1)="ВЛ",ИНФА!$M$25,ИНФА!$M$28)))</f>
        <v xml:space="preserve">ПАО "Россети Ленэнерго", "ГтЭС" </v>
      </c>
      <c r="E657" s="1">
        <f t="shared" ref="E657:E680" ca="1" si="25">IFERROR(IF(C657="",0,IF(IFERROR($B$655,0)=0,0,2)),0)</f>
        <v>0</v>
      </c>
    </row>
    <row r="658" spans="1:5" hidden="1" x14ac:dyDescent="0.25">
      <c r="A658" s="19"/>
      <c r="B658" s="22"/>
      <c r="C658" s="25" t="str">
        <f ca="1">IF(ИНФА!$M$23="","",IF(INDIRECT("'АОСР'!"&amp;"O"&amp;A655+1,1)="ТП",ИНФА!$M$23,IF(INDIRECT("'АОСР'!"&amp;"O"&amp;A655+1,1)="ВЛ",ИНФА!$M$26,ИНФА!$M$29)))</f>
        <v xml:space="preserve"> Ширяев Е.М.</v>
      </c>
      <c r="E658" s="1">
        <f t="shared" ca="1" si="25"/>
        <v>0</v>
      </c>
    </row>
    <row r="659" spans="1:5" hidden="1" x14ac:dyDescent="0.25">
      <c r="A659" s="19"/>
      <c r="B659" s="22"/>
      <c r="C659" s="25" t="str">
        <f>IF(ИНФА!$M$30="","",ИНФА!$M$30)</f>
        <v>Директор по строительству ООО «СЭТ»</v>
      </c>
      <c r="E659" s="1">
        <f t="shared" ca="1" si="25"/>
        <v>0</v>
      </c>
    </row>
    <row r="660" spans="1:5" hidden="1" x14ac:dyDescent="0.25">
      <c r="A660" s="19"/>
      <c r="B660" s="22"/>
      <c r="C660" s="25" t="str">
        <f>IF(ИНФА!$M$31="","",ИНФА!$M$31)</f>
        <v>Потоцкий А.А.</v>
      </c>
      <c r="E660" s="1">
        <f t="shared" ca="1" si="25"/>
        <v>0</v>
      </c>
    </row>
    <row r="661" spans="1:5" hidden="1" x14ac:dyDescent="0.25">
      <c r="A661" s="19"/>
      <c r="B661" s="23"/>
      <c r="C661" s="25" t="str">
        <f>IF(ИНФА!$M$32="","",ИНФА!$M$32)</f>
        <v xml:space="preserve">Ведущий инженер строительного контроля </v>
      </c>
      <c r="E661" s="1">
        <f t="shared" ca="1" si="25"/>
        <v>0</v>
      </c>
    </row>
    <row r="662" spans="1:5" hidden="1" x14ac:dyDescent="0.25">
      <c r="A662" s="19"/>
      <c r="B662" s="23"/>
      <c r="C662" s="25" t="str">
        <f>IF(ИНФА!$M$33="","",ИНФА!$M$33)</f>
        <v>ООО «СЭТ» Кольцов А.Г.</v>
      </c>
      <c r="E662" s="1">
        <f t="shared" ca="1" si="25"/>
        <v>0</v>
      </c>
    </row>
    <row r="663" spans="1:5" hidden="1" x14ac:dyDescent="0.25">
      <c r="A663" s="19"/>
      <c r="B663" s="23"/>
      <c r="C663" s="25" t="str">
        <f>IF(ИНФА!$M$34="","",ИНФА!$M$34)</f>
        <v>Начальник участка ООО «СЭТ»</v>
      </c>
      <c r="E663" s="1">
        <f t="shared" ca="1" si="25"/>
        <v>0</v>
      </c>
    </row>
    <row r="664" spans="1:5" hidden="1" x14ac:dyDescent="0.25">
      <c r="A664" s="19"/>
      <c r="B664" s="14"/>
      <c r="C664" s="25" t="str">
        <f>IF(ИНФА!$M$35="","",ИНФА!$M$35)</f>
        <v>Нугуманов М.А.</v>
      </c>
      <c r="E664" s="1">
        <f t="shared" ca="1" si="25"/>
        <v>0</v>
      </c>
    </row>
    <row r="665" spans="1:5" hidden="1" x14ac:dyDescent="0.25">
      <c r="A665" s="19"/>
      <c r="B665" s="23"/>
      <c r="C665" s="25" t="str">
        <f>IF(ИНФА!$M$36="","",ИНФА!$M$36)</f>
        <v xml:space="preserve">Ведущий инженер отдела строительного контроля </v>
      </c>
      <c r="E665" s="1">
        <f t="shared" ca="1" si="25"/>
        <v>0</v>
      </c>
    </row>
    <row r="666" spans="1:5" hidden="1" x14ac:dyDescent="0.25">
      <c r="A666" s="19"/>
      <c r="B666" s="14"/>
      <c r="C666" s="25" t="str">
        <f>IF(ИНФА!$M$37="","",ИНФА!$M$37)</f>
        <v>АО "ЛЭСР" Сафуанова В.А.</v>
      </c>
      <c r="E666" s="1">
        <f t="shared" ca="1" si="25"/>
        <v>0</v>
      </c>
    </row>
    <row r="667" spans="1:5" hidden="1" x14ac:dyDescent="0.25">
      <c r="A667" s="19"/>
      <c r="B667" s="14"/>
      <c r="C667" s="25" t="str">
        <f>IF(ИНФА!$M$38="","",ИНФА!$M$38)</f>
        <v/>
      </c>
      <c r="E667" s="1">
        <f t="shared" si="25"/>
        <v>0</v>
      </c>
    </row>
    <row r="668" spans="1:5" hidden="1" x14ac:dyDescent="0.25">
      <c r="A668" s="19"/>
      <c r="B668" s="22"/>
      <c r="C668" s="25" t="str">
        <f>IF(ИНФА!$M$39="","",ИНФА!$M$39)</f>
        <v/>
      </c>
      <c r="E668" s="1">
        <f t="shared" si="25"/>
        <v>0</v>
      </c>
    </row>
    <row r="669" spans="1:5" hidden="1" x14ac:dyDescent="0.25">
      <c r="A669" s="19"/>
      <c r="B669" s="12"/>
      <c r="C669" s="25" t="str">
        <f>IF(ИНФА!$M$40="","",ИНФА!$M$40)</f>
        <v/>
      </c>
      <c r="E669" s="1">
        <f t="shared" si="25"/>
        <v>0</v>
      </c>
    </row>
    <row r="670" spans="1:5" hidden="1" x14ac:dyDescent="0.25">
      <c r="A670" s="19"/>
      <c r="B670" s="12"/>
      <c r="C670" s="25" t="str">
        <f>IF(ИНФА!$M$41="","",ИНФА!$M$41)</f>
        <v/>
      </c>
      <c r="E670" s="1">
        <f t="shared" si="25"/>
        <v>0</v>
      </c>
    </row>
    <row r="671" spans="1:5" hidden="1" x14ac:dyDescent="0.25">
      <c r="A671" s="19"/>
      <c r="B671" s="12"/>
      <c r="C671" s="25" t="str">
        <f>IF(ИНФА!$M$42="","",ИНФА!$M$42)</f>
        <v/>
      </c>
      <c r="E671" s="1">
        <f t="shared" si="25"/>
        <v>0</v>
      </c>
    </row>
    <row r="672" spans="1:5" hidden="1" x14ac:dyDescent="0.25">
      <c r="A672" s="19"/>
      <c r="B672" s="12"/>
      <c r="C672" s="25" t="str">
        <f>IF(ИНФА!$M$43="","",ИНФА!$M$43)</f>
        <v/>
      </c>
      <c r="E672" s="1">
        <f t="shared" si="25"/>
        <v>0</v>
      </c>
    </row>
    <row r="673" spans="1:5" hidden="1" x14ac:dyDescent="0.25">
      <c r="A673" s="19"/>
      <c r="B673" s="12"/>
      <c r="C673" s="25" t="str">
        <f>IF(ИНФА!$M$44="","",ИНФА!$M$44)</f>
        <v/>
      </c>
      <c r="E673" s="1">
        <f t="shared" si="25"/>
        <v>0</v>
      </c>
    </row>
    <row r="674" spans="1:5" hidden="1" x14ac:dyDescent="0.25">
      <c r="A674" s="19"/>
      <c r="B674" s="12"/>
      <c r="C674" s="25" t="str">
        <f>IF(ИНФА!$M$45="","",ИНФА!$M$45)</f>
        <v/>
      </c>
      <c r="E674" s="1">
        <f t="shared" si="25"/>
        <v>0</v>
      </c>
    </row>
    <row r="675" spans="1:5" hidden="1" x14ac:dyDescent="0.25">
      <c r="A675" s="19"/>
      <c r="B675" s="12"/>
      <c r="C675" s="25" t="str">
        <f>IF(ИНФА!$M$46="","",ИНФА!$M$46)</f>
        <v/>
      </c>
      <c r="E675" s="1">
        <f t="shared" si="25"/>
        <v>0</v>
      </c>
    </row>
    <row r="676" spans="1:5" hidden="1" x14ac:dyDescent="0.25">
      <c r="A676" s="19"/>
      <c r="B676" s="12"/>
      <c r="C676" s="25" t="str">
        <f>IF(ИНФА!$M$47="","",ИНФА!$M$47)</f>
        <v/>
      </c>
      <c r="E676" s="1">
        <f t="shared" si="25"/>
        <v>0</v>
      </c>
    </row>
    <row r="677" spans="1:5" hidden="1" x14ac:dyDescent="0.25">
      <c r="A677" s="19"/>
      <c r="B677" s="12"/>
      <c r="C677" s="25" t="str">
        <f>IF(ИНФА!$M$48="","",ИНФА!$M$48)</f>
        <v/>
      </c>
      <c r="E677" s="1">
        <f t="shared" si="25"/>
        <v>0</v>
      </c>
    </row>
    <row r="678" spans="1:5" hidden="1" x14ac:dyDescent="0.25">
      <c r="A678" s="19"/>
      <c r="B678" s="12"/>
      <c r="C678" s="25" t="str">
        <f>IF(ИНФА!$M$49="","",ИНФА!$M$49)</f>
        <v/>
      </c>
      <c r="E678" s="1">
        <f t="shared" si="25"/>
        <v>0</v>
      </c>
    </row>
    <row r="679" spans="1:5" hidden="1" x14ac:dyDescent="0.25">
      <c r="A679" s="19"/>
      <c r="B679" s="12"/>
      <c r="C679" s="25" t="str">
        <f>IF(ИНФА!$M$50="","",ИНФА!$M$50)</f>
        <v/>
      </c>
      <c r="E679" s="1">
        <f t="shared" si="25"/>
        <v>0</v>
      </c>
    </row>
    <row r="680" spans="1:5" hidden="1" x14ac:dyDescent="0.25">
      <c r="A680" s="19"/>
      <c r="B680" s="12"/>
      <c r="C680" s="25" t="str">
        <f>IF(ИНФА!$M$51="","",ИНФА!$M$51)</f>
        <v/>
      </c>
      <c r="E680" s="1">
        <f t="shared" si="25"/>
        <v>0</v>
      </c>
    </row>
    <row r="681" spans="1:5" hidden="1" x14ac:dyDescent="0.25">
      <c r="A681" s="19">
        <f>A655+1</f>
        <v>27</v>
      </c>
      <c r="B681" s="21" t="e" cm="1">
        <f t="array" aca="1" ref="B681" ca="1">IF(MID(INDIRECT("'АОСР'!"&amp;"A"&amp;A681+1,1),1,FIND("_",INDIRECT("'АОСР'!"&amp;"A"&amp;A681+1,1),1)-1)="АОСР",CONCATENATE("Акт освидетельствования скрытых работ №",INDIRECT("'АОСР'!"&amp;"B"&amp;A681+1,1)),"Акт освидетельствования ответственных конструкций")</f>
        <v>#VALUE!</v>
      </c>
      <c r="C681" s="24" t="str">
        <f ca="1">CONCATENATE(INDIRECT("'АОСР'!"&amp;"G"&amp;A681+1,1)," ",INDIRECT("'АОСР'!"&amp;"H"&amp;A681+1,1)," ",INDIRECT("'АОСР'!"&amp;"I"&amp;A681+1,1),"г.")</f>
        <v xml:space="preserve">  г.</v>
      </c>
      <c r="E681" s="1">
        <f ca="1">IFERROR(IF(OR(C681="",IFERROR(B681,0)=0),0,1),0)</f>
        <v>0</v>
      </c>
    </row>
    <row r="682" spans="1:5" hidden="1" x14ac:dyDescent="0.25">
      <c r="A682" s="19"/>
      <c r="B682" s="30" t="str">
        <f ca="1">IF(LEN(INDIRECT("'АОСР'!"&amp;"C"&amp;A681+1,1))&lt;46,CONCATENATE($N$2,INDIRECT("'АОСР'!"&amp;"C"&amp;A681+1,1),$O$2),CONCATENATE($N$2,MID(INDIRECT("'АОСР'!"&amp;"C"&amp;A681+1,1),1,FIND(" ",INDIRECT("'АОСР'!"&amp;"C"&amp;A681+1,1),40))))</f>
        <v>""</v>
      </c>
      <c r="C682" s="25" t="str">
        <f ca="1">IF(ИНФА!$M$21="","",IF(INDIRECT("'АОСР'!"&amp;"O"&amp;A681+1,1)="ТП",ИНФА!$M$21,IF(INDIRECT("'АОСР'!"&amp;"O"&amp;A681+1,1)="ВЛ",ИНФА!$M$24,ИНФА!$M$27)))</f>
        <v xml:space="preserve"> Старший мастер Ломоносовского РЭС филиала </v>
      </c>
      <c r="E682" s="1">
        <f ca="1">IFERROR(IF(C682="",0,IF(IFERROR($B$681,0)=0,0,2)),0)</f>
        <v>0</v>
      </c>
    </row>
    <row r="683" spans="1:5" hidden="1" x14ac:dyDescent="0.25">
      <c r="A683" s="19"/>
      <c r="B683" s="31" t="str">
        <f ca="1">IFERROR(CONCATENATE(MID(INDIRECT("'АОСР'!"&amp;"C"&amp;A681+1,1),FIND(" ",INDIRECT("'АОСР'!"&amp;"C"&amp;A681+1,1),40)+1,46),$O$2),"")</f>
        <v/>
      </c>
      <c r="C683" s="25" t="str">
        <f ca="1">IF(ИНФА!$M$22="","",IF(INDIRECT("'АОСР'!"&amp;"O"&amp;A681+1,1)="ТП",ИНФА!$M$22,IF(INDIRECT("'АОСР'!"&amp;"O"&amp;A681+1,1)="ВЛ",ИНФА!$M$25,ИНФА!$M$28)))</f>
        <v xml:space="preserve">ПАО "Россети Ленэнерго", "ГтЭС" </v>
      </c>
      <c r="E683" s="1">
        <f t="shared" ref="E683:E706" ca="1" si="26">IFERROR(IF(C683="",0,IF(IFERROR($B$681,0)=0,0,2)),0)</f>
        <v>0</v>
      </c>
    </row>
    <row r="684" spans="1:5" hidden="1" x14ac:dyDescent="0.25">
      <c r="A684" s="19"/>
      <c r="B684" s="22"/>
      <c r="C684" s="25" t="str">
        <f ca="1">IF(ИНФА!$M$23="","",IF(INDIRECT("'АОСР'!"&amp;"O"&amp;A681+1,1)="ТП",ИНФА!$M$23,IF(INDIRECT("'АОСР'!"&amp;"O"&amp;A681+1,1)="ВЛ",ИНФА!$M$26,ИНФА!$M$29)))</f>
        <v xml:space="preserve"> Ширяев Е.М.</v>
      </c>
      <c r="E684" s="1">
        <f t="shared" ca="1" si="26"/>
        <v>0</v>
      </c>
    </row>
    <row r="685" spans="1:5" hidden="1" x14ac:dyDescent="0.25">
      <c r="A685" s="19"/>
      <c r="B685" s="22"/>
      <c r="C685" s="25" t="str">
        <f>IF(ИНФА!$M$30="","",ИНФА!$M$30)</f>
        <v>Директор по строительству ООО «СЭТ»</v>
      </c>
      <c r="E685" s="1">
        <f t="shared" ca="1" si="26"/>
        <v>0</v>
      </c>
    </row>
    <row r="686" spans="1:5" hidden="1" x14ac:dyDescent="0.25">
      <c r="A686" s="19"/>
      <c r="B686" s="22"/>
      <c r="C686" s="25" t="str">
        <f>IF(ИНФА!$M$31="","",ИНФА!$M$31)</f>
        <v>Потоцкий А.А.</v>
      </c>
      <c r="E686" s="1">
        <f t="shared" ca="1" si="26"/>
        <v>0</v>
      </c>
    </row>
    <row r="687" spans="1:5" hidden="1" x14ac:dyDescent="0.25">
      <c r="A687" s="19"/>
      <c r="B687" s="23"/>
      <c r="C687" s="25" t="str">
        <f>IF(ИНФА!$M$32="","",ИНФА!$M$32)</f>
        <v xml:space="preserve">Ведущий инженер строительного контроля </v>
      </c>
      <c r="E687" s="1">
        <f t="shared" ca="1" si="26"/>
        <v>0</v>
      </c>
    </row>
    <row r="688" spans="1:5" hidden="1" x14ac:dyDescent="0.25">
      <c r="A688" s="19"/>
      <c r="B688" s="23"/>
      <c r="C688" s="25" t="str">
        <f>IF(ИНФА!$M$33="","",ИНФА!$M$33)</f>
        <v>ООО «СЭТ» Кольцов А.Г.</v>
      </c>
      <c r="E688" s="1">
        <f t="shared" ca="1" si="26"/>
        <v>0</v>
      </c>
    </row>
    <row r="689" spans="1:5" hidden="1" x14ac:dyDescent="0.25">
      <c r="A689" s="19"/>
      <c r="B689" s="23"/>
      <c r="C689" s="25" t="str">
        <f>IF(ИНФА!$M$34="","",ИНФА!$M$34)</f>
        <v>Начальник участка ООО «СЭТ»</v>
      </c>
      <c r="E689" s="1">
        <f t="shared" ca="1" si="26"/>
        <v>0</v>
      </c>
    </row>
    <row r="690" spans="1:5" hidden="1" x14ac:dyDescent="0.25">
      <c r="A690" s="19"/>
      <c r="B690" s="14"/>
      <c r="C690" s="25" t="str">
        <f>IF(ИНФА!$M$35="","",ИНФА!$M$35)</f>
        <v>Нугуманов М.А.</v>
      </c>
      <c r="E690" s="1">
        <f t="shared" ca="1" si="26"/>
        <v>0</v>
      </c>
    </row>
    <row r="691" spans="1:5" hidden="1" x14ac:dyDescent="0.25">
      <c r="A691" s="19"/>
      <c r="B691" s="23"/>
      <c r="C691" s="25" t="str">
        <f>IF(ИНФА!$M$36="","",ИНФА!$M$36)</f>
        <v xml:space="preserve">Ведущий инженер отдела строительного контроля </v>
      </c>
      <c r="E691" s="1">
        <f t="shared" ca="1" si="26"/>
        <v>0</v>
      </c>
    </row>
    <row r="692" spans="1:5" hidden="1" x14ac:dyDescent="0.25">
      <c r="A692" s="19"/>
      <c r="B692" s="14"/>
      <c r="C692" s="25" t="str">
        <f>IF(ИНФА!$M$37="","",ИНФА!$M$37)</f>
        <v>АО "ЛЭСР" Сафуанова В.А.</v>
      </c>
      <c r="E692" s="1">
        <f t="shared" ca="1" si="26"/>
        <v>0</v>
      </c>
    </row>
    <row r="693" spans="1:5" hidden="1" x14ac:dyDescent="0.25">
      <c r="A693" s="19"/>
      <c r="B693" s="14"/>
      <c r="C693" s="25" t="str">
        <f>IF(ИНФА!$M$38="","",ИНФА!$M$38)</f>
        <v/>
      </c>
      <c r="E693" s="1">
        <f t="shared" si="26"/>
        <v>0</v>
      </c>
    </row>
    <row r="694" spans="1:5" hidden="1" x14ac:dyDescent="0.25">
      <c r="A694" s="19"/>
      <c r="B694" s="22"/>
      <c r="C694" s="25" t="str">
        <f>IF(ИНФА!$M$39="","",ИНФА!$M$39)</f>
        <v/>
      </c>
      <c r="E694" s="1">
        <f t="shared" si="26"/>
        <v>0</v>
      </c>
    </row>
    <row r="695" spans="1:5" hidden="1" x14ac:dyDescent="0.25">
      <c r="A695" s="19"/>
      <c r="B695" s="12"/>
      <c r="C695" s="25" t="str">
        <f>IF(ИНФА!$M$40="","",ИНФА!$M$40)</f>
        <v/>
      </c>
      <c r="E695" s="1">
        <f t="shared" si="26"/>
        <v>0</v>
      </c>
    </row>
    <row r="696" spans="1:5" hidden="1" x14ac:dyDescent="0.25">
      <c r="A696" s="19"/>
      <c r="B696" s="12"/>
      <c r="C696" s="25" t="str">
        <f>IF(ИНФА!$M$41="","",ИНФА!$M$41)</f>
        <v/>
      </c>
      <c r="E696" s="1">
        <f t="shared" si="26"/>
        <v>0</v>
      </c>
    </row>
    <row r="697" spans="1:5" hidden="1" x14ac:dyDescent="0.25">
      <c r="A697" s="19"/>
      <c r="B697" s="12"/>
      <c r="C697" s="25" t="str">
        <f>IF(ИНФА!$M$42="","",ИНФА!$M$42)</f>
        <v/>
      </c>
      <c r="E697" s="1">
        <f t="shared" si="26"/>
        <v>0</v>
      </c>
    </row>
    <row r="698" spans="1:5" hidden="1" x14ac:dyDescent="0.25">
      <c r="A698" s="19"/>
      <c r="B698" s="12"/>
      <c r="C698" s="25" t="str">
        <f>IF(ИНФА!$M$43="","",ИНФА!$M$43)</f>
        <v/>
      </c>
      <c r="E698" s="1">
        <f t="shared" si="26"/>
        <v>0</v>
      </c>
    </row>
    <row r="699" spans="1:5" hidden="1" x14ac:dyDescent="0.25">
      <c r="A699" s="19"/>
      <c r="B699" s="12"/>
      <c r="C699" s="25" t="str">
        <f>IF(ИНФА!$M$44="","",ИНФА!$M$44)</f>
        <v/>
      </c>
      <c r="E699" s="1">
        <f t="shared" si="26"/>
        <v>0</v>
      </c>
    </row>
    <row r="700" spans="1:5" hidden="1" x14ac:dyDescent="0.25">
      <c r="A700" s="19"/>
      <c r="B700" s="12"/>
      <c r="C700" s="25" t="str">
        <f>IF(ИНФА!$M$45="","",ИНФА!$M$45)</f>
        <v/>
      </c>
      <c r="E700" s="1">
        <f t="shared" si="26"/>
        <v>0</v>
      </c>
    </row>
    <row r="701" spans="1:5" hidden="1" x14ac:dyDescent="0.25">
      <c r="A701" s="19"/>
      <c r="B701" s="12"/>
      <c r="C701" s="25" t="str">
        <f>IF(ИНФА!$M$46="","",ИНФА!$M$46)</f>
        <v/>
      </c>
      <c r="E701" s="1">
        <f t="shared" si="26"/>
        <v>0</v>
      </c>
    </row>
    <row r="702" spans="1:5" hidden="1" x14ac:dyDescent="0.25">
      <c r="A702" s="19"/>
      <c r="B702" s="12"/>
      <c r="C702" s="25" t="str">
        <f>IF(ИНФА!$M$47="","",ИНФА!$M$47)</f>
        <v/>
      </c>
      <c r="E702" s="1">
        <f t="shared" si="26"/>
        <v>0</v>
      </c>
    </row>
    <row r="703" spans="1:5" hidden="1" x14ac:dyDescent="0.25">
      <c r="A703" s="19"/>
      <c r="B703" s="12"/>
      <c r="C703" s="25" t="str">
        <f>IF(ИНФА!$M$48="","",ИНФА!$M$48)</f>
        <v/>
      </c>
      <c r="E703" s="1">
        <f t="shared" si="26"/>
        <v>0</v>
      </c>
    </row>
    <row r="704" spans="1:5" hidden="1" x14ac:dyDescent="0.25">
      <c r="A704" s="19"/>
      <c r="B704" s="12"/>
      <c r="C704" s="25" t="str">
        <f>IF(ИНФА!$M$49="","",ИНФА!$M$49)</f>
        <v/>
      </c>
      <c r="E704" s="1">
        <f t="shared" si="26"/>
        <v>0</v>
      </c>
    </row>
    <row r="705" spans="1:5" hidden="1" x14ac:dyDescent="0.25">
      <c r="A705" s="19"/>
      <c r="B705" s="12"/>
      <c r="C705" s="25" t="str">
        <f>IF(ИНФА!$M$50="","",ИНФА!$M$50)</f>
        <v/>
      </c>
      <c r="E705" s="1">
        <f t="shared" si="26"/>
        <v>0</v>
      </c>
    </row>
    <row r="706" spans="1:5" hidden="1" x14ac:dyDescent="0.25">
      <c r="A706" s="19"/>
      <c r="B706" s="12"/>
      <c r="C706" s="25" t="str">
        <f>IF(ИНФА!$M$51="","",ИНФА!$M$51)</f>
        <v/>
      </c>
      <c r="E706" s="1">
        <f t="shared" si="26"/>
        <v>0</v>
      </c>
    </row>
    <row r="707" spans="1:5" hidden="1" x14ac:dyDescent="0.25">
      <c r="A707" s="19">
        <f>A681+1</f>
        <v>28</v>
      </c>
      <c r="B707" s="21" t="e" cm="1">
        <f t="array" aca="1" ref="B707" ca="1">IF(MID(INDIRECT("'АОСР'!"&amp;"A"&amp;A707+1,1),1,FIND("_",INDIRECT("'АОСР'!"&amp;"A"&amp;A707+1,1),1)-1)="АОСР",CONCATENATE("Акт освидетельствования скрытых работ №",INDIRECT("'АОСР'!"&amp;"B"&amp;A707+1,1)),"Акт освидетельствования ответственных конструкций")</f>
        <v>#VALUE!</v>
      </c>
      <c r="C707" s="24" t="str">
        <f ca="1">CONCATENATE(INDIRECT("'АОСР'!"&amp;"G"&amp;A707+1,1)," ",INDIRECT("'АОСР'!"&amp;"H"&amp;A707+1,1)," ",INDIRECT("'АОСР'!"&amp;"I"&amp;A707+1,1),"г.")</f>
        <v xml:space="preserve">  г.</v>
      </c>
      <c r="E707" s="1">
        <f ca="1">IFERROR(IF(OR(C707="",IFERROR(B707,0)=0),0,1),0)</f>
        <v>0</v>
      </c>
    </row>
    <row r="708" spans="1:5" hidden="1" x14ac:dyDescent="0.25">
      <c r="A708" s="19"/>
      <c r="B708" s="30" t="str">
        <f ca="1">IF(LEN(INDIRECT("'АОСР'!"&amp;"C"&amp;A707+1,1))&lt;46,CONCATENATE($N$2,INDIRECT("'АОСР'!"&amp;"C"&amp;A707+1,1),$O$2),CONCATENATE($N$2,MID(INDIRECT("'АОСР'!"&amp;"C"&amp;A707+1,1),1,FIND(" ",INDIRECT("'АОСР'!"&amp;"C"&amp;A707+1,1),40))))</f>
        <v>""</v>
      </c>
      <c r="C708" s="25" t="str">
        <f ca="1">IF(ИНФА!$M$21="","",IF(INDIRECT("'АОСР'!"&amp;"O"&amp;A707+1,1)="ТП",ИНФА!$M$21,IF(INDIRECT("'АОСР'!"&amp;"O"&amp;A707+1,1)="ВЛ",ИНФА!$M$24,ИНФА!$M$27)))</f>
        <v xml:space="preserve"> Старший мастер Ломоносовского РЭС филиала </v>
      </c>
      <c r="E708" s="1">
        <f ca="1">IFERROR(IF(C708="",0,IF(IFERROR($B$707,0)=0,0,2)),0)</f>
        <v>0</v>
      </c>
    </row>
    <row r="709" spans="1:5" hidden="1" x14ac:dyDescent="0.25">
      <c r="A709" s="19"/>
      <c r="B709" s="31" t="str">
        <f ca="1">IFERROR(CONCATENATE(MID(INDIRECT("'АОСР'!"&amp;"C"&amp;A707+1,1),FIND(" ",INDIRECT("'АОСР'!"&amp;"C"&amp;A707+1,1),40)+1,46),$O$2),"")</f>
        <v/>
      </c>
      <c r="C709" s="25" t="str">
        <f ca="1">IF(ИНФА!$M$22="","",IF(INDIRECT("'АОСР'!"&amp;"O"&amp;A707+1,1)="ТП",ИНФА!$M$22,IF(INDIRECT("'АОСР'!"&amp;"O"&amp;A707+1,1)="ВЛ",ИНФА!$M$25,ИНФА!$M$28)))</f>
        <v xml:space="preserve">ПАО "Россети Ленэнерго", "ГтЭС" </v>
      </c>
      <c r="E709" s="1">
        <f t="shared" ref="E709:E732" ca="1" si="27">IFERROR(IF(C709="",0,IF(IFERROR($B$707,0)=0,0,2)),0)</f>
        <v>0</v>
      </c>
    </row>
    <row r="710" spans="1:5" hidden="1" x14ac:dyDescent="0.25">
      <c r="A710" s="19"/>
      <c r="B710" s="22"/>
      <c r="C710" s="25" t="str">
        <f ca="1">IF(ИНФА!$M$23="","",IF(INDIRECT("'АОСР'!"&amp;"O"&amp;A707+1,1)="ТП",ИНФА!$M$23,IF(INDIRECT("'АОСР'!"&amp;"O"&amp;A707+1,1)="ВЛ",ИНФА!$M$26,ИНФА!$M$29)))</f>
        <v xml:space="preserve"> Ширяев Е.М.</v>
      </c>
      <c r="E710" s="1">
        <f t="shared" ca="1" si="27"/>
        <v>0</v>
      </c>
    </row>
    <row r="711" spans="1:5" hidden="1" x14ac:dyDescent="0.25">
      <c r="A711" s="19"/>
      <c r="B711" s="22"/>
      <c r="C711" s="25" t="str">
        <f>IF(ИНФА!$M$30="","",ИНФА!$M$30)</f>
        <v>Директор по строительству ООО «СЭТ»</v>
      </c>
      <c r="E711" s="1">
        <f t="shared" ca="1" si="27"/>
        <v>0</v>
      </c>
    </row>
    <row r="712" spans="1:5" hidden="1" x14ac:dyDescent="0.25">
      <c r="A712" s="19"/>
      <c r="B712" s="22"/>
      <c r="C712" s="25" t="str">
        <f>IF(ИНФА!$M$31="","",ИНФА!$M$31)</f>
        <v>Потоцкий А.А.</v>
      </c>
      <c r="E712" s="1">
        <f t="shared" ca="1" si="27"/>
        <v>0</v>
      </c>
    </row>
    <row r="713" spans="1:5" hidden="1" x14ac:dyDescent="0.25">
      <c r="A713" s="19"/>
      <c r="B713" s="23"/>
      <c r="C713" s="25" t="str">
        <f>IF(ИНФА!$M$32="","",ИНФА!$M$32)</f>
        <v xml:space="preserve">Ведущий инженер строительного контроля </v>
      </c>
      <c r="E713" s="1">
        <f t="shared" ca="1" si="27"/>
        <v>0</v>
      </c>
    </row>
    <row r="714" spans="1:5" hidden="1" x14ac:dyDescent="0.25">
      <c r="A714" s="19"/>
      <c r="B714" s="23"/>
      <c r="C714" s="25" t="str">
        <f>IF(ИНФА!$M$33="","",ИНФА!$M$33)</f>
        <v>ООО «СЭТ» Кольцов А.Г.</v>
      </c>
      <c r="E714" s="1">
        <f t="shared" ca="1" si="27"/>
        <v>0</v>
      </c>
    </row>
    <row r="715" spans="1:5" hidden="1" x14ac:dyDescent="0.25">
      <c r="A715" s="19"/>
      <c r="B715" s="23"/>
      <c r="C715" s="25" t="str">
        <f>IF(ИНФА!$M$34="","",ИНФА!$M$34)</f>
        <v>Начальник участка ООО «СЭТ»</v>
      </c>
      <c r="E715" s="1">
        <f t="shared" ca="1" si="27"/>
        <v>0</v>
      </c>
    </row>
    <row r="716" spans="1:5" hidden="1" x14ac:dyDescent="0.25">
      <c r="A716" s="19"/>
      <c r="B716" s="14"/>
      <c r="C716" s="25" t="str">
        <f>IF(ИНФА!$M$35="","",ИНФА!$M$35)</f>
        <v>Нугуманов М.А.</v>
      </c>
      <c r="E716" s="1">
        <f t="shared" ca="1" si="27"/>
        <v>0</v>
      </c>
    </row>
    <row r="717" spans="1:5" hidden="1" x14ac:dyDescent="0.25">
      <c r="A717" s="19"/>
      <c r="B717" s="23"/>
      <c r="C717" s="25" t="str">
        <f>IF(ИНФА!$M$36="","",ИНФА!$M$36)</f>
        <v xml:space="preserve">Ведущий инженер отдела строительного контроля </v>
      </c>
      <c r="E717" s="1">
        <f t="shared" ca="1" si="27"/>
        <v>0</v>
      </c>
    </row>
    <row r="718" spans="1:5" hidden="1" x14ac:dyDescent="0.25">
      <c r="A718" s="19"/>
      <c r="B718" s="14"/>
      <c r="C718" s="25" t="str">
        <f>IF(ИНФА!$M$37="","",ИНФА!$M$37)</f>
        <v>АО "ЛЭСР" Сафуанова В.А.</v>
      </c>
      <c r="E718" s="1">
        <f t="shared" ca="1" si="27"/>
        <v>0</v>
      </c>
    </row>
    <row r="719" spans="1:5" hidden="1" x14ac:dyDescent="0.25">
      <c r="A719" s="19"/>
      <c r="B719" s="14"/>
      <c r="C719" s="25" t="str">
        <f>IF(ИНФА!$M$38="","",ИНФА!$M$38)</f>
        <v/>
      </c>
      <c r="E719" s="1">
        <f t="shared" si="27"/>
        <v>0</v>
      </c>
    </row>
    <row r="720" spans="1:5" hidden="1" x14ac:dyDescent="0.25">
      <c r="A720" s="19"/>
      <c r="B720" s="22"/>
      <c r="C720" s="25" t="str">
        <f>IF(ИНФА!$M$39="","",ИНФА!$M$39)</f>
        <v/>
      </c>
      <c r="E720" s="1">
        <f t="shared" si="27"/>
        <v>0</v>
      </c>
    </row>
    <row r="721" spans="1:5" hidden="1" x14ac:dyDescent="0.25">
      <c r="A721" s="19"/>
      <c r="B721" s="12"/>
      <c r="C721" s="25" t="str">
        <f>IF(ИНФА!$M$40="","",ИНФА!$M$40)</f>
        <v/>
      </c>
      <c r="E721" s="1">
        <f t="shared" si="27"/>
        <v>0</v>
      </c>
    </row>
    <row r="722" spans="1:5" hidden="1" x14ac:dyDescent="0.25">
      <c r="A722" s="19"/>
      <c r="B722" s="12"/>
      <c r="C722" s="25" t="str">
        <f>IF(ИНФА!$M$41="","",ИНФА!$M$41)</f>
        <v/>
      </c>
      <c r="E722" s="1">
        <f t="shared" si="27"/>
        <v>0</v>
      </c>
    </row>
    <row r="723" spans="1:5" hidden="1" x14ac:dyDescent="0.25">
      <c r="A723" s="19"/>
      <c r="B723" s="12"/>
      <c r="C723" s="25" t="str">
        <f>IF(ИНФА!$M$42="","",ИНФА!$M$42)</f>
        <v/>
      </c>
      <c r="E723" s="1">
        <f t="shared" si="27"/>
        <v>0</v>
      </c>
    </row>
    <row r="724" spans="1:5" hidden="1" x14ac:dyDescent="0.25">
      <c r="A724" s="19"/>
      <c r="B724" s="12"/>
      <c r="C724" s="25" t="str">
        <f>IF(ИНФА!$M$43="","",ИНФА!$M$43)</f>
        <v/>
      </c>
      <c r="E724" s="1">
        <f t="shared" si="27"/>
        <v>0</v>
      </c>
    </row>
    <row r="725" spans="1:5" hidden="1" x14ac:dyDescent="0.25">
      <c r="A725" s="19"/>
      <c r="B725" s="12"/>
      <c r="C725" s="25" t="str">
        <f>IF(ИНФА!$M$44="","",ИНФА!$M$44)</f>
        <v/>
      </c>
      <c r="E725" s="1">
        <f t="shared" si="27"/>
        <v>0</v>
      </c>
    </row>
    <row r="726" spans="1:5" hidden="1" x14ac:dyDescent="0.25">
      <c r="A726" s="19"/>
      <c r="B726" s="12"/>
      <c r="C726" s="25" t="str">
        <f>IF(ИНФА!$M$45="","",ИНФА!$M$45)</f>
        <v/>
      </c>
      <c r="E726" s="1">
        <f t="shared" si="27"/>
        <v>0</v>
      </c>
    </row>
    <row r="727" spans="1:5" hidden="1" x14ac:dyDescent="0.25">
      <c r="A727" s="19"/>
      <c r="B727" s="12"/>
      <c r="C727" s="25" t="str">
        <f>IF(ИНФА!$M$46="","",ИНФА!$M$46)</f>
        <v/>
      </c>
      <c r="E727" s="1">
        <f t="shared" si="27"/>
        <v>0</v>
      </c>
    </row>
    <row r="728" spans="1:5" hidden="1" x14ac:dyDescent="0.25">
      <c r="A728" s="19"/>
      <c r="B728" s="12"/>
      <c r="C728" s="25" t="str">
        <f>IF(ИНФА!$M$47="","",ИНФА!$M$47)</f>
        <v/>
      </c>
      <c r="E728" s="1">
        <f t="shared" si="27"/>
        <v>0</v>
      </c>
    </row>
    <row r="729" spans="1:5" hidden="1" x14ac:dyDescent="0.25">
      <c r="A729" s="19"/>
      <c r="B729" s="12"/>
      <c r="C729" s="25" t="str">
        <f>IF(ИНФА!$M$48="","",ИНФА!$M$48)</f>
        <v/>
      </c>
      <c r="E729" s="1">
        <f t="shared" si="27"/>
        <v>0</v>
      </c>
    </row>
    <row r="730" spans="1:5" hidden="1" x14ac:dyDescent="0.25">
      <c r="A730" s="19"/>
      <c r="B730" s="12"/>
      <c r="C730" s="25" t="str">
        <f>IF(ИНФА!$M$49="","",ИНФА!$M$49)</f>
        <v/>
      </c>
      <c r="E730" s="1">
        <f t="shared" si="27"/>
        <v>0</v>
      </c>
    </row>
    <row r="731" spans="1:5" hidden="1" x14ac:dyDescent="0.25">
      <c r="A731" s="19"/>
      <c r="B731" s="12"/>
      <c r="C731" s="25" t="str">
        <f>IF(ИНФА!$M$50="","",ИНФА!$M$50)</f>
        <v/>
      </c>
      <c r="E731" s="1">
        <f t="shared" si="27"/>
        <v>0</v>
      </c>
    </row>
    <row r="732" spans="1:5" hidden="1" x14ac:dyDescent="0.25">
      <c r="A732" s="19"/>
      <c r="B732" s="12"/>
      <c r="C732" s="25" t="str">
        <f>IF(ИНФА!$M$51="","",ИНФА!$M$51)</f>
        <v/>
      </c>
      <c r="E732" s="1">
        <f t="shared" si="27"/>
        <v>0</v>
      </c>
    </row>
    <row r="733" spans="1:5" hidden="1" x14ac:dyDescent="0.25">
      <c r="A733" s="19">
        <f>A707+1</f>
        <v>29</v>
      </c>
      <c r="B733" s="21" t="e" cm="1">
        <f t="array" aca="1" ref="B733" ca="1">IF(MID(INDIRECT("'АОСР'!"&amp;"A"&amp;A733+1,1),1,FIND("_",INDIRECT("'АОСР'!"&amp;"A"&amp;A733+1,1),1)-1)="АОСР",CONCATENATE("Акт освидетельствования скрытых работ №",INDIRECT("'АОСР'!"&amp;"B"&amp;A733+1,1)),"Акт освидетельствования ответственных конструкций")</f>
        <v>#VALUE!</v>
      </c>
      <c r="C733" s="24" t="str">
        <f ca="1">CONCATENATE(INDIRECT("'АОСР'!"&amp;"G"&amp;A733+1,1)," ",INDIRECT("'АОСР'!"&amp;"H"&amp;A733+1,1)," ",INDIRECT("'АОСР'!"&amp;"I"&amp;A733+1,1),"г.")</f>
        <v xml:space="preserve">  г.</v>
      </c>
      <c r="E733" s="1">
        <f ca="1">IFERROR(IF(OR(C733="",IFERROR(B733,0)=0),0,1),0)</f>
        <v>0</v>
      </c>
    </row>
    <row r="734" spans="1:5" hidden="1" x14ac:dyDescent="0.25">
      <c r="A734" s="19"/>
      <c r="B734" s="30" t="str">
        <f ca="1">IF(LEN(INDIRECT("'АОСР'!"&amp;"C"&amp;A733+1,1))&lt;46,CONCATENATE($N$2,INDIRECT("'АОСР'!"&amp;"C"&amp;A733+1,1),$O$2),CONCATENATE($N$2,MID(INDIRECT("'АОСР'!"&amp;"C"&amp;A733+1,1),1,FIND(" ",INDIRECT("'АОСР'!"&amp;"C"&amp;A733+1,1),40))))</f>
        <v>""</v>
      </c>
      <c r="C734" s="25" t="str">
        <f ca="1">IF(ИНФА!$M$21="","",IF(INDIRECT("'АОСР'!"&amp;"O"&amp;A733+1,1)="ТП",ИНФА!$M$21,IF(INDIRECT("'АОСР'!"&amp;"O"&amp;A733+1,1)="ВЛ",ИНФА!$M$24,ИНФА!$M$27)))</f>
        <v xml:space="preserve"> Старший мастер Ломоносовского РЭС филиала </v>
      </c>
      <c r="E734" s="1">
        <f ca="1">IFERROR(IF(C734="",0,IF(IFERROR($B$733,0)=0,0,2)),0)</f>
        <v>0</v>
      </c>
    </row>
    <row r="735" spans="1:5" hidden="1" x14ac:dyDescent="0.25">
      <c r="A735" s="19"/>
      <c r="B735" s="31" t="str">
        <f ca="1">IFERROR(CONCATENATE(MID(INDIRECT("'АОСР'!"&amp;"C"&amp;A733+1,1),FIND(" ",INDIRECT("'АОСР'!"&amp;"C"&amp;A733+1,1),40)+1,46),$O$2),"")</f>
        <v/>
      </c>
      <c r="C735" s="25" t="str">
        <f ca="1">IF(ИНФА!$M$22="","",IF(INDIRECT("'АОСР'!"&amp;"O"&amp;A733+1,1)="ТП",ИНФА!$M$22,IF(INDIRECT("'АОСР'!"&amp;"O"&amp;A733+1,1)="ВЛ",ИНФА!$M$25,ИНФА!$M$28)))</f>
        <v xml:space="preserve">ПАО "Россети Ленэнерго", "ГтЭС" </v>
      </c>
      <c r="E735" s="1">
        <f t="shared" ref="E735:E758" ca="1" si="28">IFERROR(IF(C735="",0,IF(IFERROR($B$733,0)=0,0,2)),0)</f>
        <v>0</v>
      </c>
    </row>
    <row r="736" spans="1:5" hidden="1" x14ac:dyDescent="0.25">
      <c r="A736" s="19"/>
      <c r="B736" s="22"/>
      <c r="C736" s="25" t="str">
        <f ca="1">IF(ИНФА!$M$23="","",IF(INDIRECT("'АОСР'!"&amp;"O"&amp;A733+1,1)="ТП",ИНФА!$M$23,IF(INDIRECT("'АОСР'!"&amp;"O"&amp;A733+1,1)="ВЛ",ИНФА!$M$26,ИНФА!$M$29)))</f>
        <v xml:space="preserve"> Ширяев Е.М.</v>
      </c>
      <c r="E736" s="1">
        <f t="shared" ca="1" si="28"/>
        <v>0</v>
      </c>
    </row>
    <row r="737" spans="1:5" hidden="1" x14ac:dyDescent="0.25">
      <c r="A737" s="19"/>
      <c r="B737" s="22"/>
      <c r="C737" s="25" t="str">
        <f>IF(ИНФА!$M$30="","",ИНФА!$M$30)</f>
        <v>Директор по строительству ООО «СЭТ»</v>
      </c>
      <c r="E737" s="1">
        <f t="shared" ca="1" si="28"/>
        <v>0</v>
      </c>
    </row>
    <row r="738" spans="1:5" hidden="1" x14ac:dyDescent="0.25">
      <c r="A738" s="19"/>
      <c r="B738" s="22"/>
      <c r="C738" s="25" t="str">
        <f>IF(ИНФА!$M$31="","",ИНФА!$M$31)</f>
        <v>Потоцкий А.А.</v>
      </c>
      <c r="E738" s="1">
        <f t="shared" ca="1" si="28"/>
        <v>0</v>
      </c>
    </row>
    <row r="739" spans="1:5" hidden="1" x14ac:dyDescent="0.25">
      <c r="A739" s="19"/>
      <c r="B739" s="23"/>
      <c r="C739" s="25" t="str">
        <f>IF(ИНФА!$M$32="","",ИНФА!$M$32)</f>
        <v xml:space="preserve">Ведущий инженер строительного контроля </v>
      </c>
      <c r="E739" s="1">
        <f t="shared" ca="1" si="28"/>
        <v>0</v>
      </c>
    </row>
    <row r="740" spans="1:5" hidden="1" x14ac:dyDescent="0.25">
      <c r="A740" s="19"/>
      <c r="B740" s="23"/>
      <c r="C740" s="25" t="str">
        <f>IF(ИНФА!$M$33="","",ИНФА!$M$33)</f>
        <v>ООО «СЭТ» Кольцов А.Г.</v>
      </c>
      <c r="E740" s="1">
        <f t="shared" ca="1" si="28"/>
        <v>0</v>
      </c>
    </row>
    <row r="741" spans="1:5" hidden="1" x14ac:dyDescent="0.25">
      <c r="A741" s="19"/>
      <c r="B741" s="23"/>
      <c r="C741" s="25" t="str">
        <f>IF(ИНФА!$M$34="","",ИНФА!$M$34)</f>
        <v>Начальник участка ООО «СЭТ»</v>
      </c>
      <c r="E741" s="1">
        <f t="shared" ca="1" si="28"/>
        <v>0</v>
      </c>
    </row>
    <row r="742" spans="1:5" hidden="1" x14ac:dyDescent="0.25">
      <c r="A742" s="19"/>
      <c r="B742" s="14"/>
      <c r="C742" s="25" t="str">
        <f>IF(ИНФА!$M$35="","",ИНФА!$M$35)</f>
        <v>Нугуманов М.А.</v>
      </c>
      <c r="E742" s="1">
        <f t="shared" ca="1" si="28"/>
        <v>0</v>
      </c>
    </row>
    <row r="743" spans="1:5" hidden="1" x14ac:dyDescent="0.25">
      <c r="A743" s="19"/>
      <c r="B743" s="23"/>
      <c r="C743" s="25" t="str">
        <f>IF(ИНФА!$M$36="","",ИНФА!$M$36)</f>
        <v xml:space="preserve">Ведущий инженер отдела строительного контроля </v>
      </c>
      <c r="E743" s="1">
        <f t="shared" ca="1" si="28"/>
        <v>0</v>
      </c>
    </row>
    <row r="744" spans="1:5" hidden="1" x14ac:dyDescent="0.25">
      <c r="A744" s="19"/>
      <c r="B744" s="14"/>
      <c r="C744" s="25" t="str">
        <f>IF(ИНФА!$M$37="","",ИНФА!$M$37)</f>
        <v>АО "ЛЭСР" Сафуанова В.А.</v>
      </c>
      <c r="E744" s="1">
        <f t="shared" ca="1" si="28"/>
        <v>0</v>
      </c>
    </row>
    <row r="745" spans="1:5" hidden="1" x14ac:dyDescent="0.25">
      <c r="A745" s="19"/>
      <c r="B745" s="14"/>
      <c r="C745" s="25" t="str">
        <f>IF(ИНФА!$M$38="","",ИНФА!$M$38)</f>
        <v/>
      </c>
      <c r="E745" s="1">
        <f t="shared" si="28"/>
        <v>0</v>
      </c>
    </row>
    <row r="746" spans="1:5" hidden="1" x14ac:dyDescent="0.25">
      <c r="A746" s="19"/>
      <c r="B746" s="22"/>
      <c r="C746" s="25" t="str">
        <f>IF(ИНФА!$M$39="","",ИНФА!$M$39)</f>
        <v/>
      </c>
      <c r="E746" s="1">
        <f t="shared" si="28"/>
        <v>0</v>
      </c>
    </row>
    <row r="747" spans="1:5" hidden="1" x14ac:dyDescent="0.25">
      <c r="A747" s="19"/>
      <c r="B747" s="12"/>
      <c r="C747" s="25" t="str">
        <f>IF(ИНФА!$M$40="","",ИНФА!$M$40)</f>
        <v/>
      </c>
      <c r="E747" s="1">
        <f t="shared" si="28"/>
        <v>0</v>
      </c>
    </row>
    <row r="748" spans="1:5" hidden="1" x14ac:dyDescent="0.25">
      <c r="A748" s="19"/>
      <c r="B748" s="12"/>
      <c r="C748" s="25" t="str">
        <f>IF(ИНФА!$M$41="","",ИНФА!$M$41)</f>
        <v/>
      </c>
      <c r="E748" s="1">
        <f t="shared" si="28"/>
        <v>0</v>
      </c>
    </row>
    <row r="749" spans="1:5" hidden="1" x14ac:dyDescent="0.25">
      <c r="A749" s="19"/>
      <c r="B749" s="12"/>
      <c r="C749" s="25" t="str">
        <f>IF(ИНФА!$M$42="","",ИНФА!$M$42)</f>
        <v/>
      </c>
      <c r="E749" s="1">
        <f t="shared" si="28"/>
        <v>0</v>
      </c>
    </row>
    <row r="750" spans="1:5" hidden="1" x14ac:dyDescent="0.25">
      <c r="A750" s="19"/>
      <c r="B750" s="12"/>
      <c r="C750" s="25" t="str">
        <f>IF(ИНФА!$M$43="","",ИНФА!$M$43)</f>
        <v/>
      </c>
      <c r="E750" s="1">
        <f t="shared" si="28"/>
        <v>0</v>
      </c>
    </row>
    <row r="751" spans="1:5" hidden="1" x14ac:dyDescent="0.25">
      <c r="A751" s="19"/>
      <c r="B751" s="12"/>
      <c r="C751" s="25" t="str">
        <f>IF(ИНФА!$M$44="","",ИНФА!$M$44)</f>
        <v/>
      </c>
      <c r="E751" s="1">
        <f t="shared" si="28"/>
        <v>0</v>
      </c>
    </row>
    <row r="752" spans="1:5" hidden="1" x14ac:dyDescent="0.25">
      <c r="A752" s="19"/>
      <c r="B752" s="12"/>
      <c r="C752" s="25" t="str">
        <f>IF(ИНФА!$M$45="","",ИНФА!$M$45)</f>
        <v/>
      </c>
      <c r="E752" s="1">
        <f t="shared" si="28"/>
        <v>0</v>
      </c>
    </row>
    <row r="753" spans="1:5" hidden="1" x14ac:dyDescent="0.25">
      <c r="A753" s="19"/>
      <c r="B753" s="12"/>
      <c r="C753" s="25" t="str">
        <f>IF(ИНФА!$M$46="","",ИНФА!$M$46)</f>
        <v/>
      </c>
      <c r="E753" s="1">
        <f t="shared" si="28"/>
        <v>0</v>
      </c>
    </row>
    <row r="754" spans="1:5" hidden="1" x14ac:dyDescent="0.25">
      <c r="A754" s="19"/>
      <c r="B754" s="12"/>
      <c r="C754" s="25" t="str">
        <f>IF(ИНФА!$M$47="","",ИНФА!$M$47)</f>
        <v/>
      </c>
      <c r="E754" s="1">
        <f t="shared" si="28"/>
        <v>0</v>
      </c>
    </row>
    <row r="755" spans="1:5" hidden="1" x14ac:dyDescent="0.25">
      <c r="A755" s="19"/>
      <c r="B755" s="12"/>
      <c r="C755" s="25" t="str">
        <f>IF(ИНФА!$M$48="","",ИНФА!$M$48)</f>
        <v/>
      </c>
      <c r="E755" s="1">
        <f t="shared" si="28"/>
        <v>0</v>
      </c>
    </row>
    <row r="756" spans="1:5" hidden="1" x14ac:dyDescent="0.25">
      <c r="A756" s="19"/>
      <c r="B756" s="12"/>
      <c r="C756" s="25" t="str">
        <f>IF(ИНФА!$M$49="","",ИНФА!$M$49)</f>
        <v/>
      </c>
      <c r="E756" s="1">
        <f t="shared" si="28"/>
        <v>0</v>
      </c>
    </row>
    <row r="757" spans="1:5" hidden="1" x14ac:dyDescent="0.25">
      <c r="A757" s="19"/>
      <c r="B757" s="12"/>
      <c r="C757" s="25" t="str">
        <f>IF(ИНФА!$M$50="","",ИНФА!$M$50)</f>
        <v/>
      </c>
      <c r="E757" s="1">
        <f t="shared" si="28"/>
        <v>0</v>
      </c>
    </row>
    <row r="758" spans="1:5" hidden="1" x14ac:dyDescent="0.25">
      <c r="A758" s="19"/>
      <c r="B758" s="12"/>
      <c r="C758" s="25" t="str">
        <f>IF(ИНФА!$M$51="","",ИНФА!$M$51)</f>
        <v/>
      </c>
      <c r="E758" s="1">
        <f t="shared" si="28"/>
        <v>0</v>
      </c>
    </row>
    <row r="759" spans="1:5" hidden="1" x14ac:dyDescent="0.25">
      <c r="A759" s="19">
        <f>A733+1</f>
        <v>30</v>
      </c>
      <c r="B759" s="21" t="e" cm="1">
        <f t="array" aca="1" ref="B759" ca="1">IF(MID(INDIRECT("'АОСР'!"&amp;"A"&amp;A759+1,1),1,FIND("_",INDIRECT("'АОСР'!"&amp;"A"&amp;A759+1,1),1)-1)="АОСР",CONCATENATE("Акт освидетельствования скрытых работ №",INDIRECT("'АОСР'!"&amp;"B"&amp;A759+1,1)),"Акт освидетельствования ответственных конструкций")</f>
        <v>#VALUE!</v>
      </c>
      <c r="C759" s="24" t="str">
        <f ca="1">CONCATENATE(INDIRECT("'АОСР'!"&amp;"G"&amp;A759+1,1)," ",INDIRECT("'АОСР'!"&amp;"H"&amp;A759+1,1)," ",INDIRECT("'АОСР'!"&amp;"I"&amp;A759+1,1),"г.")</f>
        <v xml:space="preserve">  г.</v>
      </c>
      <c r="E759" s="1">
        <f ca="1">IFERROR(IF(OR(C759="",IFERROR(B759,0)=0),0,1),0)</f>
        <v>0</v>
      </c>
    </row>
    <row r="760" spans="1:5" hidden="1" x14ac:dyDescent="0.25">
      <c r="A760" s="19"/>
      <c r="B760" s="30" t="str">
        <f ca="1">IF(LEN(INDIRECT("'АОСР'!"&amp;"C"&amp;A759+1,1))&lt;46,CONCATENATE($N$2,INDIRECT("'АОСР'!"&amp;"C"&amp;A759+1,1),$O$2),CONCATENATE($N$2,MID(INDIRECT("'АОСР'!"&amp;"C"&amp;A759+1,1),1,FIND(" ",INDIRECT("'АОСР'!"&amp;"C"&amp;A759+1,1),40))))</f>
        <v>""</v>
      </c>
      <c r="C760" s="25" t="str">
        <f ca="1">IF(ИНФА!$M$21="","",IF(INDIRECT("'АОСР'!"&amp;"O"&amp;A759+1,1)="ТП",ИНФА!$M$21,IF(INDIRECT("'АОСР'!"&amp;"O"&amp;A759+1,1)="ВЛ",ИНФА!$M$24,ИНФА!$M$27)))</f>
        <v xml:space="preserve"> Старший мастер Ломоносовского РЭС филиала </v>
      </c>
      <c r="E760" s="1">
        <f ca="1">IFERROR(IF(C760="",0,IF(IFERROR($B$759,0)=0,0,2)),0)</f>
        <v>0</v>
      </c>
    </row>
    <row r="761" spans="1:5" hidden="1" x14ac:dyDescent="0.25">
      <c r="A761" s="19"/>
      <c r="B761" s="31" t="str">
        <f ca="1">IFERROR(CONCATENATE(MID(INDIRECT("'АОСР'!"&amp;"C"&amp;A759+1,1),FIND(" ",INDIRECT("'АОСР'!"&amp;"C"&amp;A759+1,1),40)+1,46),$O$2),"")</f>
        <v/>
      </c>
      <c r="C761" s="25" t="str">
        <f ca="1">IF(ИНФА!$M$22="","",IF(INDIRECT("'АОСР'!"&amp;"O"&amp;A759+1,1)="ТП",ИНФА!$M$22,IF(INDIRECT("'АОСР'!"&amp;"O"&amp;A759+1,1)="ВЛ",ИНФА!$M$25,ИНФА!$M$28)))</f>
        <v xml:space="preserve">ПАО "Россети Ленэнерго", "ГтЭС" </v>
      </c>
      <c r="E761" s="1">
        <f t="shared" ref="E761:E784" ca="1" si="29">IFERROR(IF(C761="",0,IF(IFERROR($B$759,0)=0,0,2)),0)</f>
        <v>0</v>
      </c>
    </row>
    <row r="762" spans="1:5" hidden="1" x14ac:dyDescent="0.25">
      <c r="A762" s="19"/>
      <c r="B762" s="22"/>
      <c r="C762" s="25" t="str">
        <f ca="1">IF(ИНФА!$M$23="","",IF(INDIRECT("'АОСР'!"&amp;"O"&amp;A759+1,1)="ТП",ИНФА!$M$23,IF(INDIRECT("'АОСР'!"&amp;"O"&amp;A759+1,1)="ВЛ",ИНФА!$M$26,ИНФА!$M$29)))</f>
        <v xml:space="preserve"> Ширяев Е.М.</v>
      </c>
      <c r="E762" s="1">
        <f t="shared" ca="1" si="29"/>
        <v>0</v>
      </c>
    </row>
    <row r="763" spans="1:5" hidden="1" x14ac:dyDescent="0.25">
      <c r="A763" s="19"/>
      <c r="B763" s="22"/>
      <c r="C763" s="25" t="str">
        <f>IF(ИНФА!$M$30="","",ИНФА!$M$30)</f>
        <v>Директор по строительству ООО «СЭТ»</v>
      </c>
      <c r="E763" s="1">
        <f t="shared" ca="1" si="29"/>
        <v>0</v>
      </c>
    </row>
    <row r="764" spans="1:5" hidden="1" x14ac:dyDescent="0.25">
      <c r="A764" s="19"/>
      <c r="B764" s="22"/>
      <c r="C764" s="25" t="str">
        <f>IF(ИНФА!$M$31="","",ИНФА!$M$31)</f>
        <v>Потоцкий А.А.</v>
      </c>
      <c r="E764" s="1">
        <f t="shared" ca="1" si="29"/>
        <v>0</v>
      </c>
    </row>
    <row r="765" spans="1:5" hidden="1" x14ac:dyDescent="0.25">
      <c r="A765" s="19"/>
      <c r="B765" s="23"/>
      <c r="C765" s="25" t="str">
        <f>IF(ИНФА!$M$32="","",ИНФА!$M$32)</f>
        <v xml:space="preserve">Ведущий инженер строительного контроля </v>
      </c>
      <c r="E765" s="1">
        <f t="shared" ca="1" si="29"/>
        <v>0</v>
      </c>
    </row>
    <row r="766" spans="1:5" hidden="1" x14ac:dyDescent="0.25">
      <c r="A766" s="19"/>
      <c r="B766" s="23"/>
      <c r="C766" s="25" t="str">
        <f>IF(ИНФА!$M$33="","",ИНФА!$M$33)</f>
        <v>ООО «СЭТ» Кольцов А.Г.</v>
      </c>
      <c r="E766" s="1">
        <f t="shared" ca="1" si="29"/>
        <v>0</v>
      </c>
    </row>
    <row r="767" spans="1:5" hidden="1" x14ac:dyDescent="0.25">
      <c r="A767" s="19"/>
      <c r="B767" s="23"/>
      <c r="C767" s="25" t="str">
        <f>IF(ИНФА!$M$34="","",ИНФА!$M$34)</f>
        <v>Начальник участка ООО «СЭТ»</v>
      </c>
      <c r="E767" s="1">
        <f t="shared" ca="1" si="29"/>
        <v>0</v>
      </c>
    </row>
    <row r="768" spans="1:5" hidden="1" x14ac:dyDescent="0.25">
      <c r="A768" s="19"/>
      <c r="B768" s="14"/>
      <c r="C768" s="25" t="str">
        <f>IF(ИНФА!$M$35="","",ИНФА!$M$35)</f>
        <v>Нугуманов М.А.</v>
      </c>
      <c r="E768" s="1">
        <f t="shared" ca="1" si="29"/>
        <v>0</v>
      </c>
    </row>
    <row r="769" spans="1:5" hidden="1" x14ac:dyDescent="0.25">
      <c r="A769" s="19"/>
      <c r="B769" s="23"/>
      <c r="C769" s="25" t="str">
        <f>IF(ИНФА!$M$36="","",ИНФА!$M$36)</f>
        <v xml:space="preserve">Ведущий инженер отдела строительного контроля </v>
      </c>
      <c r="E769" s="1">
        <f t="shared" ca="1" si="29"/>
        <v>0</v>
      </c>
    </row>
    <row r="770" spans="1:5" hidden="1" x14ac:dyDescent="0.25">
      <c r="A770" s="19"/>
      <c r="B770" s="14"/>
      <c r="C770" s="25" t="str">
        <f>IF(ИНФА!$M$37="","",ИНФА!$M$37)</f>
        <v>АО "ЛЭСР" Сафуанова В.А.</v>
      </c>
      <c r="E770" s="1">
        <f t="shared" ca="1" si="29"/>
        <v>0</v>
      </c>
    </row>
    <row r="771" spans="1:5" hidden="1" x14ac:dyDescent="0.25">
      <c r="A771" s="19"/>
      <c r="B771" s="14"/>
      <c r="C771" s="25" t="str">
        <f>IF(ИНФА!$M$38="","",ИНФА!$M$38)</f>
        <v/>
      </c>
      <c r="E771" s="1">
        <f t="shared" si="29"/>
        <v>0</v>
      </c>
    </row>
    <row r="772" spans="1:5" hidden="1" x14ac:dyDescent="0.25">
      <c r="A772" s="19"/>
      <c r="B772" s="22"/>
      <c r="C772" s="25" t="str">
        <f>IF(ИНФА!$M$39="","",ИНФА!$M$39)</f>
        <v/>
      </c>
      <c r="E772" s="1">
        <f t="shared" si="29"/>
        <v>0</v>
      </c>
    </row>
    <row r="773" spans="1:5" hidden="1" x14ac:dyDescent="0.25">
      <c r="A773" s="19"/>
      <c r="B773" s="12"/>
      <c r="C773" s="25" t="str">
        <f>IF(ИНФА!$M$40="","",ИНФА!$M$40)</f>
        <v/>
      </c>
      <c r="E773" s="1">
        <f t="shared" si="29"/>
        <v>0</v>
      </c>
    </row>
    <row r="774" spans="1:5" hidden="1" x14ac:dyDescent="0.25">
      <c r="A774" s="19"/>
      <c r="B774" s="12"/>
      <c r="C774" s="25" t="str">
        <f>IF(ИНФА!$M$41="","",ИНФА!$M$41)</f>
        <v/>
      </c>
      <c r="E774" s="1">
        <f t="shared" si="29"/>
        <v>0</v>
      </c>
    </row>
    <row r="775" spans="1:5" hidden="1" x14ac:dyDescent="0.25">
      <c r="A775" s="19"/>
      <c r="B775" s="12"/>
      <c r="C775" s="25" t="str">
        <f>IF(ИНФА!$M$42="","",ИНФА!$M$42)</f>
        <v/>
      </c>
      <c r="E775" s="1">
        <f t="shared" si="29"/>
        <v>0</v>
      </c>
    </row>
    <row r="776" spans="1:5" hidden="1" x14ac:dyDescent="0.25">
      <c r="A776" s="19"/>
      <c r="B776" s="12"/>
      <c r="C776" s="25" t="str">
        <f>IF(ИНФА!$M$43="","",ИНФА!$M$43)</f>
        <v/>
      </c>
      <c r="E776" s="1">
        <f t="shared" si="29"/>
        <v>0</v>
      </c>
    </row>
    <row r="777" spans="1:5" hidden="1" x14ac:dyDescent="0.25">
      <c r="A777" s="19"/>
      <c r="B777" s="12"/>
      <c r="C777" s="25" t="str">
        <f>IF(ИНФА!$M$44="","",ИНФА!$M$44)</f>
        <v/>
      </c>
      <c r="E777" s="1">
        <f t="shared" si="29"/>
        <v>0</v>
      </c>
    </row>
    <row r="778" spans="1:5" hidden="1" x14ac:dyDescent="0.25">
      <c r="A778" s="19"/>
      <c r="B778" s="12"/>
      <c r="C778" s="25" t="str">
        <f>IF(ИНФА!$M$45="","",ИНФА!$M$45)</f>
        <v/>
      </c>
      <c r="E778" s="1">
        <f t="shared" si="29"/>
        <v>0</v>
      </c>
    </row>
    <row r="779" spans="1:5" hidden="1" x14ac:dyDescent="0.25">
      <c r="A779" s="19"/>
      <c r="B779" s="12"/>
      <c r="C779" s="25" t="str">
        <f>IF(ИНФА!$M$46="","",ИНФА!$M$46)</f>
        <v/>
      </c>
      <c r="E779" s="1">
        <f t="shared" si="29"/>
        <v>0</v>
      </c>
    </row>
    <row r="780" spans="1:5" hidden="1" x14ac:dyDescent="0.25">
      <c r="A780" s="19"/>
      <c r="B780" s="12"/>
      <c r="C780" s="25" t="str">
        <f>IF(ИНФА!$M$47="","",ИНФА!$M$47)</f>
        <v/>
      </c>
      <c r="E780" s="1">
        <f t="shared" si="29"/>
        <v>0</v>
      </c>
    </row>
    <row r="781" spans="1:5" hidden="1" x14ac:dyDescent="0.25">
      <c r="A781" s="19"/>
      <c r="B781" s="12"/>
      <c r="C781" s="25" t="str">
        <f>IF(ИНФА!$M$48="","",ИНФА!$M$48)</f>
        <v/>
      </c>
      <c r="E781" s="1">
        <f t="shared" si="29"/>
        <v>0</v>
      </c>
    </row>
    <row r="782" spans="1:5" hidden="1" x14ac:dyDescent="0.25">
      <c r="A782" s="19"/>
      <c r="B782" s="12"/>
      <c r="C782" s="25" t="str">
        <f>IF(ИНФА!$M$49="","",ИНФА!$M$49)</f>
        <v/>
      </c>
      <c r="E782" s="1">
        <f t="shared" si="29"/>
        <v>0</v>
      </c>
    </row>
    <row r="783" spans="1:5" hidden="1" x14ac:dyDescent="0.25">
      <c r="A783" s="19"/>
      <c r="B783" s="12"/>
      <c r="C783" s="25" t="str">
        <f>IF(ИНФА!$M$50="","",ИНФА!$M$50)</f>
        <v/>
      </c>
      <c r="E783" s="1">
        <f t="shared" si="29"/>
        <v>0</v>
      </c>
    </row>
    <row r="784" spans="1:5" hidden="1" x14ac:dyDescent="0.25">
      <c r="A784" s="19"/>
      <c r="B784" s="12"/>
      <c r="C784" s="25" t="str">
        <f>IF(ИНФА!$M$51="","",ИНФА!$M$51)</f>
        <v/>
      </c>
      <c r="E784" s="1">
        <f t="shared" si="29"/>
        <v>0</v>
      </c>
    </row>
    <row r="785" spans="1:5" hidden="1" x14ac:dyDescent="0.25">
      <c r="A785" s="19">
        <f>A759+1</f>
        <v>31</v>
      </c>
      <c r="B785" s="21" t="e" cm="1">
        <f t="array" aca="1" ref="B785" ca="1">IF(MID(INDIRECT("'АОСР'!"&amp;"A"&amp;A785+1,1),1,FIND("_",INDIRECT("'АОСР'!"&amp;"A"&amp;A785+1,1),1)-1)="АОСР",CONCATENATE("Акт освидетельствования скрытых работ №",INDIRECT("'АОСР'!"&amp;"B"&amp;A785+1,1)),"Акт освидетельствования ответственных конструкций")</f>
        <v>#VALUE!</v>
      </c>
      <c r="C785" s="24" t="str">
        <f ca="1">CONCATENATE(INDIRECT("'АОСР'!"&amp;"G"&amp;A785+1,1)," ",INDIRECT("'АОСР'!"&amp;"H"&amp;A785+1,1)," ",INDIRECT("'АОСР'!"&amp;"I"&amp;A785+1,1),"г.")</f>
        <v xml:space="preserve">  г.</v>
      </c>
      <c r="E785" s="1">
        <f ca="1">IFERROR(IF(OR(C785="",IFERROR(B785,0)=0),0,1),0)</f>
        <v>0</v>
      </c>
    </row>
    <row r="786" spans="1:5" hidden="1" x14ac:dyDescent="0.25">
      <c r="A786" s="19"/>
      <c r="B786" s="30" t="str">
        <f ca="1">IF(LEN(INDIRECT("'АОСР'!"&amp;"C"&amp;A785+1,1))&lt;46,CONCATENATE($N$2,INDIRECT("'АОСР'!"&amp;"C"&amp;A785+1,1),$O$2),CONCATENATE($N$2,MID(INDIRECT("'АОСР'!"&amp;"C"&amp;A785+1,1),1,FIND(" ",INDIRECT("'АОСР'!"&amp;"C"&amp;A785+1,1),40))))</f>
        <v>""</v>
      </c>
      <c r="C786" s="25" t="str">
        <f ca="1">IF(ИНФА!$M$21="","",IF(INDIRECT("'АОСР'!"&amp;"O"&amp;A785+1,1)="ТП",ИНФА!$M$21,IF(INDIRECT("'АОСР'!"&amp;"O"&amp;A785+1,1)="ВЛ",ИНФА!$M$24,ИНФА!$M$27)))</f>
        <v xml:space="preserve"> Старший мастер Ломоносовского РЭС филиала </v>
      </c>
      <c r="E786" s="1">
        <f ca="1">IFERROR(IF(C786="",0,IF(IFERROR($B$785,0)=0,0,2)),0)</f>
        <v>0</v>
      </c>
    </row>
    <row r="787" spans="1:5" hidden="1" x14ac:dyDescent="0.25">
      <c r="A787" s="19"/>
      <c r="B787" s="31" t="str">
        <f ca="1">IFERROR(CONCATENATE(MID(INDIRECT("'АОСР'!"&amp;"C"&amp;A785+1,1),FIND(" ",INDIRECT("'АОСР'!"&amp;"C"&amp;A785+1,1),40)+1,46),$O$2),"")</f>
        <v/>
      </c>
      <c r="C787" s="25" t="str">
        <f ca="1">IF(ИНФА!$M$22="","",IF(INDIRECT("'АОСР'!"&amp;"O"&amp;A785+1,1)="ТП",ИНФА!$M$22,IF(INDIRECT("'АОСР'!"&amp;"O"&amp;A785+1,1)="ВЛ",ИНФА!$M$25,ИНФА!$M$28)))</f>
        <v xml:space="preserve">ПАО "Россети Ленэнерго", "ГтЭС" </v>
      </c>
      <c r="E787" s="1">
        <f t="shared" ref="E787:E810" ca="1" si="30">IFERROR(IF(C787="",0,IF(IFERROR($B$785,0)=0,0,2)),0)</f>
        <v>0</v>
      </c>
    </row>
    <row r="788" spans="1:5" hidden="1" x14ac:dyDescent="0.25">
      <c r="A788" s="19"/>
      <c r="B788" s="22"/>
      <c r="C788" s="25" t="str">
        <f ca="1">IF(ИНФА!$M$23="","",IF(INDIRECT("'АОСР'!"&amp;"O"&amp;A785+1,1)="ТП",ИНФА!$M$23,IF(INDIRECT("'АОСР'!"&amp;"O"&amp;A785+1,1)="ВЛ",ИНФА!$M$26,ИНФА!$M$29)))</f>
        <v xml:space="preserve"> Ширяев Е.М.</v>
      </c>
      <c r="E788" s="1">
        <f t="shared" ca="1" si="30"/>
        <v>0</v>
      </c>
    </row>
    <row r="789" spans="1:5" hidden="1" x14ac:dyDescent="0.25">
      <c r="A789" s="19"/>
      <c r="B789" s="22"/>
      <c r="C789" s="25" t="str">
        <f>IF(ИНФА!$M$30="","",ИНФА!$M$30)</f>
        <v>Директор по строительству ООО «СЭТ»</v>
      </c>
      <c r="E789" s="1">
        <f t="shared" ca="1" si="30"/>
        <v>0</v>
      </c>
    </row>
    <row r="790" spans="1:5" hidden="1" x14ac:dyDescent="0.25">
      <c r="A790" s="19"/>
      <c r="B790" s="22"/>
      <c r="C790" s="25" t="str">
        <f>IF(ИНФА!$M$31="","",ИНФА!$M$31)</f>
        <v>Потоцкий А.А.</v>
      </c>
      <c r="E790" s="1">
        <f t="shared" ca="1" si="30"/>
        <v>0</v>
      </c>
    </row>
    <row r="791" spans="1:5" hidden="1" x14ac:dyDescent="0.25">
      <c r="A791" s="19"/>
      <c r="B791" s="23"/>
      <c r="C791" s="25" t="str">
        <f>IF(ИНФА!$M$32="","",ИНФА!$M$32)</f>
        <v xml:space="preserve">Ведущий инженер строительного контроля </v>
      </c>
      <c r="E791" s="1">
        <f t="shared" ca="1" si="30"/>
        <v>0</v>
      </c>
    </row>
    <row r="792" spans="1:5" hidden="1" x14ac:dyDescent="0.25">
      <c r="A792" s="19"/>
      <c r="B792" s="23"/>
      <c r="C792" s="25" t="str">
        <f>IF(ИНФА!$M$33="","",ИНФА!$M$33)</f>
        <v>ООО «СЭТ» Кольцов А.Г.</v>
      </c>
      <c r="E792" s="1">
        <f t="shared" ca="1" si="30"/>
        <v>0</v>
      </c>
    </row>
    <row r="793" spans="1:5" hidden="1" x14ac:dyDescent="0.25">
      <c r="A793" s="19"/>
      <c r="B793" s="23"/>
      <c r="C793" s="25" t="str">
        <f>IF(ИНФА!$M$34="","",ИНФА!$M$34)</f>
        <v>Начальник участка ООО «СЭТ»</v>
      </c>
      <c r="E793" s="1">
        <f t="shared" ca="1" si="30"/>
        <v>0</v>
      </c>
    </row>
    <row r="794" spans="1:5" hidden="1" x14ac:dyDescent="0.25">
      <c r="A794" s="19"/>
      <c r="B794" s="14"/>
      <c r="C794" s="25" t="str">
        <f>IF(ИНФА!$M$35="","",ИНФА!$M$35)</f>
        <v>Нугуманов М.А.</v>
      </c>
      <c r="E794" s="1">
        <f t="shared" ca="1" si="30"/>
        <v>0</v>
      </c>
    </row>
    <row r="795" spans="1:5" hidden="1" x14ac:dyDescent="0.25">
      <c r="A795" s="19"/>
      <c r="B795" s="23"/>
      <c r="C795" s="25" t="str">
        <f>IF(ИНФА!$M$36="","",ИНФА!$M$36)</f>
        <v xml:space="preserve">Ведущий инженер отдела строительного контроля </v>
      </c>
      <c r="E795" s="1">
        <f t="shared" ca="1" si="30"/>
        <v>0</v>
      </c>
    </row>
    <row r="796" spans="1:5" hidden="1" x14ac:dyDescent="0.25">
      <c r="A796" s="19"/>
      <c r="B796" s="14"/>
      <c r="C796" s="25" t="str">
        <f>IF(ИНФА!$M$37="","",ИНФА!$M$37)</f>
        <v>АО "ЛЭСР" Сафуанова В.А.</v>
      </c>
      <c r="E796" s="1">
        <f t="shared" ca="1" si="30"/>
        <v>0</v>
      </c>
    </row>
    <row r="797" spans="1:5" hidden="1" x14ac:dyDescent="0.25">
      <c r="A797" s="19"/>
      <c r="B797" s="14"/>
      <c r="C797" s="25" t="str">
        <f>IF(ИНФА!$M$38="","",ИНФА!$M$38)</f>
        <v/>
      </c>
      <c r="E797" s="1">
        <f t="shared" si="30"/>
        <v>0</v>
      </c>
    </row>
    <row r="798" spans="1:5" hidden="1" x14ac:dyDescent="0.25">
      <c r="A798" s="19"/>
      <c r="B798" s="22"/>
      <c r="C798" s="25" t="str">
        <f>IF(ИНФА!$M$39="","",ИНФА!$M$39)</f>
        <v/>
      </c>
      <c r="E798" s="1">
        <f t="shared" si="30"/>
        <v>0</v>
      </c>
    </row>
    <row r="799" spans="1:5" hidden="1" x14ac:dyDescent="0.25">
      <c r="A799" s="19"/>
      <c r="B799" s="12"/>
      <c r="C799" s="25" t="str">
        <f>IF(ИНФА!$M$40="","",ИНФА!$M$40)</f>
        <v/>
      </c>
      <c r="E799" s="1">
        <f t="shared" si="30"/>
        <v>0</v>
      </c>
    </row>
    <row r="800" spans="1:5" hidden="1" x14ac:dyDescent="0.25">
      <c r="A800" s="19"/>
      <c r="B800" s="12"/>
      <c r="C800" s="25" t="str">
        <f>IF(ИНФА!$M$41="","",ИНФА!$M$41)</f>
        <v/>
      </c>
      <c r="E800" s="1">
        <f t="shared" si="30"/>
        <v>0</v>
      </c>
    </row>
    <row r="801" spans="1:5" hidden="1" x14ac:dyDescent="0.25">
      <c r="A801" s="19"/>
      <c r="B801" s="12"/>
      <c r="C801" s="25" t="str">
        <f>IF(ИНФА!$M$42="","",ИНФА!$M$42)</f>
        <v/>
      </c>
      <c r="E801" s="1">
        <f t="shared" si="30"/>
        <v>0</v>
      </c>
    </row>
    <row r="802" spans="1:5" hidden="1" x14ac:dyDescent="0.25">
      <c r="A802" s="19"/>
      <c r="B802" s="12"/>
      <c r="C802" s="25" t="str">
        <f>IF(ИНФА!$M$43="","",ИНФА!$M$43)</f>
        <v/>
      </c>
      <c r="E802" s="1">
        <f t="shared" si="30"/>
        <v>0</v>
      </c>
    </row>
    <row r="803" spans="1:5" hidden="1" x14ac:dyDescent="0.25">
      <c r="A803" s="19"/>
      <c r="B803" s="12"/>
      <c r="C803" s="25" t="str">
        <f>IF(ИНФА!$M$44="","",ИНФА!$M$44)</f>
        <v/>
      </c>
      <c r="E803" s="1">
        <f t="shared" si="30"/>
        <v>0</v>
      </c>
    </row>
    <row r="804" spans="1:5" hidden="1" x14ac:dyDescent="0.25">
      <c r="A804" s="19"/>
      <c r="B804" s="12"/>
      <c r="C804" s="25" t="str">
        <f>IF(ИНФА!$M$45="","",ИНФА!$M$45)</f>
        <v/>
      </c>
      <c r="E804" s="1">
        <f t="shared" si="30"/>
        <v>0</v>
      </c>
    </row>
    <row r="805" spans="1:5" hidden="1" x14ac:dyDescent="0.25">
      <c r="A805" s="19"/>
      <c r="B805" s="12"/>
      <c r="C805" s="25" t="str">
        <f>IF(ИНФА!$M$46="","",ИНФА!$M$46)</f>
        <v/>
      </c>
      <c r="E805" s="1">
        <f t="shared" si="30"/>
        <v>0</v>
      </c>
    </row>
    <row r="806" spans="1:5" hidden="1" x14ac:dyDescent="0.25">
      <c r="A806" s="19"/>
      <c r="B806" s="12"/>
      <c r="C806" s="25" t="str">
        <f>IF(ИНФА!$M$47="","",ИНФА!$M$47)</f>
        <v/>
      </c>
      <c r="E806" s="1">
        <f t="shared" si="30"/>
        <v>0</v>
      </c>
    </row>
    <row r="807" spans="1:5" hidden="1" x14ac:dyDescent="0.25">
      <c r="A807" s="19"/>
      <c r="B807" s="12"/>
      <c r="C807" s="25" t="str">
        <f>IF(ИНФА!$M$48="","",ИНФА!$M$48)</f>
        <v/>
      </c>
      <c r="E807" s="1">
        <f t="shared" si="30"/>
        <v>0</v>
      </c>
    </row>
    <row r="808" spans="1:5" hidden="1" x14ac:dyDescent="0.25">
      <c r="A808" s="19"/>
      <c r="B808" s="12"/>
      <c r="C808" s="25" t="str">
        <f>IF(ИНФА!$M$49="","",ИНФА!$M$49)</f>
        <v/>
      </c>
      <c r="E808" s="1">
        <f t="shared" si="30"/>
        <v>0</v>
      </c>
    </row>
    <row r="809" spans="1:5" hidden="1" x14ac:dyDescent="0.25">
      <c r="A809" s="19"/>
      <c r="B809" s="12"/>
      <c r="C809" s="25" t="str">
        <f>IF(ИНФА!$M$50="","",ИНФА!$M$50)</f>
        <v/>
      </c>
      <c r="E809" s="1">
        <f t="shared" si="30"/>
        <v>0</v>
      </c>
    </row>
    <row r="810" spans="1:5" hidden="1" x14ac:dyDescent="0.25">
      <c r="A810" s="19"/>
      <c r="B810" s="12"/>
      <c r="C810" s="25" t="str">
        <f>IF(ИНФА!$M$51="","",ИНФА!$M$51)</f>
        <v/>
      </c>
      <c r="E810" s="1">
        <f t="shared" si="30"/>
        <v>0</v>
      </c>
    </row>
    <row r="811" spans="1:5" hidden="1" x14ac:dyDescent="0.25">
      <c r="A811" s="19">
        <f>A785+1</f>
        <v>32</v>
      </c>
      <c r="B811" s="21" t="e" cm="1">
        <f t="array" aca="1" ref="B811" ca="1">IF(MID(INDIRECT("'АОСР'!"&amp;"A"&amp;A811+1,1),1,FIND("_",INDIRECT("'АОСР'!"&amp;"A"&amp;A811+1,1),1)-1)="АОСР",CONCATENATE("Акт освидетельствования скрытых работ №",INDIRECT("'АОСР'!"&amp;"B"&amp;A811+1,1)),"Акт освидетельствования ответственных конструкций")</f>
        <v>#VALUE!</v>
      </c>
      <c r="C811" s="24" t="str">
        <f ca="1">CONCATENATE(INDIRECT("'АОСР'!"&amp;"G"&amp;A811+1,1)," ",INDIRECT("'АОСР'!"&amp;"H"&amp;A811+1,1)," ",INDIRECT("'АОСР'!"&amp;"I"&amp;A811+1,1),"г.")</f>
        <v xml:space="preserve">  г.</v>
      </c>
      <c r="E811" s="1">
        <f ca="1">IFERROR(IF(OR(C811="",IFERROR(B811,0)=0),0,1),0)</f>
        <v>0</v>
      </c>
    </row>
    <row r="812" spans="1:5" hidden="1" x14ac:dyDescent="0.25">
      <c r="A812" s="19"/>
      <c r="B812" s="30" t="str">
        <f ca="1">IF(LEN(INDIRECT("'АОСР'!"&amp;"C"&amp;A811+1,1))&lt;46,CONCATENATE($N$2,INDIRECT("'АОСР'!"&amp;"C"&amp;A811+1,1),$O$2),CONCATENATE($N$2,MID(INDIRECT("'АОСР'!"&amp;"C"&amp;A811+1,1),1,FIND(" ",INDIRECT("'АОСР'!"&amp;"C"&amp;A811+1,1),40))))</f>
        <v>""</v>
      </c>
      <c r="C812" s="25" t="str">
        <f ca="1">IF(ИНФА!$M$21="","",IF(INDIRECT("'АОСР'!"&amp;"O"&amp;A811+1,1)="ТП",ИНФА!$M$21,IF(INDIRECT("'АОСР'!"&amp;"O"&amp;A811+1,1)="ВЛ",ИНФА!$M$24,ИНФА!$M$27)))</f>
        <v xml:space="preserve"> Старший мастер Ломоносовского РЭС филиала </v>
      </c>
      <c r="E812" s="1">
        <f ca="1">IFERROR(IF(C812="",0,IF(IFERROR($B$811,0)=0,0,2)),0)</f>
        <v>0</v>
      </c>
    </row>
    <row r="813" spans="1:5" hidden="1" x14ac:dyDescent="0.25">
      <c r="A813" s="19"/>
      <c r="B813" s="31" t="str">
        <f ca="1">IFERROR(CONCATENATE(MID(INDIRECT("'АОСР'!"&amp;"C"&amp;A811+1,1),FIND(" ",INDIRECT("'АОСР'!"&amp;"C"&amp;A811+1,1),40)+1,46),$O$2),"")</f>
        <v/>
      </c>
      <c r="C813" s="25" t="str">
        <f ca="1">IF(ИНФА!$M$22="","",IF(INDIRECT("'АОСР'!"&amp;"O"&amp;A811+1,1)="ТП",ИНФА!$M$22,IF(INDIRECT("'АОСР'!"&amp;"O"&amp;A811+1,1)="ВЛ",ИНФА!$M$25,ИНФА!$M$28)))</f>
        <v xml:space="preserve">ПАО "Россети Ленэнерго", "ГтЭС" </v>
      </c>
      <c r="E813" s="1">
        <f t="shared" ref="E813:E836" ca="1" si="31">IFERROR(IF(C813="",0,IF(IFERROR($B$811,0)=0,0,2)),0)</f>
        <v>0</v>
      </c>
    </row>
    <row r="814" spans="1:5" hidden="1" x14ac:dyDescent="0.25">
      <c r="A814" s="19"/>
      <c r="B814" s="22"/>
      <c r="C814" s="25" t="str">
        <f ca="1">IF(ИНФА!$M$23="","",IF(INDIRECT("'АОСР'!"&amp;"O"&amp;A811+1,1)="ТП",ИНФА!$M$23,IF(INDIRECT("'АОСР'!"&amp;"O"&amp;A811+1,1)="ВЛ",ИНФА!$M$26,ИНФА!$M$29)))</f>
        <v xml:space="preserve"> Ширяев Е.М.</v>
      </c>
      <c r="E814" s="1">
        <f t="shared" ca="1" si="31"/>
        <v>0</v>
      </c>
    </row>
    <row r="815" spans="1:5" hidden="1" x14ac:dyDescent="0.25">
      <c r="A815" s="19"/>
      <c r="B815" s="22"/>
      <c r="C815" s="25" t="str">
        <f>IF(ИНФА!$M$30="","",ИНФА!$M$30)</f>
        <v>Директор по строительству ООО «СЭТ»</v>
      </c>
      <c r="E815" s="1">
        <f t="shared" ca="1" si="31"/>
        <v>0</v>
      </c>
    </row>
    <row r="816" spans="1:5" hidden="1" x14ac:dyDescent="0.25">
      <c r="A816" s="19"/>
      <c r="B816" s="22"/>
      <c r="C816" s="25" t="str">
        <f>IF(ИНФА!$M$31="","",ИНФА!$M$31)</f>
        <v>Потоцкий А.А.</v>
      </c>
      <c r="E816" s="1">
        <f t="shared" ca="1" si="31"/>
        <v>0</v>
      </c>
    </row>
    <row r="817" spans="1:5" hidden="1" x14ac:dyDescent="0.25">
      <c r="A817" s="19"/>
      <c r="B817" s="23"/>
      <c r="C817" s="25" t="str">
        <f>IF(ИНФА!$M$32="","",ИНФА!$M$32)</f>
        <v xml:space="preserve">Ведущий инженер строительного контроля </v>
      </c>
      <c r="E817" s="1">
        <f t="shared" ca="1" si="31"/>
        <v>0</v>
      </c>
    </row>
    <row r="818" spans="1:5" hidden="1" x14ac:dyDescent="0.25">
      <c r="A818" s="19"/>
      <c r="B818" s="23"/>
      <c r="C818" s="25" t="str">
        <f>IF(ИНФА!$M$33="","",ИНФА!$M$33)</f>
        <v>ООО «СЭТ» Кольцов А.Г.</v>
      </c>
      <c r="E818" s="1">
        <f t="shared" ca="1" si="31"/>
        <v>0</v>
      </c>
    </row>
    <row r="819" spans="1:5" hidden="1" x14ac:dyDescent="0.25">
      <c r="A819" s="19"/>
      <c r="B819" s="23"/>
      <c r="C819" s="25" t="str">
        <f>IF(ИНФА!$M$34="","",ИНФА!$M$34)</f>
        <v>Начальник участка ООО «СЭТ»</v>
      </c>
      <c r="E819" s="1">
        <f t="shared" ca="1" si="31"/>
        <v>0</v>
      </c>
    </row>
    <row r="820" spans="1:5" hidden="1" x14ac:dyDescent="0.25">
      <c r="A820" s="19"/>
      <c r="B820" s="14"/>
      <c r="C820" s="25" t="str">
        <f>IF(ИНФА!$M$35="","",ИНФА!$M$35)</f>
        <v>Нугуманов М.А.</v>
      </c>
      <c r="E820" s="1">
        <f t="shared" ca="1" si="31"/>
        <v>0</v>
      </c>
    </row>
    <row r="821" spans="1:5" hidden="1" x14ac:dyDescent="0.25">
      <c r="A821" s="19"/>
      <c r="B821" s="23"/>
      <c r="C821" s="25" t="str">
        <f>IF(ИНФА!$M$36="","",ИНФА!$M$36)</f>
        <v xml:space="preserve">Ведущий инженер отдела строительного контроля </v>
      </c>
      <c r="E821" s="1">
        <f t="shared" ca="1" si="31"/>
        <v>0</v>
      </c>
    </row>
    <row r="822" spans="1:5" hidden="1" x14ac:dyDescent="0.25">
      <c r="A822" s="19"/>
      <c r="B822" s="14"/>
      <c r="C822" s="25" t="str">
        <f>IF(ИНФА!$M$37="","",ИНФА!$M$37)</f>
        <v>АО "ЛЭСР" Сафуанова В.А.</v>
      </c>
      <c r="E822" s="1">
        <f t="shared" ca="1" si="31"/>
        <v>0</v>
      </c>
    </row>
    <row r="823" spans="1:5" hidden="1" x14ac:dyDescent="0.25">
      <c r="A823" s="19"/>
      <c r="B823" s="14"/>
      <c r="C823" s="25" t="str">
        <f>IF(ИНФА!$M$38="","",ИНФА!$M$38)</f>
        <v/>
      </c>
      <c r="E823" s="1">
        <f t="shared" si="31"/>
        <v>0</v>
      </c>
    </row>
    <row r="824" spans="1:5" hidden="1" x14ac:dyDescent="0.25">
      <c r="A824" s="19"/>
      <c r="B824" s="22"/>
      <c r="C824" s="25" t="str">
        <f>IF(ИНФА!$M$39="","",ИНФА!$M$39)</f>
        <v/>
      </c>
      <c r="E824" s="1">
        <f t="shared" si="31"/>
        <v>0</v>
      </c>
    </row>
    <row r="825" spans="1:5" hidden="1" x14ac:dyDescent="0.25">
      <c r="A825" s="19"/>
      <c r="B825" s="12"/>
      <c r="C825" s="25" t="str">
        <f>IF(ИНФА!$M$40="","",ИНФА!$M$40)</f>
        <v/>
      </c>
      <c r="E825" s="1">
        <f t="shared" si="31"/>
        <v>0</v>
      </c>
    </row>
    <row r="826" spans="1:5" hidden="1" x14ac:dyDescent="0.25">
      <c r="A826" s="19"/>
      <c r="B826" s="12"/>
      <c r="C826" s="25" t="str">
        <f>IF(ИНФА!$M$41="","",ИНФА!$M$41)</f>
        <v/>
      </c>
      <c r="E826" s="1">
        <f t="shared" si="31"/>
        <v>0</v>
      </c>
    </row>
    <row r="827" spans="1:5" hidden="1" x14ac:dyDescent="0.25">
      <c r="A827" s="19"/>
      <c r="B827" s="12"/>
      <c r="C827" s="25" t="str">
        <f>IF(ИНФА!$M$42="","",ИНФА!$M$42)</f>
        <v/>
      </c>
      <c r="E827" s="1">
        <f t="shared" si="31"/>
        <v>0</v>
      </c>
    </row>
    <row r="828" spans="1:5" hidden="1" x14ac:dyDescent="0.25">
      <c r="A828" s="19"/>
      <c r="B828" s="12"/>
      <c r="C828" s="25" t="str">
        <f>IF(ИНФА!$M$43="","",ИНФА!$M$43)</f>
        <v/>
      </c>
      <c r="E828" s="1">
        <f t="shared" si="31"/>
        <v>0</v>
      </c>
    </row>
    <row r="829" spans="1:5" hidden="1" x14ac:dyDescent="0.25">
      <c r="A829" s="19"/>
      <c r="B829" s="12"/>
      <c r="C829" s="25" t="str">
        <f>IF(ИНФА!$M$44="","",ИНФА!$M$44)</f>
        <v/>
      </c>
      <c r="E829" s="1">
        <f t="shared" si="31"/>
        <v>0</v>
      </c>
    </row>
    <row r="830" spans="1:5" hidden="1" x14ac:dyDescent="0.25">
      <c r="A830" s="19"/>
      <c r="B830" s="12"/>
      <c r="C830" s="25" t="str">
        <f>IF(ИНФА!$M$45="","",ИНФА!$M$45)</f>
        <v/>
      </c>
      <c r="E830" s="1">
        <f t="shared" si="31"/>
        <v>0</v>
      </c>
    </row>
    <row r="831" spans="1:5" hidden="1" x14ac:dyDescent="0.25">
      <c r="A831" s="19"/>
      <c r="B831" s="12"/>
      <c r="C831" s="25" t="str">
        <f>IF(ИНФА!$M$46="","",ИНФА!$M$46)</f>
        <v/>
      </c>
      <c r="E831" s="1">
        <f t="shared" si="31"/>
        <v>0</v>
      </c>
    </row>
    <row r="832" spans="1:5" hidden="1" x14ac:dyDescent="0.25">
      <c r="A832" s="19"/>
      <c r="B832" s="12"/>
      <c r="C832" s="25" t="str">
        <f>IF(ИНФА!$M$47="","",ИНФА!$M$47)</f>
        <v/>
      </c>
      <c r="E832" s="1">
        <f t="shared" si="31"/>
        <v>0</v>
      </c>
    </row>
    <row r="833" spans="1:5" hidden="1" x14ac:dyDescent="0.25">
      <c r="A833" s="19"/>
      <c r="B833" s="12"/>
      <c r="C833" s="25" t="str">
        <f>IF(ИНФА!$M$48="","",ИНФА!$M$48)</f>
        <v/>
      </c>
      <c r="E833" s="1">
        <f t="shared" si="31"/>
        <v>0</v>
      </c>
    </row>
    <row r="834" spans="1:5" hidden="1" x14ac:dyDescent="0.25">
      <c r="A834" s="19"/>
      <c r="B834" s="12"/>
      <c r="C834" s="25" t="str">
        <f>IF(ИНФА!$M$49="","",ИНФА!$M$49)</f>
        <v/>
      </c>
      <c r="E834" s="1">
        <f t="shared" si="31"/>
        <v>0</v>
      </c>
    </row>
    <row r="835" spans="1:5" hidden="1" x14ac:dyDescent="0.25">
      <c r="A835" s="19"/>
      <c r="B835" s="12"/>
      <c r="C835" s="25" t="str">
        <f>IF(ИНФА!$M$50="","",ИНФА!$M$50)</f>
        <v/>
      </c>
      <c r="E835" s="1">
        <f t="shared" si="31"/>
        <v>0</v>
      </c>
    </row>
    <row r="836" spans="1:5" hidden="1" x14ac:dyDescent="0.25">
      <c r="A836" s="19"/>
      <c r="B836" s="12"/>
      <c r="C836" s="25" t="str">
        <f>IF(ИНФА!$M$51="","",ИНФА!$M$51)</f>
        <v/>
      </c>
      <c r="E836" s="1">
        <f t="shared" si="31"/>
        <v>0</v>
      </c>
    </row>
    <row r="837" spans="1:5" hidden="1" x14ac:dyDescent="0.25">
      <c r="A837" s="19">
        <f>A811+1</f>
        <v>33</v>
      </c>
      <c r="B837" s="21" t="e" cm="1">
        <f t="array" aca="1" ref="B837" ca="1">IF(MID(INDIRECT("'АОСР'!"&amp;"A"&amp;A837+1,1),1,FIND("_",INDIRECT("'АОСР'!"&amp;"A"&amp;A837+1,1),1)-1)="АОСР",CONCATENATE("Акт освидетельствования скрытых работ №",INDIRECT("'АОСР'!"&amp;"B"&amp;A837+1,1)),"Акт освидетельствования ответственных конструкций")</f>
        <v>#VALUE!</v>
      </c>
      <c r="C837" s="24" t="str">
        <f ca="1">CONCATENATE(INDIRECT("'АОСР'!"&amp;"G"&amp;A837+1,1)," ",INDIRECT("'АОСР'!"&amp;"H"&amp;A837+1,1)," ",INDIRECT("'АОСР'!"&amp;"I"&amp;A837+1,1),"г.")</f>
        <v xml:space="preserve">  г.</v>
      </c>
      <c r="E837" s="1">
        <f ca="1">IFERROR(IF(OR(C837="",IFERROR(B837,0)=0),0,1),0)</f>
        <v>0</v>
      </c>
    </row>
    <row r="838" spans="1:5" hidden="1" x14ac:dyDescent="0.25">
      <c r="A838" s="19"/>
      <c r="B838" s="30" t="str">
        <f ca="1">IF(LEN(INDIRECT("'АОСР'!"&amp;"C"&amp;A837+1,1))&lt;46,CONCATENATE($N$2,INDIRECT("'АОСР'!"&amp;"C"&amp;A837+1,1),$O$2),CONCATENATE($N$2,MID(INDIRECT("'АОСР'!"&amp;"C"&amp;A837+1,1),1,FIND(" ",INDIRECT("'АОСР'!"&amp;"C"&amp;A837+1,1),40))))</f>
        <v>""</v>
      </c>
      <c r="C838" s="25" t="str">
        <f ca="1">IF(ИНФА!$M$21="","",IF(INDIRECT("'АОСР'!"&amp;"O"&amp;A837+1,1)="ТП",ИНФА!$M$21,IF(INDIRECT("'АОСР'!"&amp;"O"&amp;A837+1,1)="ВЛ",ИНФА!$M$24,ИНФА!$M$27)))</f>
        <v xml:space="preserve"> Старший мастер Ломоносовского РЭС филиала </v>
      </c>
      <c r="E838" s="1">
        <f ca="1">IFERROR(IF(C838="",0,IF(IFERROR($B$837,0)=0,0,2)),0)</f>
        <v>0</v>
      </c>
    </row>
    <row r="839" spans="1:5" hidden="1" x14ac:dyDescent="0.25">
      <c r="A839" s="19"/>
      <c r="B839" s="31" t="str">
        <f ca="1">IFERROR(CONCATENATE(MID(INDIRECT("'АОСР'!"&amp;"C"&amp;A837+1,1),FIND(" ",INDIRECT("'АОСР'!"&amp;"C"&amp;A837+1,1),40)+1,46),$O$2),"")</f>
        <v/>
      </c>
      <c r="C839" s="25" t="str">
        <f ca="1">IF(ИНФА!$M$22="","",IF(INDIRECT("'АОСР'!"&amp;"O"&amp;A837+1,1)="ТП",ИНФА!$M$22,IF(INDIRECT("'АОСР'!"&amp;"O"&amp;A837+1,1)="ВЛ",ИНФА!$M$25,ИНФА!$M$28)))</f>
        <v xml:space="preserve">ПАО "Россети Ленэнерго", "ГтЭС" </v>
      </c>
      <c r="E839" s="1">
        <f t="shared" ref="E839:E862" ca="1" si="32">IFERROR(IF(C839="",0,IF(IFERROR($B$837,0)=0,0,2)),0)</f>
        <v>0</v>
      </c>
    </row>
    <row r="840" spans="1:5" hidden="1" x14ac:dyDescent="0.25">
      <c r="A840" s="19"/>
      <c r="B840" s="22"/>
      <c r="C840" s="25" t="str">
        <f ca="1">IF(ИНФА!$M$23="","",IF(INDIRECT("'АОСР'!"&amp;"O"&amp;A837+1,1)="ТП",ИНФА!$M$23,IF(INDIRECT("'АОСР'!"&amp;"O"&amp;A837+1,1)="ВЛ",ИНФА!$M$26,ИНФА!$M$29)))</f>
        <v xml:space="preserve"> Ширяев Е.М.</v>
      </c>
      <c r="E840" s="1">
        <f t="shared" ca="1" si="32"/>
        <v>0</v>
      </c>
    </row>
    <row r="841" spans="1:5" hidden="1" x14ac:dyDescent="0.25">
      <c r="A841" s="19"/>
      <c r="B841" s="22"/>
      <c r="C841" s="25" t="str">
        <f>IF(ИНФА!$M$30="","",ИНФА!$M$30)</f>
        <v>Директор по строительству ООО «СЭТ»</v>
      </c>
      <c r="E841" s="1">
        <f t="shared" ca="1" si="32"/>
        <v>0</v>
      </c>
    </row>
    <row r="842" spans="1:5" hidden="1" x14ac:dyDescent="0.25">
      <c r="A842" s="19"/>
      <c r="B842" s="22"/>
      <c r="C842" s="25" t="str">
        <f>IF(ИНФА!$M$31="","",ИНФА!$M$31)</f>
        <v>Потоцкий А.А.</v>
      </c>
      <c r="E842" s="1">
        <f t="shared" ca="1" si="32"/>
        <v>0</v>
      </c>
    </row>
    <row r="843" spans="1:5" hidden="1" x14ac:dyDescent="0.25">
      <c r="A843" s="19"/>
      <c r="B843" s="23"/>
      <c r="C843" s="25" t="str">
        <f>IF(ИНФА!$M$32="","",ИНФА!$M$32)</f>
        <v xml:space="preserve">Ведущий инженер строительного контроля </v>
      </c>
      <c r="E843" s="1">
        <f t="shared" ca="1" si="32"/>
        <v>0</v>
      </c>
    </row>
    <row r="844" spans="1:5" hidden="1" x14ac:dyDescent="0.25">
      <c r="A844" s="19"/>
      <c r="B844" s="23"/>
      <c r="C844" s="25" t="str">
        <f>IF(ИНФА!$M$33="","",ИНФА!$M$33)</f>
        <v>ООО «СЭТ» Кольцов А.Г.</v>
      </c>
      <c r="E844" s="1">
        <f t="shared" ca="1" si="32"/>
        <v>0</v>
      </c>
    </row>
    <row r="845" spans="1:5" hidden="1" x14ac:dyDescent="0.25">
      <c r="A845" s="19"/>
      <c r="B845" s="23"/>
      <c r="C845" s="25" t="str">
        <f>IF(ИНФА!$M$34="","",ИНФА!$M$34)</f>
        <v>Начальник участка ООО «СЭТ»</v>
      </c>
      <c r="E845" s="1">
        <f t="shared" ca="1" si="32"/>
        <v>0</v>
      </c>
    </row>
    <row r="846" spans="1:5" hidden="1" x14ac:dyDescent="0.25">
      <c r="A846" s="19"/>
      <c r="B846" s="14"/>
      <c r="C846" s="25" t="str">
        <f>IF(ИНФА!$M$35="","",ИНФА!$M$35)</f>
        <v>Нугуманов М.А.</v>
      </c>
      <c r="E846" s="1">
        <f t="shared" ca="1" si="32"/>
        <v>0</v>
      </c>
    </row>
    <row r="847" spans="1:5" hidden="1" x14ac:dyDescent="0.25">
      <c r="A847" s="19"/>
      <c r="B847" s="23"/>
      <c r="C847" s="25" t="str">
        <f>IF(ИНФА!$M$36="","",ИНФА!$M$36)</f>
        <v xml:space="preserve">Ведущий инженер отдела строительного контроля </v>
      </c>
      <c r="E847" s="1">
        <f t="shared" ca="1" si="32"/>
        <v>0</v>
      </c>
    </row>
    <row r="848" spans="1:5" hidden="1" x14ac:dyDescent="0.25">
      <c r="A848" s="19"/>
      <c r="B848" s="14"/>
      <c r="C848" s="25" t="str">
        <f>IF(ИНФА!$M$37="","",ИНФА!$M$37)</f>
        <v>АО "ЛЭСР" Сафуанова В.А.</v>
      </c>
      <c r="E848" s="1">
        <f t="shared" ca="1" si="32"/>
        <v>0</v>
      </c>
    </row>
    <row r="849" spans="1:5" hidden="1" x14ac:dyDescent="0.25">
      <c r="A849" s="19"/>
      <c r="B849" s="14"/>
      <c r="C849" s="25" t="str">
        <f>IF(ИНФА!$M$38="","",ИНФА!$M$38)</f>
        <v/>
      </c>
      <c r="E849" s="1">
        <f t="shared" si="32"/>
        <v>0</v>
      </c>
    </row>
    <row r="850" spans="1:5" hidden="1" x14ac:dyDescent="0.25">
      <c r="A850" s="19"/>
      <c r="B850" s="22"/>
      <c r="C850" s="25" t="str">
        <f>IF(ИНФА!$M$39="","",ИНФА!$M$39)</f>
        <v/>
      </c>
      <c r="E850" s="1">
        <f t="shared" si="32"/>
        <v>0</v>
      </c>
    </row>
    <row r="851" spans="1:5" hidden="1" x14ac:dyDescent="0.25">
      <c r="A851" s="19"/>
      <c r="B851" s="12"/>
      <c r="C851" s="25" t="str">
        <f>IF(ИНФА!$M$40="","",ИНФА!$M$40)</f>
        <v/>
      </c>
      <c r="E851" s="1">
        <f t="shared" si="32"/>
        <v>0</v>
      </c>
    </row>
    <row r="852" spans="1:5" hidden="1" x14ac:dyDescent="0.25">
      <c r="A852" s="19"/>
      <c r="B852" s="12"/>
      <c r="C852" s="25" t="str">
        <f>IF(ИНФА!$M$41="","",ИНФА!$M$41)</f>
        <v/>
      </c>
      <c r="E852" s="1">
        <f t="shared" si="32"/>
        <v>0</v>
      </c>
    </row>
    <row r="853" spans="1:5" hidden="1" x14ac:dyDescent="0.25">
      <c r="A853" s="19"/>
      <c r="B853" s="12"/>
      <c r="C853" s="25" t="str">
        <f>IF(ИНФА!$M$42="","",ИНФА!$M$42)</f>
        <v/>
      </c>
      <c r="E853" s="1">
        <f t="shared" si="32"/>
        <v>0</v>
      </c>
    </row>
    <row r="854" spans="1:5" hidden="1" x14ac:dyDescent="0.25">
      <c r="A854" s="19"/>
      <c r="B854" s="12"/>
      <c r="C854" s="25" t="str">
        <f>IF(ИНФА!$M$43="","",ИНФА!$M$43)</f>
        <v/>
      </c>
      <c r="E854" s="1">
        <f t="shared" si="32"/>
        <v>0</v>
      </c>
    </row>
    <row r="855" spans="1:5" hidden="1" x14ac:dyDescent="0.25">
      <c r="A855" s="19"/>
      <c r="B855" s="12"/>
      <c r="C855" s="25" t="str">
        <f>IF(ИНФА!$M$44="","",ИНФА!$M$44)</f>
        <v/>
      </c>
      <c r="E855" s="1">
        <f t="shared" si="32"/>
        <v>0</v>
      </c>
    </row>
    <row r="856" spans="1:5" hidden="1" x14ac:dyDescent="0.25">
      <c r="A856" s="19"/>
      <c r="B856" s="12"/>
      <c r="C856" s="25" t="str">
        <f>IF(ИНФА!$M$45="","",ИНФА!$M$45)</f>
        <v/>
      </c>
      <c r="E856" s="1">
        <f t="shared" si="32"/>
        <v>0</v>
      </c>
    </row>
    <row r="857" spans="1:5" hidden="1" x14ac:dyDescent="0.25">
      <c r="A857" s="19"/>
      <c r="B857" s="12"/>
      <c r="C857" s="25" t="str">
        <f>IF(ИНФА!$M$46="","",ИНФА!$M$46)</f>
        <v/>
      </c>
      <c r="E857" s="1">
        <f t="shared" si="32"/>
        <v>0</v>
      </c>
    </row>
    <row r="858" spans="1:5" hidden="1" x14ac:dyDescent="0.25">
      <c r="A858" s="19"/>
      <c r="B858" s="12"/>
      <c r="C858" s="25" t="str">
        <f>IF(ИНФА!$M$47="","",ИНФА!$M$47)</f>
        <v/>
      </c>
      <c r="E858" s="1">
        <f t="shared" si="32"/>
        <v>0</v>
      </c>
    </row>
    <row r="859" spans="1:5" hidden="1" x14ac:dyDescent="0.25">
      <c r="A859" s="19"/>
      <c r="B859" s="12"/>
      <c r="C859" s="25" t="str">
        <f>IF(ИНФА!$M$48="","",ИНФА!$M$48)</f>
        <v/>
      </c>
      <c r="E859" s="1">
        <f t="shared" si="32"/>
        <v>0</v>
      </c>
    </row>
    <row r="860" spans="1:5" hidden="1" x14ac:dyDescent="0.25">
      <c r="A860" s="19"/>
      <c r="B860" s="12"/>
      <c r="C860" s="25" t="str">
        <f>IF(ИНФА!$M$49="","",ИНФА!$M$49)</f>
        <v/>
      </c>
      <c r="E860" s="1">
        <f t="shared" si="32"/>
        <v>0</v>
      </c>
    </row>
    <row r="861" spans="1:5" hidden="1" x14ac:dyDescent="0.25">
      <c r="A861" s="19"/>
      <c r="B861" s="12"/>
      <c r="C861" s="25" t="str">
        <f>IF(ИНФА!$M$50="","",ИНФА!$M$50)</f>
        <v/>
      </c>
      <c r="E861" s="1">
        <f t="shared" si="32"/>
        <v>0</v>
      </c>
    </row>
    <row r="862" spans="1:5" hidden="1" x14ac:dyDescent="0.25">
      <c r="A862" s="19"/>
      <c r="B862" s="12"/>
      <c r="C862" s="25" t="str">
        <f>IF(ИНФА!$M$51="","",ИНФА!$M$51)</f>
        <v/>
      </c>
      <c r="E862" s="1">
        <f t="shared" si="32"/>
        <v>0</v>
      </c>
    </row>
    <row r="863" spans="1:5" hidden="1" x14ac:dyDescent="0.25">
      <c r="A863" s="19">
        <f>A837+1</f>
        <v>34</v>
      </c>
      <c r="B863" s="21" t="e" cm="1">
        <f t="array" aca="1" ref="B863" ca="1">IF(MID(INDIRECT("'АОСР'!"&amp;"A"&amp;A863+1,1),1,FIND("_",INDIRECT("'АОСР'!"&amp;"A"&amp;A863+1,1),1)-1)="АОСР",CONCATENATE("Акт освидетельствования скрытых работ №",INDIRECT("'АОСР'!"&amp;"B"&amp;A863+1,1)),"Акт освидетельствования ответственных конструкций")</f>
        <v>#VALUE!</v>
      </c>
      <c r="C863" s="24" t="str">
        <f ca="1">CONCATENATE(INDIRECT("'АОСР'!"&amp;"G"&amp;A863+1,1)," ",INDIRECT("'АОСР'!"&amp;"H"&amp;A863+1,1)," ",INDIRECT("'АОСР'!"&amp;"I"&amp;A863+1,1),"г.")</f>
        <v xml:space="preserve">  г.</v>
      </c>
      <c r="E863" s="1">
        <f ca="1">IFERROR(IF(OR(C863="",IFERROR(B863,0)=0),0,1),0)</f>
        <v>0</v>
      </c>
    </row>
    <row r="864" spans="1:5" hidden="1" x14ac:dyDescent="0.25">
      <c r="A864" s="19"/>
      <c r="B864" s="30" t="str">
        <f ca="1">IF(LEN(INDIRECT("'АОСР'!"&amp;"C"&amp;A863+1,1))&lt;46,CONCATENATE($N$2,INDIRECT("'АОСР'!"&amp;"C"&amp;A863+1,1),$O$2),CONCATENATE($N$2,MID(INDIRECT("'АОСР'!"&amp;"C"&amp;A863+1,1),1,FIND(" ",INDIRECT("'АОСР'!"&amp;"C"&amp;A863+1,1),40))))</f>
        <v>""</v>
      </c>
      <c r="C864" s="25" t="str">
        <f ca="1">IF(ИНФА!$M$21="","",IF(INDIRECT("'АОСР'!"&amp;"O"&amp;A863+1,1)="ТП",ИНФА!$M$21,IF(INDIRECT("'АОСР'!"&amp;"O"&amp;A863+1,1)="ВЛ",ИНФА!$M$24,ИНФА!$M$27)))</f>
        <v xml:space="preserve"> Старший мастер Ломоносовского РЭС филиала </v>
      </c>
      <c r="E864" s="1">
        <f ca="1">IFERROR(IF(C864="",0,IF(IFERROR($B$863,0)=0,0,2)),0)</f>
        <v>0</v>
      </c>
    </row>
    <row r="865" spans="1:5" hidden="1" x14ac:dyDescent="0.25">
      <c r="A865" s="19"/>
      <c r="B865" s="31" t="str">
        <f ca="1">IFERROR(CONCATENATE(MID(INDIRECT("'АОСР'!"&amp;"C"&amp;A863+1,1),FIND(" ",INDIRECT("'АОСР'!"&amp;"C"&amp;A863+1,1),40)+1,46),$O$2),"")</f>
        <v/>
      </c>
      <c r="C865" s="25" t="str">
        <f ca="1">IF(ИНФА!$M$22="","",IF(INDIRECT("'АОСР'!"&amp;"O"&amp;A863+1,1)="ТП",ИНФА!$M$22,IF(INDIRECT("'АОСР'!"&amp;"O"&amp;A863+1,1)="ВЛ",ИНФА!$M$25,ИНФА!$M$28)))</f>
        <v xml:space="preserve">ПАО "Россети Ленэнерго", "ГтЭС" </v>
      </c>
      <c r="E865" s="1">
        <f t="shared" ref="E865:E888" ca="1" si="33">IFERROR(IF(C865="",0,IF(IFERROR($B$863,0)=0,0,2)),0)</f>
        <v>0</v>
      </c>
    </row>
    <row r="866" spans="1:5" hidden="1" x14ac:dyDescent="0.25">
      <c r="A866" s="19"/>
      <c r="B866" s="22"/>
      <c r="C866" s="25" t="str">
        <f ca="1">IF(ИНФА!$M$23="","",IF(INDIRECT("'АОСР'!"&amp;"O"&amp;A863+1,1)="ТП",ИНФА!$M$23,IF(INDIRECT("'АОСР'!"&amp;"O"&amp;A863+1,1)="ВЛ",ИНФА!$M$26,ИНФА!$M$29)))</f>
        <v xml:space="preserve"> Ширяев Е.М.</v>
      </c>
      <c r="E866" s="1">
        <f t="shared" ca="1" si="33"/>
        <v>0</v>
      </c>
    </row>
    <row r="867" spans="1:5" hidden="1" x14ac:dyDescent="0.25">
      <c r="A867" s="19"/>
      <c r="B867" s="22"/>
      <c r="C867" s="25" t="str">
        <f>IF(ИНФА!$M$30="","",ИНФА!$M$30)</f>
        <v>Директор по строительству ООО «СЭТ»</v>
      </c>
      <c r="E867" s="1">
        <f t="shared" ca="1" si="33"/>
        <v>0</v>
      </c>
    </row>
    <row r="868" spans="1:5" hidden="1" x14ac:dyDescent="0.25">
      <c r="A868" s="19"/>
      <c r="B868" s="22"/>
      <c r="C868" s="25" t="str">
        <f>IF(ИНФА!$M$31="","",ИНФА!$M$31)</f>
        <v>Потоцкий А.А.</v>
      </c>
      <c r="E868" s="1">
        <f t="shared" ca="1" si="33"/>
        <v>0</v>
      </c>
    </row>
    <row r="869" spans="1:5" hidden="1" x14ac:dyDescent="0.25">
      <c r="A869" s="19"/>
      <c r="B869" s="23"/>
      <c r="C869" s="25" t="str">
        <f>IF(ИНФА!$M$32="","",ИНФА!$M$32)</f>
        <v xml:space="preserve">Ведущий инженер строительного контроля </v>
      </c>
      <c r="E869" s="1">
        <f t="shared" ca="1" si="33"/>
        <v>0</v>
      </c>
    </row>
    <row r="870" spans="1:5" hidden="1" x14ac:dyDescent="0.25">
      <c r="A870" s="19"/>
      <c r="B870" s="23"/>
      <c r="C870" s="25" t="str">
        <f>IF(ИНФА!$M$33="","",ИНФА!$M$33)</f>
        <v>ООО «СЭТ» Кольцов А.Г.</v>
      </c>
      <c r="E870" s="1">
        <f t="shared" ca="1" si="33"/>
        <v>0</v>
      </c>
    </row>
    <row r="871" spans="1:5" hidden="1" x14ac:dyDescent="0.25">
      <c r="A871" s="19"/>
      <c r="B871" s="23"/>
      <c r="C871" s="25" t="str">
        <f>IF(ИНФА!$M$34="","",ИНФА!$M$34)</f>
        <v>Начальник участка ООО «СЭТ»</v>
      </c>
      <c r="E871" s="1">
        <f t="shared" ca="1" si="33"/>
        <v>0</v>
      </c>
    </row>
    <row r="872" spans="1:5" hidden="1" x14ac:dyDescent="0.25">
      <c r="A872" s="19"/>
      <c r="B872" s="14"/>
      <c r="C872" s="25" t="str">
        <f>IF(ИНФА!$M$35="","",ИНФА!$M$35)</f>
        <v>Нугуманов М.А.</v>
      </c>
      <c r="E872" s="1">
        <f t="shared" ca="1" si="33"/>
        <v>0</v>
      </c>
    </row>
    <row r="873" spans="1:5" hidden="1" x14ac:dyDescent="0.25">
      <c r="A873" s="19"/>
      <c r="B873" s="23"/>
      <c r="C873" s="25" t="str">
        <f>IF(ИНФА!$M$36="","",ИНФА!$M$36)</f>
        <v xml:space="preserve">Ведущий инженер отдела строительного контроля </v>
      </c>
      <c r="E873" s="1">
        <f t="shared" ca="1" si="33"/>
        <v>0</v>
      </c>
    </row>
    <row r="874" spans="1:5" hidden="1" x14ac:dyDescent="0.25">
      <c r="A874" s="19"/>
      <c r="B874" s="14"/>
      <c r="C874" s="25" t="str">
        <f>IF(ИНФА!$M$37="","",ИНФА!$M$37)</f>
        <v>АО "ЛЭСР" Сафуанова В.А.</v>
      </c>
      <c r="E874" s="1">
        <f t="shared" ca="1" si="33"/>
        <v>0</v>
      </c>
    </row>
    <row r="875" spans="1:5" hidden="1" x14ac:dyDescent="0.25">
      <c r="A875" s="19"/>
      <c r="B875" s="14"/>
      <c r="C875" s="25" t="str">
        <f>IF(ИНФА!$M$38="","",ИНФА!$M$38)</f>
        <v/>
      </c>
      <c r="E875" s="1">
        <f t="shared" si="33"/>
        <v>0</v>
      </c>
    </row>
    <row r="876" spans="1:5" hidden="1" x14ac:dyDescent="0.25">
      <c r="A876" s="19"/>
      <c r="B876" s="22"/>
      <c r="C876" s="25" t="str">
        <f>IF(ИНФА!$M$39="","",ИНФА!$M$39)</f>
        <v/>
      </c>
      <c r="E876" s="1">
        <f t="shared" si="33"/>
        <v>0</v>
      </c>
    </row>
    <row r="877" spans="1:5" hidden="1" x14ac:dyDescent="0.25">
      <c r="A877" s="19"/>
      <c r="B877" s="12"/>
      <c r="C877" s="25" t="str">
        <f>IF(ИНФА!$M$40="","",ИНФА!$M$40)</f>
        <v/>
      </c>
      <c r="E877" s="1">
        <f t="shared" si="33"/>
        <v>0</v>
      </c>
    </row>
    <row r="878" spans="1:5" hidden="1" x14ac:dyDescent="0.25">
      <c r="A878" s="19"/>
      <c r="B878" s="12"/>
      <c r="C878" s="25" t="str">
        <f>IF(ИНФА!$M$41="","",ИНФА!$M$41)</f>
        <v/>
      </c>
      <c r="E878" s="1">
        <f t="shared" si="33"/>
        <v>0</v>
      </c>
    </row>
    <row r="879" spans="1:5" hidden="1" x14ac:dyDescent="0.25">
      <c r="A879" s="19"/>
      <c r="B879" s="12"/>
      <c r="C879" s="25" t="str">
        <f>IF(ИНФА!$M$42="","",ИНФА!$M$42)</f>
        <v/>
      </c>
      <c r="E879" s="1">
        <f t="shared" si="33"/>
        <v>0</v>
      </c>
    </row>
    <row r="880" spans="1:5" hidden="1" x14ac:dyDescent="0.25">
      <c r="A880" s="19"/>
      <c r="B880" s="12"/>
      <c r="C880" s="25" t="str">
        <f>IF(ИНФА!$M$43="","",ИНФА!$M$43)</f>
        <v/>
      </c>
      <c r="E880" s="1">
        <f t="shared" si="33"/>
        <v>0</v>
      </c>
    </row>
    <row r="881" spans="1:5" hidden="1" x14ac:dyDescent="0.25">
      <c r="A881" s="19"/>
      <c r="B881" s="12"/>
      <c r="C881" s="25" t="str">
        <f>IF(ИНФА!$M$44="","",ИНФА!$M$44)</f>
        <v/>
      </c>
      <c r="E881" s="1">
        <f t="shared" si="33"/>
        <v>0</v>
      </c>
    </row>
    <row r="882" spans="1:5" hidden="1" x14ac:dyDescent="0.25">
      <c r="A882" s="19"/>
      <c r="B882" s="12"/>
      <c r="C882" s="25" t="str">
        <f>IF(ИНФА!$M$45="","",ИНФА!$M$45)</f>
        <v/>
      </c>
      <c r="E882" s="1">
        <f t="shared" si="33"/>
        <v>0</v>
      </c>
    </row>
    <row r="883" spans="1:5" hidden="1" x14ac:dyDescent="0.25">
      <c r="A883" s="19"/>
      <c r="B883" s="12"/>
      <c r="C883" s="25" t="str">
        <f>IF(ИНФА!$M$46="","",ИНФА!$M$46)</f>
        <v/>
      </c>
      <c r="E883" s="1">
        <f t="shared" si="33"/>
        <v>0</v>
      </c>
    </row>
    <row r="884" spans="1:5" hidden="1" x14ac:dyDescent="0.25">
      <c r="A884" s="19"/>
      <c r="B884" s="12"/>
      <c r="C884" s="25" t="str">
        <f>IF(ИНФА!$M$47="","",ИНФА!$M$47)</f>
        <v/>
      </c>
      <c r="E884" s="1">
        <f t="shared" si="33"/>
        <v>0</v>
      </c>
    </row>
    <row r="885" spans="1:5" hidden="1" x14ac:dyDescent="0.25">
      <c r="A885" s="19"/>
      <c r="B885" s="12"/>
      <c r="C885" s="25" t="str">
        <f>IF(ИНФА!$M$48="","",ИНФА!$M$48)</f>
        <v/>
      </c>
      <c r="E885" s="1">
        <f t="shared" si="33"/>
        <v>0</v>
      </c>
    </row>
    <row r="886" spans="1:5" hidden="1" x14ac:dyDescent="0.25">
      <c r="A886" s="19"/>
      <c r="B886" s="12"/>
      <c r="C886" s="25" t="str">
        <f>IF(ИНФА!$M$49="","",ИНФА!$M$49)</f>
        <v/>
      </c>
      <c r="E886" s="1">
        <f t="shared" si="33"/>
        <v>0</v>
      </c>
    </row>
    <row r="887" spans="1:5" hidden="1" x14ac:dyDescent="0.25">
      <c r="A887" s="19"/>
      <c r="B887" s="12"/>
      <c r="C887" s="25" t="str">
        <f>IF(ИНФА!$M$50="","",ИНФА!$M$50)</f>
        <v/>
      </c>
      <c r="E887" s="1">
        <f t="shared" si="33"/>
        <v>0</v>
      </c>
    </row>
    <row r="888" spans="1:5" hidden="1" x14ac:dyDescent="0.25">
      <c r="A888" s="19"/>
      <c r="B888" s="12"/>
      <c r="C888" s="25" t="str">
        <f>IF(ИНФА!$M$51="","",ИНФА!$M$51)</f>
        <v/>
      </c>
      <c r="E888" s="1">
        <f t="shared" si="33"/>
        <v>0</v>
      </c>
    </row>
    <row r="889" spans="1:5" hidden="1" x14ac:dyDescent="0.25">
      <c r="A889" s="19">
        <f>A863+1</f>
        <v>35</v>
      </c>
      <c r="B889" s="21" t="e" cm="1">
        <f t="array" aca="1" ref="B889" ca="1">IF(MID(INDIRECT("'АОСР'!"&amp;"A"&amp;A889+1,1),1,FIND("_",INDIRECT("'АОСР'!"&amp;"A"&amp;A889+1,1),1)-1)="АОСР",CONCATENATE("Акт освидетельствования скрытых работ №",INDIRECT("'АОСР'!"&amp;"B"&amp;A889+1,1)),"Акт освидетельствования ответственных конструкций")</f>
        <v>#VALUE!</v>
      </c>
      <c r="C889" s="24" t="str">
        <f ca="1">CONCATENATE(INDIRECT("'АОСР'!"&amp;"G"&amp;A889+1,1)," ",INDIRECT("'АОСР'!"&amp;"H"&amp;A889+1,1)," ",INDIRECT("'АОСР'!"&amp;"I"&amp;A889+1,1),"г.")</f>
        <v xml:space="preserve">  г.</v>
      </c>
      <c r="E889" s="1">
        <f ca="1">IFERROR(IF(OR(C889="",IFERROR(B889,0)=0),0,1),0)</f>
        <v>0</v>
      </c>
    </row>
    <row r="890" spans="1:5" hidden="1" x14ac:dyDescent="0.25">
      <c r="A890" s="19"/>
      <c r="B890" s="30" t="str">
        <f ca="1">IF(LEN(INDIRECT("'АОСР'!"&amp;"C"&amp;A889+1,1))&lt;46,CONCATENATE($N$2,INDIRECT("'АОСР'!"&amp;"C"&amp;A889+1,1),$O$2),CONCATENATE($N$2,MID(INDIRECT("'АОСР'!"&amp;"C"&amp;A889+1,1),1,FIND(" ",INDIRECT("'АОСР'!"&amp;"C"&amp;A889+1,1),40))))</f>
        <v>""</v>
      </c>
      <c r="C890" s="25" t="str">
        <f ca="1">IF(ИНФА!$M$21="","",IF(INDIRECT("'АОСР'!"&amp;"O"&amp;A889+1,1)="ТП",ИНФА!$M$21,IF(INDIRECT("'АОСР'!"&amp;"O"&amp;A889+1,1)="ВЛ",ИНФА!$M$24,ИНФА!$M$27)))</f>
        <v xml:space="preserve"> Старший мастер Ломоносовского РЭС филиала </v>
      </c>
      <c r="E890" s="1">
        <f ca="1">IFERROR(IF(C890="",0,IF(IFERROR($B$889,0)=0,0,2)),0)</f>
        <v>0</v>
      </c>
    </row>
    <row r="891" spans="1:5" hidden="1" x14ac:dyDescent="0.25">
      <c r="A891" s="19"/>
      <c r="B891" s="31" t="str">
        <f ca="1">IFERROR(CONCATENATE(MID(INDIRECT("'АОСР'!"&amp;"C"&amp;A889+1,1),FIND(" ",INDIRECT("'АОСР'!"&amp;"C"&amp;A889+1,1),40)+1,46),$O$2),"")</f>
        <v/>
      </c>
      <c r="C891" s="25" t="str">
        <f ca="1">IF(ИНФА!$M$22="","",IF(INDIRECT("'АОСР'!"&amp;"O"&amp;A889+1,1)="ТП",ИНФА!$M$22,IF(INDIRECT("'АОСР'!"&amp;"O"&amp;A889+1,1)="ВЛ",ИНФА!$M$25,ИНФА!$M$28)))</f>
        <v xml:space="preserve">ПАО "Россети Ленэнерго", "ГтЭС" </v>
      </c>
      <c r="E891" s="1">
        <f t="shared" ref="E891:E914" ca="1" si="34">IFERROR(IF(C891="",0,IF(IFERROR($B$889,0)=0,0,2)),0)</f>
        <v>0</v>
      </c>
    </row>
    <row r="892" spans="1:5" hidden="1" x14ac:dyDescent="0.25">
      <c r="A892" s="19"/>
      <c r="B892" s="22"/>
      <c r="C892" s="25" t="str">
        <f ca="1">IF(ИНФА!$M$23="","",IF(INDIRECT("'АОСР'!"&amp;"O"&amp;A889+1,1)="ТП",ИНФА!$M$23,IF(INDIRECT("'АОСР'!"&amp;"O"&amp;A889+1,1)="ВЛ",ИНФА!$M$26,ИНФА!$M$29)))</f>
        <v xml:space="preserve"> Ширяев Е.М.</v>
      </c>
      <c r="E892" s="1">
        <f t="shared" ca="1" si="34"/>
        <v>0</v>
      </c>
    </row>
    <row r="893" spans="1:5" hidden="1" x14ac:dyDescent="0.25">
      <c r="A893" s="19"/>
      <c r="B893" s="22"/>
      <c r="C893" s="25" t="str">
        <f>IF(ИНФА!$M$30="","",ИНФА!$M$30)</f>
        <v>Директор по строительству ООО «СЭТ»</v>
      </c>
      <c r="E893" s="1">
        <f t="shared" ca="1" si="34"/>
        <v>0</v>
      </c>
    </row>
    <row r="894" spans="1:5" hidden="1" x14ac:dyDescent="0.25">
      <c r="A894" s="19"/>
      <c r="B894" s="22"/>
      <c r="C894" s="25" t="str">
        <f>IF(ИНФА!$M$31="","",ИНФА!$M$31)</f>
        <v>Потоцкий А.А.</v>
      </c>
      <c r="E894" s="1">
        <f t="shared" ca="1" si="34"/>
        <v>0</v>
      </c>
    </row>
    <row r="895" spans="1:5" hidden="1" x14ac:dyDescent="0.25">
      <c r="A895" s="19"/>
      <c r="B895" s="23"/>
      <c r="C895" s="25" t="str">
        <f>IF(ИНФА!$M$32="","",ИНФА!$M$32)</f>
        <v xml:space="preserve">Ведущий инженер строительного контроля </v>
      </c>
      <c r="E895" s="1">
        <f t="shared" ca="1" si="34"/>
        <v>0</v>
      </c>
    </row>
    <row r="896" spans="1:5" hidden="1" x14ac:dyDescent="0.25">
      <c r="A896" s="19"/>
      <c r="B896" s="23"/>
      <c r="C896" s="25" t="str">
        <f>IF(ИНФА!$M$33="","",ИНФА!$M$33)</f>
        <v>ООО «СЭТ» Кольцов А.Г.</v>
      </c>
      <c r="E896" s="1">
        <f t="shared" ca="1" si="34"/>
        <v>0</v>
      </c>
    </row>
    <row r="897" spans="1:5" hidden="1" x14ac:dyDescent="0.25">
      <c r="A897" s="19"/>
      <c r="B897" s="23"/>
      <c r="C897" s="25" t="str">
        <f>IF(ИНФА!$M$34="","",ИНФА!$M$34)</f>
        <v>Начальник участка ООО «СЭТ»</v>
      </c>
      <c r="E897" s="1">
        <f t="shared" ca="1" si="34"/>
        <v>0</v>
      </c>
    </row>
    <row r="898" spans="1:5" hidden="1" x14ac:dyDescent="0.25">
      <c r="A898" s="19"/>
      <c r="B898" s="14"/>
      <c r="C898" s="25" t="str">
        <f>IF(ИНФА!$M$35="","",ИНФА!$M$35)</f>
        <v>Нугуманов М.А.</v>
      </c>
      <c r="E898" s="1">
        <f t="shared" ca="1" si="34"/>
        <v>0</v>
      </c>
    </row>
    <row r="899" spans="1:5" hidden="1" x14ac:dyDescent="0.25">
      <c r="A899" s="19"/>
      <c r="B899" s="23"/>
      <c r="C899" s="25" t="str">
        <f>IF(ИНФА!$M$36="","",ИНФА!$M$36)</f>
        <v xml:space="preserve">Ведущий инженер отдела строительного контроля </v>
      </c>
      <c r="E899" s="1">
        <f t="shared" ca="1" si="34"/>
        <v>0</v>
      </c>
    </row>
    <row r="900" spans="1:5" hidden="1" x14ac:dyDescent="0.25">
      <c r="A900" s="19"/>
      <c r="B900" s="14"/>
      <c r="C900" s="25" t="str">
        <f>IF(ИНФА!$M$37="","",ИНФА!$M$37)</f>
        <v>АО "ЛЭСР" Сафуанова В.А.</v>
      </c>
      <c r="E900" s="1">
        <f t="shared" ca="1" si="34"/>
        <v>0</v>
      </c>
    </row>
    <row r="901" spans="1:5" hidden="1" x14ac:dyDescent="0.25">
      <c r="A901" s="19"/>
      <c r="B901" s="14"/>
      <c r="C901" s="25" t="str">
        <f>IF(ИНФА!$M$38="","",ИНФА!$M$38)</f>
        <v/>
      </c>
      <c r="E901" s="1">
        <f t="shared" si="34"/>
        <v>0</v>
      </c>
    </row>
    <row r="902" spans="1:5" hidden="1" x14ac:dyDescent="0.25">
      <c r="A902" s="19"/>
      <c r="B902" s="22"/>
      <c r="C902" s="25" t="str">
        <f>IF(ИНФА!$M$39="","",ИНФА!$M$39)</f>
        <v/>
      </c>
      <c r="E902" s="1">
        <f t="shared" si="34"/>
        <v>0</v>
      </c>
    </row>
    <row r="903" spans="1:5" hidden="1" x14ac:dyDescent="0.25">
      <c r="A903" s="19"/>
      <c r="B903" s="12"/>
      <c r="C903" s="25" t="str">
        <f>IF(ИНФА!$M$40="","",ИНФА!$M$40)</f>
        <v/>
      </c>
      <c r="E903" s="1">
        <f t="shared" si="34"/>
        <v>0</v>
      </c>
    </row>
    <row r="904" spans="1:5" hidden="1" x14ac:dyDescent="0.25">
      <c r="A904" s="19"/>
      <c r="B904" s="12"/>
      <c r="C904" s="25" t="str">
        <f>IF(ИНФА!$M$41="","",ИНФА!$M$41)</f>
        <v/>
      </c>
      <c r="E904" s="1">
        <f t="shared" si="34"/>
        <v>0</v>
      </c>
    </row>
    <row r="905" spans="1:5" hidden="1" x14ac:dyDescent="0.25">
      <c r="A905" s="19"/>
      <c r="B905" s="12"/>
      <c r="C905" s="25" t="str">
        <f>IF(ИНФА!$M$42="","",ИНФА!$M$42)</f>
        <v/>
      </c>
      <c r="E905" s="1">
        <f t="shared" si="34"/>
        <v>0</v>
      </c>
    </row>
    <row r="906" spans="1:5" hidden="1" x14ac:dyDescent="0.25">
      <c r="A906" s="19"/>
      <c r="B906" s="12"/>
      <c r="C906" s="25" t="str">
        <f>IF(ИНФА!$M$43="","",ИНФА!$M$43)</f>
        <v/>
      </c>
      <c r="E906" s="1">
        <f t="shared" si="34"/>
        <v>0</v>
      </c>
    </row>
    <row r="907" spans="1:5" hidden="1" x14ac:dyDescent="0.25">
      <c r="A907" s="19"/>
      <c r="B907" s="12"/>
      <c r="C907" s="25" t="str">
        <f>IF(ИНФА!$M$44="","",ИНФА!$M$44)</f>
        <v/>
      </c>
      <c r="E907" s="1">
        <f t="shared" si="34"/>
        <v>0</v>
      </c>
    </row>
    <row r="908" spans="1:5" hidden="1" x14ac:dyDescent="0.25">
      <c r="A908" s="19"/>
      <c r="B908" s="12"/>
      <c r="C908" s="25" t="str">
        <f>IF(ИНФА!$M$45="","",ИНФА!$M$45)</f>
        <v/>
      </c>
      <c r="E908" s="1">
        <f t="shared" si="34"/>
        <v>0</v>
      </c>
    </row>
    <row r="909" spans="1:5" hidden="1" x14ac:dyDescent="0.25">
      <c r="A909" s="19"/>
      <c r="B909" s="12"/>
      <c r="C909" s="25" t="str">
        <f>IF(ИНФА!$M$46="","",ИНФА!$M$46)</f>
        <v/>
      </c>
      <c r="E909" s="1">
        <f t="shared" si="34"/>
        <v>0</v>
      </c>
    </row>
    <row r="910" spans="1:5" hidden="1" x14ac:dyDescent="0.25">
      <c r="A910" s="19"/>
      <c r="B910" s="12"/>
      <c r="C910" s="25" t="str">
        <f>IF(ИНФА!$M$47="","",ИНФА!$M$47)</f>
        <v/>
      </c>
      <c r="E910" s="1">
        <f t="shared" si="34"/>
        <v>0</v>
      </c>
    </row>
    <row r="911" spans="1:5" hidden="1" x14ac:dyDescent="0.25">
      <c r="A911" s="19"/>
      <c r="B911" s="12"/>
      <c r="C911" s="25" t="str">
        <f>IF(ИНФА!$M$48="","",ИНФА!$M$48)</f>
        <v/>
      </c>
      <c r="E911" s="1">
        <f t="shared" si="34"/>
        <v>0</v>
      </c>
    </row>
    <row r="912" spans="1:5" hidden="1" x14ac:dyDescent="0.25">
      <c r="A912" s="19"/>
      <c r="B912" s="12"/>
      <c r="C912" s="25" t="str">
        <f>IF(ИНФА!$M$49="","",ИНФА!$M$49)</f>
        <v/>
      </c>
      <c r="E912" s="1">
        <f t="shared" si="34"/>
        <v>0</v>
      </c>
    </row>
    <row r="913" spans="1:5" hidden="1" x14ac:dyDescent="0.25">
      <c r="A913" s="19"/>
      <c r="B913" s="12"/>
      <c r="C913" s="25" t="str">
        <f>IF(ИНФА!$M$50="","",ИНФА!$M$50)</f>
        <v/>
      </c>
      <c r="E913" s="1">
        <f t="shared" si="34"/>
        <v>0</v>
      </c>
    </row>
    <row r="914" spans="1:5" hidden="1" x14ac:dyDescent="0.25">
      <c r="A914" s="19"/>
      <c r="B914" s="12"/>
      <c r="C914" s="25" t="str">
        <f>IF(ИНФА!$M$51="","",ИНФА!$M$51)</f>
        <v/>
      </c>
      <c r="E914" s="1">
        <f t="shared" si="34"/>
        <v>0</v>
      </c>
    </row>
    <row r="915" spans="1:5" hidden="1" x14ac:dyDescent="0.25">
      <c r="A915" s="19">
        <f>A889+1</f>
        <v>36</v>
      </c>
      <c r="B915" s="21" t="e" cm="1">
        <f t="array" aca="1" ref="B915" ca="1">IF(MID(INDIRECT("'АОСР'!"&amp;"A"&amp;A915+1,1),1,FIND("_",INDIRECT("'АОСР'!"&amp;"A"&amp;A915+1,1),1)-1)="АОСР",CONCATENATE("Акт освидетельствования скрытых работ №",INDIRECT("'АОСР'!"&amp;"B"&amp;A915+1,1)),"Акт освидетельствования ответственных конструкций")</f>
        <v>#VALUE!</v>
      </c>
      <c r="C915" s="24" t="str">
        <f ca="1">CONCATENATE(INDIRECT("'АОСР'!"&amp;"G"&amp;A915+1,1)," ",INDIRECT("'АОСР'!"&amp;"H"&amp;A915+1,1)," ",INDIRECT("'АОСР'!"&amp;"I"&amp;A915+1,1),"г.")</f>
        <v xml:space="preserve">  г.</v>
      </c>
      <c r="E915" s="1">
        <f ca="1">IFERROR(IF(OR(C915="",IFERROR(B915,0)=0),0,1),0)</f>
        <v>0</v>
      </c>
    </row>
    <row r="916" spans="1:5" hidden="1" x14ac:dyDescent="0.25">
      <c r="A916" s="19"/>
      <c r="B916" s="30" t="str">
        <f ca="1">IF(LEN(INDIRECT("'АОСР'!"&amp;"C"&amp;A915+1,1))&lt;46,CONCATENATE($N$2,INDIRECT("'АОСР'!"&amp;"C"&amp;A915+1,1),$O$2),CONCATENATE($N$2,MID(INDIRECT("'АОСР'!"&amp;"C"&amp;A915+1,1),1,FIND(" ",INDIRECT("'АОСР'!"&amp;"C"&amp;A915+1,1),40))))</f>
        <v>""</v>
      </c>
      <c r="C916" s="25" t="str">
        <f ca="1">IF(ИНФА!$M$21="","",IF(INDIRECT("'АОСР'!"&amp;"O"&amp;A915+1,1)="ТП",ИНФА!$M$21,IF(INDIRECT("'АОСР'!"&amp;"O"&amp;A915+1,1)="ВЛ",ИНФА!$M$24,ИНФА!$M$27)))</f>
        <v xml:space="preserve"> Старший мастер Ломоносовского РЭС филиала </v>
      </c>
      <c r="E916" s="1">
        <f ca="1">IFERROR(IF(C916="",0,IF(IFERROR($B$915,0)=0,0,2)),0)</f>
        <v>0</v>
      </c>
    </row>
    <row r="917" spans="1:5" hidden="1" x14ac:dyDescent="0.25">
      <c r="A917" s="19"/>
      <c r="B917" s="31" t="str">
        <f ca="1">IFERROR(CONCATENATE(MID(INDIRECT("'АОСР'!"&amp;"C"&amp;A915+1,1),FIND(" ",INDIRECT("'АОСР'!"&amp;"C"&amp;A915+1,1),40)+1,46),$O$2),"")</f>
        <v/>
      </c>
      <c r="C917" s="25" t="str">
        <f ca="1">IF(ИНФА!$M$22="","",IF(INDIRECT("'АОСР'!"&amp;"O"&amp;A915+1,1)="ТП",ИНФА!$M$22,IF(INDIRECT("'АОСР'!"&amp;"O"&amp;A915+1,1)="ВЛ",ИНФА!$M$25,ИНФА!$M$28)))</f>
        <v xml:space="preserve">ПАО "Россети Ленэнерго", "ГтЭС" </v>
      </c>
      <c r="E917" s="1">
        <f t="shared" ref="E917:E940" ca="1" si="35">IFERROR(IF(C917="",0,IF(IFERROR($B$915,0)=0,0,2)),0)</f>
        <v>0</v>
      </c>
    </row>
    <row r="918" spans="1:5" hidden="1" x14ac:dyDescent="0.25">
      <c r="A918" s="19"/>
      <c r="B918" s="22"/>
      <c r="C918" s="25" t="str">
        <f ca="1">IF(ИНФА!$M$23="","",IF(INDIRECT("'АОСР'!"&amp;"O"&amp;A915+1,1)="ТП",ИНФА!$M$23,IF(INDIRECT("'АОСР'!"&amp;"O"&amp;A915+1,1)="ВЛ",ИНФА!$M$26,ИНФА!$M$29)))</f>
        <v xml:space="preserve"> Ширяев Е.М.</v>
      </c>
      <c r="E918" s="1">
        <f t="shared" ca="1" si="35"/>
        <v>0</v>
      </c>
    </row>
    <row r="919" spans="1:5" hidden="1" x14ac:dyDescent="0.25">
      <c r="A919" s="19"/>
      <c r="B919" s="22"/>
      <c r="C919" s="25" t="str">
        <f>IF(ИНФА!$M$30="","",ИНФА!$M$30)</f>
        <v>Директор по строительству ООО «СЭТ»</v>
      </c>
      <c r="E919" s="1">
        <f t="shared" ca="1" si="35"/>
        <v>0</v>
      </c>
    </row>
    <row r="920" spans="1:5" hidden="1" x14ac:dyDescent="0.25">
      <c r="A920" s="19"/>
      <c r="B920" s="22"/>
      <c r="C920" s="25" t="str">
        <f>IF(ИНФА!$M$31="","",ИНФА!$M$31)</f>
        <v>Потоцкий А.А.</v>
      </c>
      <c r="E920" s="1">
        <f t="shared" ca="1" si="35"/>
        <v>0</v>
      </c>
    </row>
    <row r="921" spans="1:5" hidden="1" x14ac:dyDescent="0.25">
      <c r="A921" s="19"/>
      <c r="B921" s="23"/>
      <c r="C921" s="25" t="str">
        <f>IF(ИНФА!$M$32="","",ИНФА!$M$32)</f>
        <v xml:space="preserve">Ведущий инженер строительного контроля </v>
      </c>
      <c r="E921" s="1">
        <f t="shared" ca="1" si="35"/>
        <v>0</v>
      </c>
    </row>
    <row r="922" spans="1:5" hidden="1" x14ac:dyDescent="0.25">
      <c r="A922" s="19"/>
      <c r="B922" s="23"/>
      <c r="C922" s="25" t="str">
        <f>IF(ИНФА!$M$33="","",ИНФА!$M$33)</f>
        <v>ООО «СЭТ» Кольцов А.Г.</v>
      </c>
      <c r="E922" s="1">
        <f t="shared" ca="1" si="35"/>
        <v>0</v>
      </c>
    </row>
    <row r="923" spans="1:5" hidden="1" x14ac:dyDescent="0.25">
      <c r="A923" s="19"/>
      <c r="B923" s="23"/>
      <c r="C923" s="25" t="str">
        <f>IF(ИНФА!$M$34="","",ИНФА!$M$34)</f>
        <v>Начальник участка ООО «СЭТ»</v>
      </c>
      <c r="E923" s="1">
        <f t="shared" ca="1" si="35"/>
        <v>0</v>
      </c>
    </row>
    <row r="924" spans="1:5" hidden="1" x14ac:dyDescent="0.25">
      <c r="A924" s="19"/>
      <c r="B924" s="14"/>
      <c r="C924" s="25" t="str">
        <f>IF(ИНФА!$M$35="","",ИНФА!$M$35)</f>
        <v>Нугуманов М.А.</v>
      </c>
      <c r="E924" s="1">
        <f t="shared" ca="1" si="35"/>
        <v>0</v>
      </c>
    </row>
    <row r="925" spans="1:5" hidden="1" x14ac:dyDescent="0.25">
      <c r="A925" s="19"/>
      <c r="B925" s="23"/>
      <c r="C925" s="25" t="str">
        <f>IF(ИНФА!$M$36="","",ИНФА!$M$36)</f>
        <v xml:space="preserve">Ведущий инженер отдела строительного контроля </v>
      </c>
      <c r="E925" s="1">
        <f t="shared" ca="1" si="35"/>
        <v>0</v>
      </c>
    </row>
    <row r="926" spans="1:5" hidden="1" x14ac:dyDescent="0.25">
      <c r="A926" s="19"/>
      <c r="B926" s="14"/>
      <c r="C926" s="25" t="str">
        <f>IF(ИНФА!$M$37="","",ИНФА!$M$37)</f>
        <v>АО "ЛЭСР" Сафуанова В.А.</v>
      </c>
      <c r="E926" s="1">
        <f t="shared" ca="1" si="35"/>
        <v>0</v>
      </c>
    </row>
    <row r="927" spans="1:5" hidden="1" x14ac:dyDescent="0.25">
      <c r="A927" s="19"/>
      <c r="B927" s="14"/>
      <c r="C927" s="25" t="str">
        <f>IF(ИНФА!$M$38="","",ИНФА!$M$38)</f>
        <v/>
      </c>
      <c r="E927" s="1">
        <f t="shared" si="35"/>
        <v>0</v>
      </c>
    </row>
    <row r="928" spans="1:5" hidden="1" x14ac:dyDescent="0.25">
      <c r="A928" s="19"/>
      <c r="B928" s="22"/>
      <c r="C928" s="25" t="str">
        <f>IF(ИНФА!$M$39="","",ИНФА!$M$39)</f>
        <v/>
      </c>
      <c r="E928" s="1">
        <f t="shared" si="35"/>
        <v>0</v>
      </c>
    </row>
    <row r="929" spans="1:5" hidden="1" x14ac:dyDescent="0.25">
      <c r="A929" s="19"/>
      <c r="B929" s="12"/>
      <c r="C929" s="25" t="str">
        <f>IF(ИНФА!$M$40="","",ИНФА!$M$40)</f>
        <v/>
      </c>
      <c r="E929" s="1">
        <f t="shared" si="35"/>
        <v>0</v>
      </c>
    </row>
    <row r="930" spans="1:5" hidden="1" x14ac:dyDescent="0.25">
      <c r="A930" s="19"/>
      <c r="B930" s="12"/>
      <c r="C930" s="25" t="str">
        <f>IF(ИНФА!$M$41="","",ИНФА!$M$41)</f>
        <v/>
      </c>
      <c r="E930" s="1">
        <f t="shared" si="35"/>
        <v>0</v>
      </c>
    </row>
    <row r="931" spans="1:5" hidden="1" x14ac:dyDescent="0.25">
      <c r="A931" s="19"/>
      <c r="B931" s="12"/>
      <c r="C931" s="25" t="str">
        <f>IF(ИНФА!$M$42="","",ИНФА!$M$42)</f>
        <v/>
      </c>
      <c r="E931" s="1">
        <f t="shared" si="35"/>
        <v>0</v>
      </c>
    </row>
    <row r="932" spans="1:5" hidden="1" x14ac:dyDescent="0.25">
      <c r="A932" s="19"/>
      <c r="B932" s="12"/>
      <c r="C932" s="25" t="str">
        <f>IF(ИНФА!$M$43="","",ИНФА!$M$43)</f>
        <v/>
      </c>
      <c r="E932" s="1">
        <f t="shared" si="35"/>
        <v>0</v>
      </c>
    </row>
    <row r="933" spans="1:5" hidden="1" x14ac:dyDescent="0.25">
      <c r="A933" s="19"/>
      <c r="B933" s="12"/>
      <c r="C933" s="25" t="str">
        <f>IF(ИНФА!$M$44="","",ИНФА!$M$44)</f>
        <v/>
      </c>
      <c r="E933" s="1">
        <f t="shared" si="35"/>
        <v>0</v>
      </c>
    </row>
    <row r="934" spans="1:5" hidden="1" x14ac:dyDescent="0.25">
      <c r="A934" s="19"/>
      <c r="B934" s="12"/>
      <c r="C934" s="25" t="str">
        <f>IF(ИНФА!$M$45="","",ИНФА!$M$45)</f>
        <v/>
      </c>
      <c r="E934" s="1">
        <f t="shared" si="35"/>
        <v>0</v>
      </c>
    </row>
    <row r="935" spans="1:5" hidden="1" x14ac:dyDescent="0.25">
      <c r="A935" s="19"/>
      <c r="B935" s="12"/>
      <c r="C935" s="25" t="str">
        <f>IF(ИНФА!$M$46="","",ИНФА!$M$46)</f>
        <v/>
      </c>
      <c r="E935" s="1">
        <f t="shared" si="35"/>
        <v>0</v>
      </c>
    </row>
    <row r="936" spans="1:5" hidden="1" x14ac:dyDescent="0.25">
      <c r="A936" s="19"/>
      <c r="B936" s="12"/>
      <c r="C936" s="25" t="str">
        <f>IF(ИНФА!$M$47="","",ИНФА!$M$47)</f>
        <v/>
      </c>
      <c r="E936" s="1">
        <f t="shared" si="35"/>
        <v>0</v>
      </c>
    </row>
    <row r="937" spans="1:5" hidden="1" x14ac:dyDescent="0.25">
      <c r="A937" s="19"/>
      <c r="B937" s="12"/>
      <c r="C937" s="25" t="str">
        <f>IF(ИНФА!$M$48="","",ИНФА!$M$48)</f>
        <v/>
      </c>
      <c r="E937" s="1">
        <f t="shared" si="35"/>
        <v>0</v>
      </c>
    </row>
    <row r="938" spans="1:5" hidden="1" x14ac:dyDescent="0.25">
      <c r="A938" s="19"/>
      <c r="B938" s="12"/>
      <c r="C938" s="25" t="str">
        <f>IF(ИНФА!$M$49="","",ИНФА!$M$49)</f>
        <v/>
      </c>
      <c r="E938" s="1">
        <f t="shared" si="35"/>
        <v>0</v>
      </c>
    </row>
    <row r="939" spans="1:5" hidden="1" x14ac:dyDescent="0.25">
      <c r="A939" s="19"/>
      <c r="B939" s="12"/>
      <c r="C939" s="25" t="str">
        <f>IF(ИНФА!$M$50="","",ИНФА!$M$50)</f>
        <v/>
      </c>
      <c r="E939" s="1">
        <f t="shared" si="35"/>
        <v>0</v>
      </c>
    </row>
    <row r="940" spans="1:5" hidden="1" x14ac:dyDescent="0.25">
      <c r="A940" s="19"/>
      <c r="B940" s="12"/>
      <c r="C940" s="25" t="str">
        <f>IF(ИНФА!$M$51="","",ИНФА!$M$51)</f>
        <v/>
      </c>
      <c r="E940" s="1">
        <f t="shared" si="35"/>
        <v>0</v>
      </c>
    </row>
    <row r="941" spans="1:5" hidden="1" x14ac:dyDescent="0.25">
      <c r="A941" s="19">
        <f>A915+1</f>
        <v>37</v>
      </c>
      <c r="B941" s="21" t="e" cm="1">
        <f t="array" aca="1" ref="B941" ca="1">IF(MID(INDIRECT("'АОСР'!"&amp;"A"&amp;A941+1,1),1,FIND("_",INDIRECT("'АОСР'!"&amp;"A"&amp;A941+1,1),1)-1)="АОСР",CONCATENATE("Акт освидетельствования скрытых работ №",INDIRECT("'АОСР'!"&amp;"B"&amp;A941+1,1)),"Акт освидетельствования ответственных конструкций")</f>
        <v>#VALUE!</v>
      </c>
      <c r="C941" s="24" t="str">
        <f ca="1">CONCATENATE(INDIRECT("'АОСР'!"&amp;"G"&amp;A941+1,1)," ",INDIRECT("'АОСР'!"&amp;"H"&amp;A941+1,1)," ",INDIRECT("'АОСР'!"&amp;"I"&amp;A941+1,1),"г.")</f>
        <v xml:space="preserve">  г.</v>
      </c>
      <c r="E941" s="1">
        <f ca="1">IFERROR(IF(OR(C941="",IFERROR(B941,0)=0),0,1),0)</f>
        <v>0</v>
      </c>
    </row>
    <row r="942" spans="1:5" hidden="1" x14ac:dyDescent="0.25">
      <c r="A942" s="19"/>
      <c r="B942" s="30" t="str">
        <f ca="1">IF(LEN(INDIRECT("'АОСР'!"&amp;"C"&amp;A941+1,1))&lt;46,CONCATENATE($N$2,INDIRECT("'АОСР'!"&amp;"C"&amp;A941+1,1),$O$2),CONCATENATE($N$2,MID(INDIRECT("'АОСР'!"&amp;"C"&amp;A941+1,1),1,FIND(" ",INDIRECT("'АОСР'!"&amp;"C"&amp;A941+1,1),40))))</f>
        <v>""</v>
      </c>
      <c r="C942" s="25" t="str">
        <f ca="1">IF(ИНФА!$M$21="","",IF(INDIRECT("'АОСР'!"&amp;"O"&amp;A941+1,1)="ТП",ИНФА!$M$21,IF(INDIRECT("'АОСР'!"&amp;"O"&amp;A941+1,1)="ВЛ",ИНФА!$M$24,ИНФА!$M$27)))</f>
        <v xml:space="preserve"> Старший мастер Ломоносовского РЭС филиала </v>
      </c>
      <c r="E942" s="1">
        <f ca="1">IFERROR(IF(C942="",0,IF(IFERROR($B$941,0)=0,0,2)),0)</f>
        <v>0</v>
      </c>
    </row>
    <row r="943" spans="1:5" hidden="1" x14ac:dyDescent="0.25">
      <c r="A943" s="19"/>
      <c r="B943" s="31" t="str">
        <f ca="1">IFERROR(CONCATENATE(MID(INDIRECT("'АОСР'!"&amp;"C"&amp;A941+1,1),FIND(" ",INDIRECT("'АОСР'!"&amp;"C"&amp;A941+1,1),40)+1,46),$O$2),"")</f>
        <v/>
      </c>
      <c r="C943" s="25" t="str">
        <f ca="1">IF(ИНФА!$M$22="","",IF(INDIRECT("'АОСР'!"&amp;"O"&amp;A941+1,1)="ТП",ИНФА!$M$22,IF(INDIRECT("'АОСР'!"&amp;"O"&amp;A941+1,1)="ВЛ",ИНФА!$M$25,ИНФА!$M$28)))</f>
        <v xml:space="preserve">ПАО "Россети Ленэнерго", "ГтЭС" </v>
      </c>
      <c r="E943" s="1">
        <f t="shared" ref="E943:E966" ca="1" si="36">IFERROR(IF(C943="",0,IF(IFERROR($B$941,0)=0,0,2)),0)</f>
        <v>0</v>
      </c>
    </row>
    <row r="944" spans="1:5" hidden="1" x14ac:dyDescent="0.25">
      <c r="A944" s="19"/>
      <c r="B944" s="22"/>
      <c r="C944" s="25" t="str">
        <f ca="1">IF(ИНФА!$M$23="","",IF(INDIRECT("'АОСР'!"&amp;"O"&amp;A941+1,1)="ТП",ИНФА!$M$23,IF(INDIRECT("'АОСР'!"&amp;"O"&amp;A941+1,1)="ВЛ",ИНФА!$M$26,ИНФА!$M$29)))</f>
        <v xml:space="preserve"> Ширяев Е.М.</v>
      </c>
      <c r="E944" s="1">
        <f t="shared" ca="1" si="36"/>
        <v>0</v>
      </c>
    </row>
    <row r="945" spans="1:5" hidden="1" x14ac:dyDescent="0.25">
      <c r="A945" s="19"/>
      <c r="B945" s="22"/>
      <c r="C945" s="25" t="str">
        <f>IF(ИНФА!$M$30="","",ИНФА!$M$30)</f>
        <v>Директор по строительству ООО «СЭТ»</v>
      </c>
      <c r="E945" s="1">
        <f t="shared" ca="1" si="36"/>
        <v>0</v>
      </c>
    </row>
    <row r="946" spans="1:5" hidden="1" x14ac:dyDescent="0.25">
      <c r="A946" s="19"/>
      <c r="B946" s="22"/>
      <c r="C946" s="25" t="str">
        <f>IF(ИНФА!$M$31="","",ИНФА!$M$31)</f>
        <v>Потоцкий А.А.</v>
      </c>
      <c r="E946" s="1">
        <f t="shared" ca="1" si="36"/>
        <v>0</v>
      </c>
    </row>
    <row r="947" spans="1:5" hidden="1" x14ac:dyDescent="0.25">
      <c r="A947" s="19"/>
      <c r="B947" s="23"/>
      <c r="C947" s="25" t="str">
        <f>IF(ИНФА!$M$32="","",ИНФА!$M$32)</f>
        <v xml:space="preserve">Ведущий инженер строительного контроля </v>
      </c>
      <c r="E947" s="1">
        <f t="shared" ca="1" si="36"/>
        <v>0</v>
      </c>
    </row>
    <row r="948" spans="1:5" hidden="1" x14ac:dyDescent="0.25">
      <c r="A948" s="19"/>
      <c r="B948" s="23"/>
      <c r="C948" s="25" t="str">
        <f>IF(ИНФА!$M$33="","",ИНФА!$M$33)</f>
        <v>ООО «СЭТ» Кольцов А.Г.</v>
      </c>
      <c r="E948" s="1">
        <f t="shared" ca="1" si="36"/>
        <v>0</v>
      </c>
    </row>
    <row r="949" spans="1:5" hidden="1" x14ac:dyDescent="0.25">
      <c r="A949" s="19"/>
      <c r="B949" s="23"/>
      <c r="C949" s="25" t="str">
        <f>IF(ИНФА!$M$34="","",ИНФА!$M$34)</f>
        <v>Начальник участка ООО «СЭТ»</v>
      </c>
      <c r="E949" s="1">
        <f t="shared" ca="1" si="36"/>
        <v>0</v>
      </c>
    </row>
    <row r="950" spans="1:5" hidden="1" x14ac:dyDescent="0.25">
      <c r="A950" s="19"/>
      <c r="B950" s="14"/>
      <c r="C950" s="25" t="str">
        <f>IF(ИНФА!$M$35="","",ИНФА!$M$35)</f>
        <v>Нугуманов М.А.</v>
      </c>
      <c r="E950" s="1">
        <f t="shared" ca="1" si="36"/>
        <v>0</v>
      </c>
    </row>
    <row r="951" spans="1:5" hidden="1" x14ac:dyDescent="0.25">
      <c r="A951" s="19"/>
      <c r="B951" s="23"/>
      <c r="C951" s="25" t="str">
        <f>IF(ИНФА!$M$36="","",ИНФА!$M$36)</f>
        <v xml:space="preserve">Ведущий инженер отдела строительного контроля </v>
      </c>
      <c r="E951" s="1">
        <f t="shared" ca="1" si="36"/>
        <v>0</v>
      </c>
    </row>
    <row r="952" spans="1:5" hidden="1" x14ac:dyDescent="0.25">
      <c r="A952" s="19"/>
      <c r="B952" s="14"/>
      <c r="C952" s="25" t="str">
        <f>IF(ИНФА!$M$37="","",ИНФА!$M$37)</f>
        <v>АО "ЛЭСР" Сафуанова В.А.</v>
      </c>
      <c r="E952" s="1">
        <f t="shared" ca="1" si="36"/>
        <v>0</v>
      </c>
    </row>
    <row r="953" spans="1:5" hidden="1" x14ac:dyDescent="0.25">
      <c r="A953" s="19"/>
      <c r="B953" s="14"/>
      <c r="C953" s="25" t="str">
        <f>IF(ИНФА!$M$38="","",ИНФА!$M$38)</f>
        <v/>
      </c>
      <c r="E953" s="1">
        <f t="shared" si="36"/>
        <v>0</v>
      </c>
    </row>
    <row r="954" spans="1:5" hidden="1" x14ac:dyDescent="0.25">
      <c r="A954" s="19"/>
      <c r="B954" s="22"/>
      <c r="C954" s="25" t="str">
        <f>IF(ИНФА!$M$39="","",ИНФА!$M$39)</f>
        <v/>
      </c>
      <c r="E954" s="1">
        <f t="shared" si="36"/>
        <v>0</v>
      </c>
    </row>
    <row r="955" spans="1:5" hidden="1" x14ac:dyDescent="0.25">
      <c r="A955" s="19"/>
      <c r="B955" s="12"/>
      <c r="C955" s="25" t="str">
        <f>IF(ИНФА!$M$40="","",ИНФА!$M$40)</f>
        <v/>
      </c>
      <c r="E955" s="1">
        <f t="shared" si="36"/>
        <v>0</v>
      </c>
    </row>
    <row r="956" spans="1:5" hidden="1" x14ac:dyDescent="0.25">
      <c r="A956" s="19"/>
      <c r="B956" s="12"/>
      <c r="C956" s="25" t="str">
        <f>IF(ИНФА!$M$41="","",ИНФА!$M$41)</f>
        <v/>
      </c>
      <c r="E956" s="1">
        <f t="shared" si="36"/>
        <v>0</v>
      </c>
    </row>
    <row r="957" spans="1:5" hidden="1" x14ac:dyDescent="0.25">
      <c r="A957" s="19"/>
      <c r="B957" s="12"/>
      <c r="C957" s="25" t="str">
        <f>IF(ИНФА!$M$42="","",ИНФА!$M$42)</f>
        <v/>
      </c>
      <c r="E957" s="1">
        <f t="shared" si="36"/>
        <v>0</v>
      </c>
    </row>
    <row r="958" spans="1:5" hidden="1" x14ac:dyDescent="0.25">
      <c r="A958" s="19"/>
      <c r="B958" s="12"/>
      <c r="C958" s="25" t="str">
        <f>IF(ИНФА!$M$43="","",ИНФА!$M$43)</f>
        <v/>
      </c>
      <c r="E958" s="1">
        <f t="shared" si="36"/>
        <v>0</v>
      </c>
    </row>
    <row r="959" spans="1:5" hidden="1" x14ac:dyDescent="0.25">
      <c r="A959" s="19"/>
      <c r="B959" s="12"/>
      <c r="C959" s="25" t="str">
        <f>IF(ИНФА!$M$44="","",ИНФА!$M$44)</f>
        <v/>
      </c>
      <c r="E959" s="1">
        <f t="shared" si="36"/>
        <v>0</v>
      </c>
    </row>
    <row r="960" spans="1:5" hidden="1" x14ac:dyDescent="0.25">
      <c r="A960" s="19"/>
      <c r="B960" s="12"/>
      <c r="C960" s="25" t="str">
        <f>IF(ИНФА!$M$45="","",ИНФА!$M$45)</f>
        <v/>
      </c>
      <c r="E960" s="1">
        <f t="shared" si="36"/>
        <v>0</v>
      </c>
    </row>
    <row r="961" spans="1:5" hidden="1" x14ac:dyDescent="0.25">
      <c r="A961" s="19"/>
      <c r="B961" s="12"/>
      <c r="C961" s="25" t="str">
        <f>IF(ИНФА!$M$46="","",ИНФА!$M$46)</f>
        <v/>
      </c>
      <c r="E961" s="1">
        <f t="shared" si="36"/>
        <v>0</v>
      </c>
    </row>
    <row r="962" spans="1:5" hidden="1" x14ac:dyDescent="0.25">
      <c r="A962" s="19"/>
      <c r="B962" s="12"/>
      <c r="C962" s="25" t="str">
        <f>IF(ИНФА!$M$47="","",ИНФА!$M$47)</f>
        <v/>
      </c>
      <c r="E962" s="1">
        <f t="shared" si="36"/>
        <v>0</v>
      </c>
    </row>
    <row r="963" spans="1:5" hidden="1" x14ac:dyDescent="0.25">
      <c r="A963" s="19"/>
      <c r="B963" s="12"/>
      <c r="C963" s="25" t="str">
        <f>IF(ИНФА!$M$48="","",ИНФА!$M$48)</f>
        <v/>
      </c>
      <c r="E963" s="1">
        <f t="shared" si="36"/>
        <v>0</v>
      </c>
    </row>
    <row r="964" spans="1:5" hidden="1" x14ac:dyDescent="0.25">
      <c r="A964" s="19"/>
      <c r="B964" s="12"/>
      <c r="C964" s="25" t="str">
        <f>IF(ИНФА!$M$49="","",ИНФА!$M$49)</f>
        <v/>
      </c>
      <c r="E964" s="1">
        <f t="shared" si="36"/>
        <v>0</v>
      </c>
    </row>
    <row r="965" spans="1:5" hidden="1" x14ac:dyDescent="0.25">
      <c r="A965" s="19"/>
      <c r="B965" s="12"/>
      <c r="C965" s="25" t="str">
        <f>IF(ИНФА!$M$50="","",ИНФА!$M$50)</f>
        <v/>
      </c>
      <c r="E965" s="1">
        <f t="shared" si="36"/>
        <v>0</v>
      </c>
    </row>
    <row r="966" spans="1:5" hidden="1" x14ac:dyDescent="0.25">
      <c r="A966" s="19"/>
      <c r="B966" s="12"/>
      <c r="C966" s="25" t="str">
        <f>IF(ИНФА!$M$51="","",ИНФА!$M$51)</f>
        <v/>
      </c>
      <c r="E966" s="1">
        <f t="shared" si="36"/>
        <v>0</v>
      </c>
    </row>
    <row r="967" spans="1:5" hidden="1" x14ac:dyDescent="0.25">
      <c r="A967" s="19">
        <f>A941+1</f>
        <v>38</v>
      </c>
      <c r="B967" s="21" t="e" cm="1">
        <f t="array" aca="1" ref="B967" ca="1">IF(MID(INDIRECT("'АОСР'!"&amp;"A"&amp;A967+1,1),1,FIND("_",INDIRECT("'АОСР'!"&amp;"A"&amp;A967+1,1),1)-1)="АОСР",CONCATENATE("Акт освидетельствования скрытых работ №",INDIRECT("'АОСР'!"&amp;"B"&amp;A967+1,1)),"Акт освидетельствования ответственных конструкций")</f>
        <v>#VALUE!</v>
      </c>
      <c r="C967" s="24" t="str">
        <f ca="1">CONCATENATE(INDIRECT("'АОСР'!"&amp;"G"&amp;A967+1,1)," ",INDIRECT("'АОСР'!"&amp;"H"&amp;A967+1,1)," ",INDIRECT("'АОСР'!"&amp;"I"&amp;A967+1,1),"г.")</f>
        <v xml:space="preserve">  г.</v>
      </c>
      <c r="E967" s="1">
        <f ca="1">IFERROR(IF(OR(C967="",IFERROR(B967,0)=0),0,1),0)</f>
        <v>0</v>
      </c>
    </row>
    <row r="968" spans="1:5" hidden="1" x14ac:dyDescent="0.25">
      <c r="A968" s="19"/>
      <c r="B968" s="30" t="str">
        <f ca="1">IF(LEN(INDIRECT("'АОСР'!"&amp;"C"&amp;A967+1,1))&lt;46,CONCATENATE($N$2,INDIRECT("'АОСР'!"&amp;"C"&amp;A967+1,1),$O$2),CONCATENATE($N$2,MID(INDIRECT("'АОСР'!"&amp;"C"&amp;A967+1,1),1,FIND(" ",INDIRECT("'АОСР'!"&amp;"C"&amp;A967+1,1),40))))</f>
        <v>""</v>
      </c>
      <c r="C968" s="25" t="str">
        <f ca="1">IF(ИНФА!$M$21="","",IF(INDIRECT("'АОСР'!"&amp;"O"&amp;A967+1,1)="ТП",ИНФА!$M$21,IF(INDIRECT("'АОСР'!"&amp;"O"&amp;A967+1,1)="ВЛ",ИНФА!$M$24,ИНФА!$M$27)))</f>
        <v xml:space="preserve"> Старший мастер Ломоносовского РЭС филиала </v>
      </c>
      <c r="E968" s="1">
        <f ca="1">IFERROR(IF(C968="",0,IF(IFERROR($B$967,0)=0,0,2)),0)</f>
        <v>0</v>
      </c>
    </row>
    <row r="969" spans="1:5" hidden="1" x14ac:dyDescent="0.25">
      <c r="A969" s="19"/>
      <c r="B969" s="31" t="str">
        <f ca="1">IFERROR(CONCATENATE(MID(INDIRECT("'АОСР'!"&amp;"C"&amp;A967+1,1),FIND(" ",INDIRECT("'АОСР'!"&amp;"C"&amp;A967+1,1),40)+1,46),$O$2),"")</f>
        <v/>
      </c>
      <c r="C969" s="25" t="str">
        <f ca="1">IF(ИНФА!$M$22="","",IF(INDIRECT("'АОСР'!"&amp;"O"&amp;A967+1,1)="ТП",ИНФА!$M$22,IF(INDIRECT("'АОСР'!"&amp;"O"&amp;A967+1,1)="ВЛ",ИНФА!$M$25,ИНФА!$M$28)))</f>
        <v xml:space="preserve">ПАО "Россети Ленэнерго", "ГтЭС" </v>
      </c>
      <c r="E969" s="1">
        <f t="shared" ref="E969:E992" ca="1" si="37">IFERROR(IF(C969="",0,IF(IFERROR($B$967,0)=0,0,2)),0)</f>
        <v>0</v>
      </c>
    </row>
    <row r="970" spans="1:5" hidden="1" x14ac:dyDescent="0.25">
      <c r="A970" s="19"/>
      <c r="B970" s="22"/>
      <c r="C970" s="25" t="str">
        <f ca="1">IF(ИНФА!$M$23="","",IF(INDIRECT("'АОСР'!"&amp;"O"&amp;A967+1,1)="ТП",ИНФА!$M$23,IF(INDIRECT("'АОСР'!"&amp;"O"&amp;A967+1,1)="ВЛ",ИНФА!$M$26,ИНФА!$M$29)))</f>
        <v xml:space="preserve"> Ширяев Е.М.</v>
      </c>
      <c r="E970" s="1">
        <f t="shared" ca="1" si="37"/>
        <v>0</v>
      </c>
    </row>
    <row r="971" spans="1:5" hidden="1" x14ac:dyDescent="0.25">
      <c r="A971" s="19"/>
      <c r="B971" s="22"/>
      <c r="C971" s="25" t="str">
        <f>IF(ИНФА!$M$30="","",ИНФА!$M$30)</f>
        <v>Директор по строительству ООО «СЭТ»</v>
      </c>
      <c r="E971" s="1">
        <f t="shared" ca="1" si="37"/>
        <v>0</v>
      </c>
    </row>
    <row r="972" spans="1:5" hidden="1" x14ac:dyDescent="0.25">
      <c r="A972" s="19"/>
      <c r="B972" s="22"/>
      <c r="C972" s="25" t="str">
        <f>IF(ИНФА!$M$31="","",ИНФА!$M$31)</f>
        <v>Потоцкий А.А.</v>
      </c>
      <c r="E972" s="1">
        <f t="shared" ca="1" si="37"/>
        <v>0</v>
      </c>
    </row>
    <row r="973" spans="1:5" hidden="1" x14ac:dyDescent="0.25">
      <c r="A973" s="19"/>
      <c r="B973" s="23"/>
      <c r="C973" s="25" t="str">
        <f>IF(ИНФА!$M$32="","",ИНФА!$M$32)</f>
        <v xml:space="preserve">Ведущий инженер строительного контроля </v>
      </c>
      <c r="E973" s="1">
        <f t="shared" ca="1" si="37"/>
        <v>0</v>
      </c>
    </row>
    <row r="974" spans="1:5" hidden="1" x14ac:dyDescent="0.25">
      <c r="A974" s="19"/>
      <c r="B974" s="23"/>
      <c r="C974" s="25" t="str">
        <f>IF(ИНФА!$M$33="","",ИНФА!$M$33)</f>
        <v>ООО «СЭТ» Кольцов А.Г.</v>
      </c>
      <c r="E974" s="1">
        <f t="shared" ca="1" si="37"/>
        <v>0</v>
      </c>
    </row>
    <row r="975" spans="1:5" hidden="1" x14ac:dyDescent="0.25">
      <c r="A975" s="19"/>
      <c r="B975" s="23"/>
      <c r="C975" s="25" t="str">
        <f>IF(ИНФА!$M$34="","",ИНФА!$M$34)</f>
        <v>Начальник участка ООО «СЭТ»</v>
      </c>
      <c r="E975" s="1">
        <f t="shared" ca="1" si="37"/>
        <v>0</v>
      </c>
    </row>
    <row r="976" spans="1:5" hidden="1" x14ac:dyDescent="0.25">
      <c r="A976" s="19"/>
      <c r="B976" s="14"/>
      <c r="C976" s="25" t="str">
        <f>IF(ИНФА!$M$35="","",ИНФА!$M$35)</f>
        <v>Нугуманов М.А.</v>
      </c>
      <c r="E976" s="1">
        <f t="shared" ca="1" si="37"/>
        <v>0</v>
      </c>
    </row>
    <row r="977" spans="1:5" hidden="1" x14ac:dyDescent="0.25">
      <c r="A977" s="19"/>
      <c r="B977" s="23"/>
      <c r="C977" s="25" t="str">
        <f>IF(ИНФА!$M$36="","",ИНФА!$M$36)</f>
        <v xml:space="preserve">Ведущий инженер отдела строительного контроля </v>
      </c>
      <c r="E977" s="1">
        <f t="shared" ca="1" si="37"/>
        <v>0</v>
      </c>
    </row>
    <row r="978" spans="1:5" hidden="1" x14ac:dyDescent="0.25">
      <c r="A978" s="19"/>
      <c r="B978" s="14"/>
      <c r="C978" s="25" t="str">
        <f>IF(ИНФА!$M$37="","",ИНФА!$M$37)</f>
        <v>АО "ЛЭСР" Сафуанова В.А.</v>
      </c>
      <c r="E978" s="1">
        <f t="shared" ca="1" si="37"/>
        <v>0</v>
      </c>
    </row>
    <row r="979" spans="1:5" hidden="1" x14ac:dyDescent="0.25">
      <c r="A979" s="19"/>
      <c r="B979" s="14"/>
      <c r="C979" s="25" t="str">
        <f>IF(ИНФА!$M$38="","",ИНФА!$M$38)</f>
        <v/>
      </c>
      <c r="E979" s="1">
        <f t="shared" si="37"/>
        <v>0</v>
      </c>
    </row>
    <row r="980" spans="1:5" hidden="1" x14ac:dyDescent="0.25">
      <c r="A980" s="19"/>
      <c r="B980" s="22"/>
      <c r="C980" s="25" t="str">
        <f>IF(ИНФА!$M$39="","",ИНФА!$M$39)</f>
        <v/>
      </c>
      <c r="E980" s="1">
        <f t="shared" si="37"/>
        <v>0</v>
      </c>
    </row>
    <row r="981" spans="1:5" hidden="1" x14ac:dyDescent="0.25">
      <c r="A981" s="19"/>
      <c r="B981" s="12"/>
      <c r="C981" s="25" t="str">
        <f>IF(ИНФА!$M$40="","",ИНФА!$M$40)</f>
        <v/>
      </c>
      <c r="E981" s="1">
        <f t="shared" si="37"/>
        <v>0</v>
      </c>
    </row>
    <row r="982" spans="1:5" hidden="1" x14ac:dyDescent="0.25">
      <c r="A982" s="19"/>
      <c r="B982" s="12"/>
      <c r="C982" s="25" t="str">
        <f>IF(ИНФА!$M$41="","",ИНФА!$M$41)</f>
        <v/>
      </c>
      <c r="E982" s="1">
        <f t="shared" si="37"/>
        <v>0</v>
      </c>
    </row>
    <row r="983" spans="1:5" hidden="1" x14ac:dyDescent="0.25">
      <c r="A983" s="19"/>
      <c r="B983" s="12"/>
      <c r="C983" s="25" t="str">
        <f>IF(ИНФА!$M$42="","",ИНФА!$M$42)</f>
        <v/>
      </c>
      <c r="E983" s="1">
        <f t="shared" si="37"/>
        <v>0</v>
      </c>
    </row>
    <row r="984" spans="1:5" hidden="1" x14ac:dyDescent="0.25">
      <c r="A984" s="19"/>
      <c r="B984" s="12"/>
      <c r="C984" s="25" t="str">
        <f>IF(ИНФА!$M$43="","",ИНФА!$M$43)</f>
        <v/>
      </c>
      <c r="E984" s="1">
        <f t="shared" si="37"/>
        <v>0</v>
      </c>
    </row>
    <row r="985" spans="1:5" hidden="1" x14ac:dyDescent="0.25">
      <c r="A985" s="19"/>
      <c r="B985" s="12"/>
      <c r="C985" s="25" t="str">
        <f>IF(ИНФА!$M$44="","",ИНФА!$M$44)</f>
        <v/>
      </c>
      <c r="E985" s="1">
        <f t="shared" si="37"/>
        <v>0</v>
      </c>
    </row>
    <row r="986" spans="1:5" hidden="1" x14ac:dyDescent="0.25">
      <c r="A986" s="19"/>
      <c r="B986" s="12"/>
      <c r="C986" s="25" t="str">
        <f>IF(ИНФА!$M$45="","",ИНФА!$M$45)</f>
        <v/>
      </c>
      <c r="E986" s="1">
        <f t="shared" si="37"/>
        <v>0</v>
      </c>
    </row>
    <row r="987" spans="1:5" hidden="1" x14ac:dyDescent="0.25">
      <c r="A987" s="19"/>
      <c r="B987" s="12"/>
      <c r="C987" s="25" t="str">
        <f>IF(ИНФА!$M$46="","",ИНФА!$M$46)</f>
        <v/>
      </c>
      <c r="E987" s="1">
        <f t="shared" si="37"/>
        <v>0</v>
      </c>
    </row>
    <row r="988" spans="1:5" hidden="1" x14ac:dyDescent="0.25">
      <c r="A988" s="19"/>
      <c r="B988" s="12"/>
      <c r="C988" s="25" t="str">
        <f>IF(ИНФА!$M$47="","",ИНФА!$M$47)</f>
        <v/>
      </c>
      <c r="E988" s="1">
        <f t="shared" si="37"/>
        <v>0</v>
      </c>
    </row>
    <row r="989" spans="1:5" hidden="1" x14ac:dyDescent="0.25">
      <c r="A989" s="19"/>
      <c r="B989" s="12"/>
      <c r="C989" s="25" t="str">
        <f>IF(ИНФА!$M$48="","",ИНФА!$M$48)</f>
        <v/>
      </c>
      <c r="E989" s="1">
        <f t="shared" si="37"/>
        <v>0</v>
      </c>
    </row>
    <row r="990" spans="1:5" hidden="1" x14ac:dyDescent="0.25">
      <c r="A990" s="19"/>
      <c r="B990" s="12"/>
      <c r="C990" s="25" t="str">
        <f>IF(ИНФА!$M$49="","",ИНФА!$M$49)</f>
        <v/>
      </c>
      <c r="E990" s="1">
        <f t="shared" si="37"/>
        <v>0</v>
      </c>
    </row>
    <row r="991" spans="1:5" hidden="1" x14ac:dyDescent="0.25">
      <c r="A991" s="19"/>
      <c r="B991" s="12"/>
      <c r="C991" s="25" t="str">
        <f>IF(ИНФА!$M$50="","",ИНФА!$M$50)</f>
        <v/>
      </c>
      <c r="E991" s="1">
        <f t="shared" si="37"/>
        <v>0</v>
      </c>
    </row>
    <row r="992" spans="1:5" hidden="1" x14ac:dyDescent="0.25">
      <c r="A992" s="19"/>
      <c r="B992" s="12"/>
      <c r="C992" s="25" t="str">
        <f>IF(ИНФА!$M$51="","",ИНФА!$M$51)</f>
        <v/>
      </c>
      <c r="E992" s="1">
        <f t="shared" si="37"/>
        <v>0</v>
      </c>
    </row>
    <row r="993" spans="1:5" hidden="1" x14ac:dyDescent="0.25">
      <c r="A993" s="19">
        <f>A967+1</f>
        <v>39</v>
      </c>
      <c r="B993" s="21" t="e" cm="1">
        <f t="array" aca="1" ref="B993" ca="1">IF(MID(INDIRECT("'АОСР'!"&amp;"A"&amp;A993+1,1),1,FIND("_",INDIRECT("'АОСР'!"&amp;"A"&amp;A993+1,1),1)-1)="АОСР",CONCATENATE("Акт освидетельствования скрытых работ №",INDIRECT("'АОСР'!"&amp;"B"&amp;A993+1,1)),"Акт освидетельствования ответственных конструкций")</f>
        <v>#VALUE!</v>
      </c>
      <c r="C993" s="24" t="str">
        <f ca="1">CONCATENATE(INDIRECT("'АОСР'!"&amp;"G"&amp;A993+1,1)," ",INDIRECT("'АОСР'!"&amp;"H"&amp;A993+1,1)," ",INDIRECT("'АОСР'!"&amp;"I"&amp;A993+1,1),"г.")</f>
        <v xml:space="preserve">  г.</v>
      </c>
      <c r="E993" s="1">
        <f ca="1">IFERROR(IF(OR(C993="",IFERROR(B993,0)=0),0,1),0)</f>
        <v>0</v>
      </c>
    </row>
    <row r="994" spans="1:5" hidden="1" x14ac:dyDescent="0.25">
      <c r="A994" s="19"/>
      <c r="B994" s="30" t="str">
        <f ca="1">IF(LEN(INDIRECT("'АОСР'!"&amp;"C"&amp;A993+1,1))&lt;46,CONCATENATE($N$2,INDIRECT("'АОСР'!"&amp;"C"&amp;A993+1,1),$O$2),CONCATENATE($N$2,MID(INDIRECT("'АОСР'!"&amp;"C"&amp;A993+1,1),1,FIND(" ",INDIRECT("'АОСР'!"&amp;"C"&amp;A993+1,1),40))))</f>
        <v>""</v>
      </c>
      <c r="C994" s="25" t="str">
        <f ca="1">IF(ИНФА!$M$21="","",IF(INDIRECT("'АОСР'!"&amp;"O"&amp;A993+1,1)="ТП",ИНФА!$M$21,IF(INDIRECT("'АОСР'!"&amp;"O"&amp;A993+1,1)="ВЛ",ИНФА!$M$24,ИНФА!$M$27)))</f>
        <v xml:space="preserve"> Старший мастер Ломоносовского РЭС филиала </v>
      </c>
      <c r="E994" s="1">
        <f ca="1">IFERROR(IF(C994="",0,IF(IFERROR($B$993,0)=0,0,2)),0)</f>
        <v>0</v>
      </c>
    </row>
    <row r="995" spans="1:5" hidden="1" x14ac:dyDescent="0.25">
      <c r="A995" s="19"/>
      <c r="B995" s="31" t="str">
        <f ca="1">IFERROR(CONCATENATE(MID(INDIRECT("'АОСР'!"&amp;"C"&amp;A993+1,1),FIND(" ",INDIRECT("'АОСР'!"&amp;"C"&amp;A993+1,1),40)+1,46),$O$2),"")</f>
        <v/>
      </c>
      <c r="C995" s="25" t="str">
        <f ca="1">IF(ИНФА!$M$22="","",IF(INDIRECT("'АОСР'!"&amp;"O"&amp;A993+1,1)="ТП",ИНФА!$M$22,IF(INDIRECT("'АОСР'!"&amp;"O"&amp;A993+1,1)="ВЛ",ИНФА!$M$25,ИНФА!$M$28)))</f>
        <v xml:space="preserve">ПАО "Россети Ленэнерго", "ГтЭС" </v>
      </c>
      <c r="E995" s="1">
        <f t="shared" ref="E995:E1019" ca="1" si="38">IFERROR(IF(C995="",0,IF(IFERROR($B$993,0)=0,0,2)),0)</f>
        <v>0</v>
      </c>
    </row>
    <row r="996" spans="1:5" hidden="1" x14ac:dyDescent="0.25">
      <c r="A996" s="19"/>
      <c r="B996" s="22"/>
      <c r="C996" s="25" t="str">
        <f ca="1">IF(ИНФА!$M$23="","",IF(INDIRECT("'АОСР'!"&amp;"O"&amp;A993+1,1)="ТП",ИНФА!$M$23,IF(INDIRECT("'АОСР'!"&amp;"O"&amp;A993+1,1)="ВЛ",ИНФА!$M$26,ИНФА!$M$29)))</f>
        <v xml:space="preserve"> Ширяев Е.М.</v>
      </c>
      <c r="E996" s="1">
        <f t="shared" ca="1" si="38"/>
        <v>0</v>
      </c>
    </row>
    <row r="997" spans="1:5" hidden="1" x14ac:dyDescent="0.25">
      <c r="A997" s="19"/>
      <c r="B997" s="22"/>
      <c r="C997" s="25" t="str">
        <f>IF(ИНФА!$M$30="","",ИНФА!$M$30)</f>
        <v>Директор по строительству ООО «СЭТ»</v>
      </c>
      <c r="E997" s="1">
        <f t="shared" ca="1" si="38"/>
        <v>0</v>
      </c>
    </row>
    <row r="998" spans="1:5" hidden="1" x14ac:dyDescent="0.25">
      <c r="A998" s="19"/>
      <c r="B998" s="22"/>
      <c r="C998" s="25" t="str">
        <f>IF(ИНФА!$M$31="","",ИНФА!$M$31)</f>
        <v>Потоцкий А.А.</v>
      </c>
      <c r="E998" s="1">
        <f t="shared" ca="1" si="38"/>
        <v>0</v>
      </c>
    </row>
    <row r="999" spans="1:5" hidden="1" x14ac:dyDescent="0.25">
      <c r="A999" s="19"/>
      <c r="B999" s="23"/>
      <c r="C999" s="25" t="str">
        <f>IF(ИНФА!$M$32="","",ИНФА!$M$32)</f>
        <v xml:space="preserve">Ведущий инженер строительного контроля </v>
      </c>
      <c r="E999" s="1">
        <f t="shared" ca="1" si="38"/>
        <v>0</v>
      </c>
    </row>
    <row r="1000" spans="1:5" hidden="1" x14ac:dyDescent="0.25">
      <c r="A1000" s="19"/>
      <c r="B1000" s="23"/>
      <c r="C1000" s="25" t="str">
        <f>IF(ИНФА!$M$33="","",ИНФА!$M$33)</f>
        <v>ООО «СЭТ» Кольцов А.Г.</v>
      </c>
      <c r="E1000" s="1">
        <f t="shared" ca="1" si="38"/>
        <v>0</v>
      </c>
    </row>
    <row r="1001" spans="1:5" hidden="1" x14ac:dyDescent="0.25">
      <c r="A1001" s="19"/>
      <c r="B1001" s="23"/>
      <c r="C1001" s="25" t="str">
        <f>IF(ИНФА!$M$34="","",ИНФА!$M$34)</f>
        <v>Начальник участка ООО «СЭТ»</v>
      </c>
      <c r="E1001" s="1">
        <f t="shared" ca="1" si="38"/>
        <v>0</v>
      </c>
    </row>
    <row r="1002" spans="1:5" hidden="1" x14ac:dyDescent="0.25">
      <c r="A1002" s="19"/>
      <c r="B1002" s="14"/>
      <c r="C1002" s="25" t="str">
        <f>IF(ИНФА!$M$35="","",ИНФА!$M$35)</f>
        <v>Нугуманов М.А.</v>
      </c>
      <c r="E1002" s="1">
        <f t="shared" ca="1" si="38"/>
        <v>0</v>
      </c>
    </row>
    <row r="1003" spans="1:5" hidden="1" x14ac:dyDescent="0.25">
      <c r="A1003" s="19"/>
      <c r="B1003" s="23"/>
      <c r="C1003" s="25" t="str">
        <f>IF(ИНФА!$M$36="","",ИНФА!$M$36)</f>
        <v xml:space="preserve">Ведущий инженер отдела строительного контроля </v>
      </c>
      <c r="E1003" s="1">
        <f t="shared" ca="1" si="38"/>
        <v>0</v>
      </c>
    </row>
    <row r="1004" spans="1:5" hidden="1" x14ac:dyDescent="0.25">
      <c r="A1004" s="19"/>
      <c r="B1004" s="14"/>
      <c r="C1004" s="25" t="str">
        <f>IF(ИНФА!$M$37="","",ИНФА!$M$37)</f>
        <v>АО "ЛЭСР" Сафуанова В.А.</v>
      </c>
      <c r="E1004" s="1">
        <f t="shared" ca="1" si="38"/>
        <v>0</v>
      </c>
    </row>
    <row r="1005" spans="1:5" hidden="1" x14ac:dyDescent="0.25">
      <c r="A1005" s="19"/>
      <c r="B1005" s="14"/>
      <c r="C1005" s="25" t="str">
        <f>IF(ИНФА!$M$38="","",ИНФА!$M$38)</f>
        <v/>
      </c>
      <c r="E1005" s="1">
        <f t="shared" si="38"/>
        <v>0</v>
      </c>
    </row>
    <row r="1006" spans="1:5" hidden="1" x14ac:dyDescent="0.25">
      <c r="A1006" s="19"/>
      <c r="B1006" s="22"/>
      <c r="C1006" s="25" t="str">
        <f>IF(ИНФА!$M$39="","",ИНФА!$M$39)</f>
        <v/>
      </c>
      <c r="E1006" s="1">
        <f t="shared" si="38"/>
        <v>0</v>
      </c>
    </row>
    <row r="1007" spans="1:5" hidden="1" x14ac:dyDescent="0.25">
      <c r="A1007" s="19"/>
      <c r="B1007" s="12"/>
      <c r="C1007" s="25" t="str">
        <f>IF(ИНФА!$M$40="","",ИНФА!$M$40)</f>
        <v/>
      </c>
      <c r="E1007" s="1">
        <f t="shared" si="38"/>
        <v>0</v>
      </c>
    </row>
    <row r="1008" spans="1:5" hidden="1" x14ac:dyDescent="0.25">
      <c r="A1008" s="19"/>
      <c r="B1008" s="12"/>
      <c r="C1008" s="25" t="str">
        <f>IF(ИНФА!$M$41="","",ИНФА!$M$41)</f>
        <v/>
      </c>
      <c r="E1008" s="1">
        <f t="shared" si="38"/>
        <v>0</v>
      </c>
    </row>
    <row r="1009" spans="1:5" hidden="1" x14ac:dyDescent="0.25">
      <c r="A1009" s="19"/>
      <c r="B1009" s="12"/>
      <c r="C1009" s="25" t="str">
        <f>IF(ИНФА!$M$42="","",ИНФА!$M$42)</f>
        <v/>
      </c>
      <c r="E1009" s="1">
        <f t="shared" si="38"/>
        <v>0</v>
      </c>
    </row>
    <row r="1010" spans="1:5" hidden="1" x14ac:dyDescent="0.25">
      <c r="A1010" s="19"/>
      <c r="B1010" s="12"/>
      <c r="C1010" s="25" t="str">
        <f>IF(ИНФА!$M$43="","",ИНФА!$M$43)</f>
        <v/>
      </c>
      <c r="E1010" s="1">
        <f t="shared" si="38"/>
        <v>0</v>
      </c>
    </row>
    <row r="1011" spans="1:5" hidden="1" x14ac:dyDescent="0.25">
      <c r="A1011" s="19"/>
      <c r="B1011" s="12"/>
      <c r="C1011" s="25" t="str">
        <f>IF(ИНФА!$M$44="","",ИНФА!$M$44)</f>
        <v/>
      </c>
      <c r="E1011" s="1">
        <f t="shared" si="38"/>
        <v>0</v>
      </c>
    </row>
    <row r="1012" spans="1:5" hidden="1" x14ac:dyDescent="0.25">
      <c r="A1012" s="19"/>
      <c r="B1012" s="12"/>
      <c r="C1012" s="25" t="str">
        <f>IF(ИНФА!$M$45="","",ИНФА!$M$45)</f>
        <v/>
      </c>
      <c r="E1012" s="1">
        <f t="shared" si="38"/>
        <v>0</v>
      </c>
    </row>
    <row r="1013" spans="1:5" hidden="1" x14ac:dyDescent="0.25">
      <c r="A1013" s="19"/>
      <c r="B1013" s="12"/>
      <c r="C1013" s="25" t="str">
        <f>IF(ИНФА!$M$46="","",ИНФА!$M$46)</f>
        <v/>
      </c>
      <c r="E1013" s="1">
        <f t="shared" si="38"/>
        <v>0</v>
      </c>
    </row>
    <row r="1014" spans="1:5" hidden="1" x14ac:dyDescent="0.25">
      <c r="A1014" s="19"/>
      <c r="B1014" s="12"/>
      <c r="C1014" s="25" t="str">
        <f>IF(ИНФА!$M$47="","",ИНФА!$M$47)</f>
        <v/>
      </c>
      <c r="E1014" s="1">
        <f t="shared" si="38"/>
        <v>0</v>
      </c>
    </row>
    <row r="1015" spans="1:5" hidden="1" x14ac:dyDescent="0.25">
      <c r="A1015" s="19"/>
      <c r="B1015" s="12"/>
      <c r="C1015" s="25" t="str">
        <f>IF(ИНФА!$M$48="","",ИНФА!$M$48)</f>
        <v/>
      </c>
      <c r="E1015" s="1">
        <f t="shared" si="38"/>
        <v>0</v>
      </c>
    </row>
    <row r="1016" spans="1:5" hidden="1" x14ac:dyDescent="0.25">
      <c r="A1016" s="19"/>
      <c r="B1016" s="12"/>
      <c r="C1016" s="25" t="str">
        <f>IF(ИНФА!$M$49="","",ИНФА!$M$49)</f>
        <v/>
      </c>
      <c r="E1016" s="1">
        <f t="shared" si="38"/>
        <v>0</v>
      </c>
    </row>
    <row r="1017" spans="1:5" hidden="1" x14ac:dyDescent="0.25">
      <c r="A1017" s="19"/>
      <c r="B1017" s="12"/>
      <c r="C1017" s="25" t="str">
        <f>IF(ИНФА!$M$50="","",ИНФА!$M$50)</f>
        <v/>
      </c>
      <c r="E1017" s="1">
        <f t="shared" si="38"/>
        <v>0</v>
      </c>
    </row>
    <row r="1018" spans="1:5" hidden="1" x14ac:dyDescent="0.25">
      <c r="A1018" s="19"/>
      <c r="B1018" s="12"/>
      <c r="C1018" s="25" t="str">
        <f>IF(ИНФА!$M$51="","",ИНФА!$M$51)</f>
        <v/>
      </c>
      <c r="E1018" s="1">
        <f t="shared" si="38"/>
        <v>0</v>
      </c>
    </row>
    <row r="1019" spans="1:5" hidden="1" x14ac:dyDescent="0.25">
      <c r="A1019" s="19">
        <f>A993+1</f>
        <v>40</v>
      </c>
      <c r="B1019" s="21" t="e" cm="1">
        <f t="array" aca="1" ref="B1019" ca="1">IF(MID(INDIRECT("'АОСР'!"&amp;"A"&amp;A1019+1,1),1,FIND("_",INDIRECT("'АОСР'!"&amp;"A"&amp;A1019+1,1),1)-1)="АОСР",CONCATENATE("Акт освидетельствования скрытых работ №",INDIRECT("'АОСР'!"&amp;"B"&amp;A1019+1,1)),"Акт освидетельствования ответственных конструкций")</f>
        <v>#VALUE!</v>
      </c>
      <c r="C1019" s="24" t="str">
        <f ca="1">CONCATENATE(INDIRECT("'АОСР'!"&amp;"G"&amp;A1019+1,1)," ",INDIRECT("'АОСР'!"&amp;"H"&amp;A1019+1,1)," ",INDIRECT("'АОСР'!"&amp;"I"&amp;A1019+1,1),"г.")</f>
        <v xml:space="preserve">  г.</v>
      </c>
      <c r="E1019" s="1">
        <f t="shared" ca="1" si="38"/>
        <v>0</v>
      </c>
    </row>
    <row r="1020" spans="1:5" hidden="1" x14ac:dyDescent="0.25">
      <c r="A1020" s="19"/>
      <c r="B1020" s="30" t="str">
        <f ca="1">IF(LEN(INDIRECT("'АОСР'!"&amp;"C"&amp;A1019+1,1))&lt;46,CONCATENATE($N$2,INDIRECT("'АОСР'!"&amp;"C"&amp;A1019+1,1),$O$2),CONCATENATE($N$2,MID(INDIRECT("'АОСР'!"&amp;"C"&amp;A1019+1,1),1,FIND(" ",INDIRECT("'АОСР'!"&amp;"C"&amp;A1019+1,1),40))))</f>
        <v>""</v>
      </c>
      <c r="C1020" s="25" t="str">
        <f ca="1">IF(ИНФА!$M$21="","",IF(INDIRECT("'АОСР'!"&amp;"O"&amp;A1019+1,1)="ТП",ИНФА!$M$21,IF(INDIRECT("'АОСР'!"&amp;"O"&amp;A1019+1,1)="ВЛ",ИНФА!$M$24,ИНФА!$M$27)))</f>
        <v xml:space="preserve"> Старший мастер Ломоносовского РЭС филиала </v>
      </c>
      <c r="E1020" s="1">
        <f ca="1">IFERROR(IF(C1020="",0,IF(IFERROR($B$1019,0)=0,0,2)),0)</f>
        <v>0</v>
      </c>
    </row>
    <row r="1021" spans="1:5" hidden="1" x14ac:dyDescent="0.25">
      <c r="A1021" s="19"/>
      <c r="B1021" s="31" t="str">
        <f ca="1">IFERROR(CONCATENATE(MID(INDIRECT("'АОСР'!"&amp;"C"&amp;A1019+1,1),FIND(" ",INDIRECT("'АОСР'!"&amp;"C"&amp;A1019+1,1),40)+1,46),$O$2),"")</f>
        <v/>
      </c>
      <c r="C1021" s="25" t="str">
        <f ca="1">IF(ИНФА!$M$22="","",IF(INDIRECT("'АОСР'!"&amp;"O"&amp;A1019+1,1)="ТП",ИНФА!$M$22,IF(INDIRECT("'АОСР'!"&amp;"O"&amp;A1019+1,1)="ВЛ",ИНФА!$M$25,ИНФА!$M$28)))</f>
        <v xml:space="preserve">ПАО "Россети Ленэнерго", "ГтЭС" </v>
      </c>
      <c r="E1021" s="1">
        <f t="shared" ref="E1021:E1044" ca="1" si="39">IFERROR(IF(C1021="",0,IF(IFERROR($B$1019,0)=0,0,2)),0)</f>
        <v>0</v>
      </c>
    </row>
    <row r="1022" spans="1:5" hidden="1" x14ac:dyDescent="0.25">
      <c r="A1022" s="19"/>
      <c r="B1022" s="22"/>
      <c r="C1022" s="25" t="str">
        <f ca="1">IF(ИНФА!$M$23="","",IF(INDIRECT("'АОСР'!"&amp;"O"&amp;A1019+1,1)="ТП",ИНФА!$M$23,IF(INDIRECT("'АОСР'!"&amp;"O"&amp;A1019+1,1)="ВЛ",ИНФА!$M$26,ИНФА!$M$29)))</f>
        <v xml:space="preserve"> Ширяев Е.М.</v>
      </c>
      <c r="E1022" s="1">
        <f t="shared" ca="1" si="39"/>
        <v>0</v>
      </c>
    </row>
    <row r="1023" spans="1:5" hidden="1" x14ac:dyDescent="0.25">
      <c r="A1023" s="19"/>
      <c r="B1023" s="22"/>
      <c r="C1023" s="25" t="str">
        <f>IF(ИНФА!$M$30="","",ИНФА!$M$30)</f>
        <v>Директор по строительству ООО «СЭТ»</v>
      </c>
      <c r="E1023" s="1">
        <f t="shared" ca="1" si="39"/>
        <v>0</v>
      </c>
    </row>
    <row r="1024" spans="1:5" hidden="1" x14ac:dyDescent="0.25">
      <c r="A1024" s="19"/>
      <c r="B1024" s="22"/>
      <c r="C1024" s="25" t="str">
        <f>IF(ИНФА!$M$31="","",ИНФА!$M$31)</f>
        <v>Потоцкий А.А.</v>
      </c>
      <c r="E1024" s="1">
        <f t="shared" ca="1" si="39"/>
        <v>0</v>
      </c>
    </row>
    <row r="1025" spans="1:5" hidden="1" x14ac:dyDescent="0.25">
      <c r="A1025" s="19"/>
      <c r="B1025" s="23"/>
      <c r="C1025" s="25" t="str">
        <f>IF(ИНФА!$M$32="","",ИНФА!$M$32)</f>
        <v xml:space="preserve">Ведущий инженер строительного контроля </v>
      </c>
      <c r="E1025" s="1">
        <f t="shared" ca="1" si="39"/>
        <v>0</v>
      </c>
    </row>
    <row r="1026" spans="1:5" hidden="1" x14ac:dyDescent="0.25">
      <c r="A1026" s="19"/>
      <c r="B1026" s="23"/>
      <c r="C1026" s="25" t="str">
        <f>IF(ИНФА!$M$33="","",ИНФА!$M$33)</f>
        <v>ООО «СЭТ» Кольцов А.Г.</v>
      </c>
      <c r="E1026" s="1">
        <f t="shared" ca="1" si="39"/>
        <v>0</v>
      </c>
    </row>
    <row r="1027" spans="1:5" hidden="1" x14ac:dyDescent="0.25">
      <c r="A1027" s="19"/>
      <c r="B1027" s="23"/>
      <c r="C1027" s="25" t="str">
        <f>IF(ИНФА!$M$34="","",ИНФА!$M$34)</f>
        <v>Начальник участка ООО «СЭТ»</v>
      </c>
      <c r="E1027" s="1">
        <f t="shared" ca="1" si="39"/>
        <v>0</v>
      </c>
    </row>
    <row r="1028" spans="1:5" hidden="1" x14ac:dyDescent="0.25">
      <c r="A1028" s="19"/>
      <c r="B1028" s="14"/>
      <c r="C1028" s="25" t="str">
        <f>IF(ИНФА!$M$35="","",ИНФА!$M$35)</f>
        <v>Нугуманов М.А.</v>
      </c>
      <c r="E1028" s="1">
        <f t="shared" ca="1" si="39"/>
        <v>0</v>
      </c>
    </row>
    <row r="1029" spans="1:5" hidden="1" x14ac:dyDescent="0.25">
      <c r="A1029" s="19"/>
      <c r="B1029" s="23"/>
      <c r="C1029" s="25" t="str">
        <f>IF(ИНФА!$M$36="","",ИНФА!$M$36)</f>
        <v xml:space="preserve">Ведущий инженер отдела строительного контроля </v>
      </c>
      <c r="E1029" s="1">
        <f t="shared" ca="1" si="39"/>
        <v>0</v>
      </c>
    </row>
    <row r="1030" spans="1:5" hidden="1" x14ac:dyDescent="0.25">
      <c r="A1030" s="19"/>
      <c r="B1030" s="14"/>
      <c r="C1030" s="25" t="str">
        <f>IF(ИНФА!$M$37="","",ИНФА!$M$37)</f>
        <v>АО "ЛЭСР" Сафуанова В.А.</v>
      </c>
      <c r="E1030" s="1">
        <f t="shared" ca="1" si="39"/>
        <v>0</v>
      </c>
    </row>
    <row r="1031" spans="1:5" hidden="1" x14ac:dyDescent="0.25">
      <c r="A1031" s="19"/>
      <c r="B1031" s="14"/>
      <c r="C1031" s="25" t="str">
        <f>IF(ИНФА!$M$38="","",ИНФА!$M$38)</f>
        <v/>
      </c>
      <c r="E1031" s="1">
        <f t="shared" si="39"/>
        <v>0</v>
      </c>
    </row>
    <row r="1032" spans="1:5" hidden="1" x14ac:dyDescent="0.25">
      <c r="A1032" s="19"/>
      <c r="B1032" s="22"/>
      <c r="C1032" s="25" t="str">
        <f>IF(ИНФА!$M$39="","",ИНФА!$M$39)</f>
        <v/>
      </c>
      <c r="E1032" s="1">
        <f t="shared" si="39"/>
        <v>0</v>
      </c>
    </row>
    <row r="1033" spans="1:5" hidden="1" x14ac:dyDescent="0.25">
      <c r="A1033" s="19"/>
      <c r="B1033" s="12"/>
      <c r="C1033" s="25" t="str">
        <f>IF(ИНФА!$M$40="","",ИНФА!$M$40)</f>
        <v/>
      </c>
      <c r="E1033" s="1">
        <f t="shared" si="39"/>
        <v>0</v>
      </c>
    </row>
    <row r="1034" spans="1:5" hidden="1" x14ac:dyDescent="0.25">
      <c r="A1034" s="19"/>
      <c r="B1034" s="12"/>
      <c r="C1034" s="25" t="str">
        <f>IF(ИНФА!$M$41="","",ИНФА!$M$41)</f>
        <v/>
      </c>
      <c r="E1034" s="1">
        <f t="shared" si="39"/>
        <v>0</v>
      </c>
    </row>
    <row r="1035" spans="1:5" hidden="1" x14ac:dyDescent="0.25">
      <c r="A1035" s="19"/>
      <c r="B1035" s="12"/>
      <c r="C1035" s="25" t="str">
        <f>IF(ИНФА!$M$42="","",ИНФА!$M$42)</f>
        <v/>
      </c>
      <c r="E1035" s="1">
        <f t="shared" si="39"/>
        <v>0</v>
      </c>
    </row>
    <row r="1036" spans="1:5" hidden="1" x14ac:dyDescent="0.25">
      <c r="A1036" s="19"/>
      <c r="B1036" s="12"/>
      <c r="C1036" s="25" t="str">
        <f>IF(ИНФА!$M$43="","",ИНФА!$M$43)</f>
        <v/>
      </c>
      <c r="E1036" s="1">
        <f t="shared" si="39"/>
        <v>0</v>
      </c>
    </row>
    <row r="1037" spans="1:5" hidden="1" x14ac:dyDescent="0.25">
      <c r="A1037" s="19"/>
      <c r="B1037" s="12"/>
      <c r="C1037" s="25" t="str">
        <f>IF(ИНФА!$M$44="","",ИНФА!$M$44)</f>
        <v/>
      </c>
      <c r="E1037" s="1">
        <f t="shared" si="39"/>
        <v>0</v>
      </c>
    </row>
    <row r="1038" spans="1:5" hidden="1" x14ac:dyDescent="0.25">
      <c r="A1038" s="19"/>
      <c r="B1038" s="12"/>
      <c r="C1038" s="25" t="str">
        <f>IF(ИНФА!$M$45="","",ИНФА!$M$45)</f>
        <v/>
      </c>
      <c r="E1038" s="1">
        <f t="shared" si="39"/>
        <v>0</v>
      </c>
    </row>
    <row r="1039" spans="1:5" hidden="1" x14ac:dyDescent="0.25">
      <c r="A1039" s="19"/>
      <c r="B1039" s="12"/>
      <c r="C1039" s="25" t="str">
        <f>IF(ИНФА!$M$46="","",ИНФА!$M$46)</f>
        <v/>
      </c>
      <c r="E1039" s="1">
        <f t="shared" si="39"/>
        <v>0</v>
      </c>
    </row>
    <row r="1040" spans="1:5" hidden="1" x14ac:dyDescent="0.25">
      <c r="A1040" s="19"/>
      <c r="B1040" s="12"/>
      <c r="C1040" s="25" t="str">
        <f>IF(ИНФА!$M$47="","",ИНФА!$M$47)</f>
        <v/>
      </c>
      <c r="E1040" s="1">
        <f t="shared" si="39"/>
        <v>0</v>
      </c>
    </row>
    <row r="1041" spans="1:5" hidden="1" x14ac:dyDescent="0.25">
      <c r="A1041" s="19"/>
      <c r="B1041" s="12"/>
      <c r="C1041" s="25" t="str">
        <f>IF(ИНФА!$M$48="","",ИНФА!$M$48)</f>
        <v/>
      </c>
      <c r="E1041" s="1">
        <f t="shared" si="39"/>
        <v>0</v>
      </c>
    </row>
    <row r="1042" spans="1:5" hidden="1" x14ac:dyDescent="0.25">
      <c r="A1042" s="19"/>
      <c r="B1042" s="12"/>
      <c r="C1042" s="25" t="str">
        <f>IF(ИНФА!$M$49="","",ИНФА!$M$49)</f>
        <v/>
      </c>
      <c r="E1042" s="1">
        <f t="shared" si="39"/>
        <v>0</v>
      </c>
    </row>
    <row r="1043" spans="1:5" hidden="1" x14ac:dyDescent="0.25">
      <c r="A1043" s="19"/>
      <c r="B1043" s="12"/>
      <c r="C1043" s="25" t="str">
        <f>IF(ИНФА!$M$50="","",ИНФА!$M$50)</f>
        <v/>
      </c>
      <c r="E1043" s="1">
        <f t="shared" si="39"/>
        <v>0</v>
      </c>
    </row>
    <row r="1044" spans="1:5" hidden="1" x14ac:dyDescent="0.25">
      <c r="A1044" s="19"/>
      <c r="B1044" s="12"/>
      <c r="C1044" s="25" t="str">
        <f>IF(ИНФА!$M$51="","",ИНФА!$M$51)</f>
        <v/>
      </c>
      <c r="E1044" s="1">
        <f t="shared" si="39"/>
        <v>0</v>
      </c>
    </row>
    <row r="1045" spans="1:5" hidden="1" x14ac:dyDescent="0.25">
      <c r="A1045" s="19">
        <f>A1019+1</f>
        <v>41</v>
      </c>
      <c r="B1045" s="21" t="e" cm="1">
        <f t="array" aca="1" ref="B1045" ca="1">IF(MID(INDIRECT("'АОСР'!"&amp;"A"&amp;A1045+1,1),1,FIND("_",INDIRECT("'АОСР'!"&amp;"A"&amp;A1045+1,1),1)-1)="АОСР",CONCATENATE("Акт освидетельствования скрытых работ №",INDIRECT("'АОСР'!"&amp;"B"&amp;A1045+1,1)),"Акт освидетельствования ответственных конструкций")</f>
        <v>#VALUE!</v>
      </c>
      <c r="C1045" s="24" t="str">
        <f ca="1">CONCATENATE(INDIRECT("'АОСР'!"&amp;"G"&amp;A1045+1,1)," ",INDIRECT("'АОСР'!"&amp;"H"&amp;A1045+1,1)," ",INDIRECT("'АОСР'!"&amp;"I"&amp;A1045+1,1),"г.")</f>
        <v xml:space="preserve">  г.</v>
      </c>
      <c r="E1045" s="1">
        <f ca="1">IFERROR(IF(OR(C1045="",IFERROR(B1045,0)=0),0,1),0)</f>
        <v>0</v>
      </c>
    </row>
    <row r="1046" spans="1:5" hidden="1" x14ac:dyDescent="0.25">
      <c r="A1046" s="19"/>
      <c r="B1046" s="30" t="str">
        <f ca="1">IF(LEN(INDIRECT("'АОСР'!"&amp;"C"&amp;A1045+1,1))&lt;46,CONCATENATE($N$2,INDIRECT("'АОСР'!"&amp;"C"&amp;A1045+1,1),$O$2),CONCATENATE($N$2,MID(INDIRECT("'АОСР'!"&amp;"C"&amp;A1045+1,1),1,FIND(" ",INDIRECT("'АОСР'!"&amp;"C"&amp;A1045+1,1),40))))</f>
        <v>""</v>
      </c>
      <c r="C1046" s="25" t="str">
        <f ca="1">IF(ИНФА!$M$21="","",IF(INDIRECT("'АОСР'!"&amp;"O"&amp;A1045+1,1)="ТП",ИНФА!$M$21,IF(INDIRECT("'АОСР'!"&amp;"O"&amp;A1045+1,1)="ВЛ",ИНФА!$M$24,ИНФА!$M$27)))</f>
        <v xml:space="preserve"> Старший мастер Ломоносовского РЭС филиала </v>
      </c>
      <c r="E1046" s="1">
        <f ca="1">IFERROR(IF(C1046="",0,IF(IFERROR($B$1045,0)=0,0,2)),0)</f>
        <v>0</v>
      </c>
    </row>
    <row r="1047" spans="1:5" hidden="1" x14ac:dyDescent="0.25">
      <c r="A1047" s="19"/>
      <c r="B1047" s="31" t="str">
        <f ca="1">IFERROR(CONCATENATE(MID(INDIRECT("'АОСР'!"&amp;"C"&amp;A1045+1,1),FIND(" ",INDIRECT("'АОСР'!"&amp;"C"&amp;A1045+1,1),40)+1,46),$O$2),"")</f>
        <v/>
      </c>
      <c r="C1047" s="25" t="str">
        <f ca="1">IF(ИНФА!$M$22="","",IF(INDIRECT("'АОСР'!"&amp;"O"&amp;A1045+1,1)="ТП",ИНФА!$M$22,IF(INDIRECT("'АОСР'!"&amp;"O"&amp;A1045+1,1)="ВЛ",ИНФА!$M$25,ИНФА!$M$28)))</f>
        <v xml:space="preserve">ПАО "Россети Ленэнерго", "ГтЭС" </v>
      </c>
      <c r="E1047" s="1">
        <f t="shared" ref="E1047:E1070" ca="1" si="40">IFERROR(IF(C1047="",0,IF(IFERROR($B$1045,0)=0,0,2)),0)</f>
        <v>0</v>
      </c>
    </row>
    <row r="1048" spans="1:5" hidden="1" x14ac:dyDescent="0.25">
      <c r="A1048" s="19"/>
      <c r="B1048" s="22"/>
      <c r="C1048" s="25" t="str">
        <f ca="1">IF(ИНФА!$M$23="","",IF(INDIRECT("'АОСР'!"&amp;"O"&amp;A1045+1,1)="ТП",ИНФА!$M$23,IF(INDIRECT("'АОСР'!"&amp;"O"&amp;A1045+1,1)="ВЛ",ИНФА!$M$26,ИНФА!$M$29)))</f>
        <v xml:space="preserve"> Ширяев Е.М.</v>
      </c>
      <c r="E1048" s="1">
        <f t="shared" ca="1" si="40"/>
        <v>0</v>
      </c>
    </row>
    <row r="1049" spans="1:5" hidden="1" x14ac:dyDescent="0.25">
      <c r="A1049" s="19"/>
      <c r="B1049" s="22"/>
      <c r="C1049" s="25" t="str">
        <f>IF(ИНФА!$M$30="","",ИНФА!$M$30)</f>
        <v>Директор по строительству ООО «СЭТ»</v>
      </c>
      <c r="E1049" s="1">
        <f t="shared" ca="1" si="40"/>
        <v>0</v>
      </c>
    </row>
    <row r="1050" spans="1:5" hidden="1" x14ac:dyDescent="0.25">
      <c r="A1050" s="19"/>
      <c r="B1050" s="22"/>
      <c r="C1050" s="25" t="str">
        <f>IF(ИНФА!$M$31="","",ИНФА!$M$31)</f>
        <v>Потоцкий А.А.</v>
      </c>
      <c r="E1050" s="1">
        <f t="shared" ca="1" si="40"/>
        <v>0</v>
      </c>
    </row>
    <row r="1051" spans="1:5" hidden="1" x14ac:dyDescent="0.25">
      <c r="A1051" s="19"/>
      <c r="B1051" s="23"/>
      <c r="C1051" s="25" t="str">
        <f>IF(ИНФА!$M$32="","",ИНФА!$M$32)</f>
        <v xml:space="preserve">Ведущий инженер строительного контроля </v>
      </c>
      <c r="E1051" s="1">
        <f t="shared" ca="1" si="40"/>
        <v>0</v>
      </c>
    </row>
    <row r="1052" spans="1:5" hidden="1" x14ac:dyDescent="0.25">
      <c r="A1052" s="19"/>
      <c r="B1052" s="23"/>
      <c r="C1052" s="25" t="str">
        <f>IF(ИНФА!$M$33="","",ИНФА!$M$33)</f>
        <v>ООО «СЭТ» Кольцов А.Г.</v>
      </c>
      <c r="E1052" s="1">
        <f t="shared" ca="1" si="40"/>
        <v>0</v>
      </c>
    </row>
    <row r="1053" spans="1:5" hidden="1" x14ac:dyDescent="0.25">
      <c r="A1053" s="19"/>
      <c r="B1053" s="23"/>
      <c r="C1053" s="25" t="str">
        <f>IF(ИНФА!$M$34="","",ИНФА!$M$34)</f>
        <v>Начальник участка ООО «СЭТ»</v>
      </c>
      <c r="E1053" s="1">
        <f t="shared" ca="1" si="40"/>
        <v>0</v>
      </c>
    </row>
    <row r="1054" spans="1:5" hidden="1" x14ac:dyDescent="0.25">
      <c r="A1054" s="19"/>
      <c r="B1054" s="14"/>
      <c r="C1054" s="25" t="str">
        <f>IF(ИНФА!$M$35="","",ИНФА!$M$35)</f>
        <v>Нугуманов М.А.</v>
      </c>
      <c r="E1054" s="1">
        <f t="shared" ca="1" si="40"/>
        <v>0</v>
      </c>
    </row>
    <row r="1055" spans="1:5" hidden="1" x14ac:dyDescent="0.25">
      <c r="A1055" s="19"/>
      <c r="B1055" s="23"/>
      <c r="C1055" s="25" t="str">
        <f>IF(ИНФА!$M$36="","",ИНФА!$M$36)</f>
        <v xml:space="preserve">Ведущий инженер отдела строительного контроля </v>
      </c>
      <c r="E1055" s="1">
        <f t="shared" ca="1" si="40"/>
        <v>0</v>
      </c>
    </row>
    <row r="1056" spans="1:5" hidden="1" x14ac:dyDescent="0.25">
      <c r="A1056" s="19"/>
      <c r="B1056" s="14"/>
      <c r="C1056" s="25" t="str">
        <f>IF(ИНФА!$M$37="","",ИНФА!$M$37)</f>
        <v>АО "ЛЭСР" Сафуанова В.А.</v>
      </c>
      <c r="E1056" s="1">
        <f t="shared" ca="1" si="40"/>
        <v>0</v>
      </c>
    </row>
    <row r="1057" spans="1:5" hidden="1" x14ac:dyDescent="0.25">
      <c r="A1057" s="19"/>
      <c r="B1057" s="14"/>
      <c r="C1057" s="25" t="str">
        <f>IF(ИНФА!$M$38="","",ИНФА!$M$38)</f>
        <v/>
      </c>
      <c r="E1057" s="1">
        <f t="shared" si="40"/>
        <v>0</v>
      </c>
    </row>
    <row r="1058" spans="1:5" hidden="1" x14ac:dyDescent="0.25">
      <c r="A1058" s="19"/>
      <c r="B1058" s="22"/>
      <c r="C1058" s="25" t="str">
        <f>IF(ИНФА!$M$39="","",ИНФА!$M$39)</f>
        <v/>
      </c>
      <c r="E1058" s="1">
        <f t="shared" si="40"/>
        <v>0</v>
      </c>
    </row>
    <row r="1059" spans="1:5" hidden="1" x14ac:dyDescent="0.25">
      <c r="A1059" s="19"/>
      <c r="B1059" s="12"/>
      <c r="C1059" s="25" t="str">
        <f>IF(ИНФА!$M$40="","",ИНФА!$M$40)</f>
        <v/>
      </c>
      <c r="E1059" s="1">
        <f t="shared" si="40"/>
        <v>0</v>
      </c>
    </row>
    <row r="1060" spans="1:5" hidden="1" x14ac:dyDescent="0.25">
      <c r="A1060" s="19"/>
      <c r="B1060" s="12"/>
      <c r="C1060" s="25" t="str">
        <f>IF(ИНФА!$M$41="","",ИНФА!$M$41)</f>
        <v/>
      </c>
      <c r="E1060" s="1">
        <f t="shared" si="40"/>
        <v>0</v>
      </c>
    </row>
    <row r="1061" spans="1:5" hidden="1" x14ac:dyDescent="0.25">
      <c r="A1061" s="19"/>
      <c r="B1061" s="12"/>
      <c r="C1061" s="25" t="str">
        <f>IF(ИНФА!$M$42="","",ИНФА!$M$42)</f>
        <v/>
      </c>
      <c r="E1061" s="1">
        <f t="shared" si="40"/>
        <v>0</v>
      </c>
    </row>
    <row r="1062" spans="1:5" hidden="1" x14ac:dyDescent="0.25">
      <c r="A1062" s="19"/>
      <c r="B1062" s="12"/>
      <c r="C1062" s="25" t="str">
        <f>IF(ИНФА!$M$43="","",ИНФА!$M$43)</f>
        <v/>
      </c>
      <c r="E1062" s="1">
        <f t="shared" si="40"/>
        <v>0</v>
      </c>
    </row>
    <row r="1063" spans="1:5" hidden="1" x14ac:dyDescent="0.25">
      <c r="A1063" s="19"/>
      <c r="B1063" s="12"/>
      <c r="C1063" s="25" t="str">
        <f>IF(ИНФА!$M$44="","",ИНФА!$M$44)</f>
        <v/>
      </c>
      <c r="E1063" s="1">
        <f t="shared" si="40"/>
        <v>0</v>
      </c>
    </row>
    <row r="1064" spans="1:5" hidden="1" x14ac:dyDescent="0.25">
      <c r="A1064" s="19"/>
      <c r="B1064" s="12"/>
      <c r="C1064" s="25" t="str">
        <f>IF(ИНФА!$M$45="","",ИНФА!$M$45)</f>
        <v/>
      </c>
      <c r="E1064" s="1">
        <f t="shared" si="40"/>
        <v>0</v>
      </c>
    </row>
    <row r="1065" spans="1:5" hidden="1" x14ac:dyDescent="0.25">
      <c r="A1065" s="19"/>
      <c r="B1065" s="12"/>
      <c r="C1065" s="25" t="str">
        <f>IF(ИНФА!$M$46="","",ИНФА!$M$46)</f>
        <v/>
      </c>
      <c r="E1065" s="1">
        <f t="shared" si="40"/>
        <v>0</v>
      </c>
    </row>
    <row r="1066" spans="1:5" hidden="1" x14ac:dyDescent="0.25">
      <c r="A1066" s="19"/>
      <c r="B1066" s="12"/>
      <c r="C1066" s="25" t="str">
        <f>IF(ИНФА!$M$47="","",ИНФА!$M$47)</f>
        <v/>
      </c>
      <c r="E1066" s="1">
        <f t="shared" si="40"/>
        <v>0</v>
      </c>
    </row>
    <row r="1067" spans="1:5" hidden="1" x14ac:dyDescent="0.25">
      <c r="A1067" s="19"/>
      <c r="B1067" s="12"/>
      <c r="C1067" s="25" t="str">
        <f>IF(ИНФА!$M$48="","",ИНФА!$M$48)</f>
        <v/>
      </c>
      <c r="E1067" s="1">
        <f t="shared" si="40"/>
        <v>0</v>
      </c>
    </row>
    <row r="1068" spans="1:5" hidden="1" x14ac:dyDescent="0.25">
      <c r="A1068" s="19"/>
      <c r="B1068" s="12"/>
      <c r="C1068" s="25" t="str">
        <f>IF(ИНФА!$M$49="","",ИНФА!$M$49)</f>
        <v/>
      </c>
      <c r="E1068" s="1">
        <f t="shared" si="40"/>
        <v>0</v>
      </c>
    </row>
    <row r="1069" spans="1:5" hidden="1" x14ac:dyDescent="0.25">
      <c r="A1069" s="19"/>
      <c r="B1069" s="12"/>
      <c r="C1069" s="25" t="str">
        <f>IF(ИНФА!$M$50="","",ИНФА!$M$50)</f>
        <v/>
      </c>
      <c r="E1069" s="1">
        <f t="shared" si="40"/>
        <v>0</v>
      </c>
    </row>
    <row r="1070" spans="1:5" hidden="1" x14ac:dyDescent="0.25">
      <c r="A1070" s="19"/>
      <c r="B1070" s="12"/>
      <c r="C1070" s="25" t="str">
        <f>IF(ИНФА!$M$51="","",ИНФА!$M$51)</f>
        <v/>
      </c>
      <c r="E1070" s="1">
        <f t="shared" si="40"/>
        <v>0</v>
      </c>
    </row>
    <row r="1071" spans="1:5" x14ac:dyDescent="0.25">
      <c r="A1071" s="19"/>
      <c r="B1071" s="12"/>
      <c r="C1071" s="25" t="str">
        <f>IF(ИНФА!$M$51="","",ИНФА!$M$51)</f>
        <v/>
      </c>
      <c r="E1071" s="1">
        <v>1</v>
      </c>
    </row>
    <row r="1072" spans="1:5" x14ac:dyDescent="0.25">
      <c r="A1072" s="19"/>
      <c r="B1072" s="12"/>
      <c r="C1072" s="25" t="str">
        <f>IF(ИНФА!$M$51="","",ИНФА!$M$51)</f>
        <v/>
      </c>
      <c r="E1072" s="1">
        <v>1</v>
      </c>
    </row>
    <row r="1073" spans="1:5" x14ac:dyDescent="0.25">
      <c r="A1073" s="19"/>
      <c r="B1073" s="12"/>
      <c r="C1073" s="25" t="str">
        <f>IF(ИНФА!$M$51="","",ИНФА!$M$51)</f>
        <v/>
      </c>
      <c r="E1073" s="1">
        <v>1</v>
      </c>
    </row>
    <row r="1074" spans="1:5" x14ac:dyDescent="0.25">
      <c r="A1074" s="19"/>
      <c r="B1074" s="12"/>
      <c r="C1074" s="25" t="str">
        <f>IF(ИНФА!$M$51="","",ИНФА!$M$51)</f>
        <v/>
      </c>
      <c r="E1074" s="1">
        <v>1</v>
      </c>
    </row>
    <row r="1075" spans="1:5" x14ac:dyDescent="0.25">
      <c r="A1075" s="19"/>
      <c r="B1075" s="12"/>
      <c r="C1075" s="25" t="str">
        <f>IF(ИНФА!$M$51="","",ИНФА!$M$51)</f>
        <v/>
      </c>
      <c r="E1075" s="1">
        <v>1</v>
      </c>
    </row>
    <row r="1076" spans="1:5" x14ac:dyDescent="0.25">
      <c r="A1076" s="19"/>
      <c r="B1076" s="12"/>
      <c r="C1076" s="25" t="str">
        <f>IF(ИНФА!$M$51="","",ИНФА!$M$51)</f>
        <v/>
      </c>
      <c r="E1076" s="1">
        <v>1</v>
      </c>
    </row>
    <row r="1077" spans="1:5" x14ac:dyDescent="0.25">
      <c r="A1077" s="19"/>
      <c r="B1077" s="12"/>
      <c r="C1077" s="25" t="str">
        <f>IF(ИНФА!$M$51="","",ИНФА!$M$51)</f>
        <v/>
      </c>
      <c r="E1077" s="1">
        <v>1</v>
      </c>
    </row>
    <row r="1078" spans="1:5" x14ac:dyDescent="0.25">
      <c r="A1078" s="19"/>
      <c r="B1078" s="12"/>
      <c r="C1078" s="25" t="str">
        <f>IF(ИНФА!$M$51="","",ИНФА!$M$51)</f>
        <v/>
      </c>
      <c r="E1078" s="1">
        <v>1</v>
      </c>
    </row>
    <row r="1079" spans="1:5" x14ac:dyDescent="0.25">
      <c r="A1079" s="19"/>
      <c r="B1079" s="12"/>
      <c r="C1079" s="25" t="str">
        <f>IF(ИНФА!$M$51="","",ИНФА!$M$51)</f>
        <v/>
      </c>
      <c r="E1079" s="1">
        <v>1</v>
      </c>
    </row>
    <row r="1080" spans="1:5" x14ac:dyDescent="0.25">
      <c r="A1080" s="19"/>
      <c r="B1080" s="12"/>
      <c r="C1080" s="25" t="str">
        <f>IF(ИНФА!$M$51="","",ИНФА!$M$51)</f>
        <v/>
      </c>
      <c r="E1080" s="1">
        <v>1</v>
      </c>
    </row>
    <row r="1081" spans="1:5" x14ac:dyDescent="0.25">
      <c r="A1081" s="19"/>
      <c r="B1081" s="12"/>
      <c r="C1081" s="25" t="str">
        <f>IF(ИНФА!$M$51="","",ИНФА!$M$51)</f>
        <v/>
      </c>
      <c r="E1081" s="1">
        <v>1</v>
      </c>
    </row>
    <row r="1082" spans="1:5" x14ac:dyDescent="0.25">
      <c r="A1082" s="19"/>
      <c r="B1082" s="12"/>
      <c r="C1082" s="25" t="str">
        <f>IF(ИНФА!$M$51="","",ИНФА!$M$51)</f>
        <v/>
      </c>
      <c r="E1082" s="1">
        <v>1</v>
      </c>
    </row>
    <row r="1083" spans="1:5" x14ac:dyDescent="0.25">
      <c r="A1083" s="19"/>
      <c r="B1083" s="12"/>
      <c r="C1083" s="25" t="str">
        <f>IF(ИНФА!$M$51="","",ИНФА!$M$51)</f>
        <v/>
      </c>
      <c r="E1083" s="1">
        <v>1</v>
      </c>
    </row>
    <row r="1084" spans="1:5" x14ac:dyDescent="0.25">
      <c r="A1084" s="19"/>
      <c r="B1084" s="12"/>
      <c r="C1084" s="25" t="str">
        <f>IF(ИНФА!$M$51="","",ИНФА!$M$51)</f>
        <v/>
      </c>
      <c r="E1084" s="1">
        <v>1</v>
      </c>
    </row>
    <row r="1085" spans="1:5" x14ac:dyDescent="0.25">
      <c r="A1085" s="19"/>
      <c r="B1085" s="12"/>
      <c r="C1085" s="25" t="str">
        <f>IF(ИНФА!$M$51="","",ИНФА!$M$51)</f>
        <v/>
      </c>
      <c r="E1085" s="1">
        <v>1</v>
      </c>
    </row>
    <row r="1086" spans="1:5" x14ac:dyDescent="0.25">
      <c r="A1086" s="19"/>
      <c r="B1086" s="12"/>
      <c r="C1086" s="25" t="str">
        <f>IF(ИНФА!$M$51="","",ИНФА!$M$51)</f>
        <v/>
      </c>
      <c r="E1086" s="1">
        <v>1</v>
      </c>
    </row>
    <row r="1087" spans="1:5" x14ac:dyDescent="0.25">
      <c r="A1087" s="19"/>
      <c r="B1087" s="12"/>
      <c r="C1087" s="25" t="str">
        <f>IF(ИНФА!$M$51="","",ИНФА!$M$51)</f>
        <v/>
      </c>
      <c r="E1087" s="1">
        <v>1</v>
      </c>
    </row>
    <row r="1088" spans="1:5" x14ac:dyDescent="0.25">
      <c r="A1088" s="19"/>
      <c r="B1088" s="12"/>
      <c r="C1088" s="25" t="str">
        <f>IF(ИНФА!$M$51="","",ИНФА!$M$51)</f>
        <v/>
      </c>
      <c r="E1088" s="1">
        <v>1</v>
      </c>
    </row>
    <row r="1089" spans="1:5" x14ac:dyDescent="0.25">
      <c r="A1089" s="19"/>
      <c r="B1089" s="12"/>
      <c r="C1089" s="25" t="str">
        <f>IF(ИНФА!$M$51="","",ИНФА!$M$51)</f>
        <v/>
      </c>
      <c r="E1089" s="1">
        <v>1</v>
      </c>
    </row>
    <row r="1090" spans="1:5" x14ac:dyDescent="0.25">
      <c r="A1090" s="19"/>
      <c r="B1090" s="12"/>
      <c r="C1090" s="25" t="str">
        <f>IF(ИНФА!$M$51="","",ИНФА!$M$51)</f>
        <v/>
      </c>
      <c r="E1090" s="1">
        <v>1</v>
      </c>
    </row>
    <row r="1091" spans="1:5" x14ac:dyDescent="0.25">
      <c r="A1091" s="19"/>
      <c r="B1091" s="12"/>
      <c r="C1091" s="25" t="str">
        <f>IF(ИНФА!$M$51="","",ИНФА!$M$51)</f>
        <v/>
      </c>
      <c r="E1091" s="1">
        <v>1</v>
      </c>
    </row>
    <row r="1092" spans="1:5" x14ac:dyDescent="0.25">
      <c r="A1092" s="19"/>
      <c r="B1092" s="12"/>
      <c r="C1092" s="25" t="str">
        <f>IF(ИНФА!$M$51="","",ИНФА!$M$51)</f>
        <v/>
      </c>
      <c r="E1092" s="1">
        <v>1</v>
      </c>
    </row>
    <row r="1093" spans="1:5" x14ac:dyDescent="0.25">
      <c r="A1093" s="19"/>
      <c r="B1093" s="12"/>
      <c r="C1093" s="25" t="str">
        <f>IF(ИНФА!$M$51="","",ИНФА!$M$51)</f>
        <v/>
      </c>
      <c r="E1093" s="1">
        <v>1</v>
      </c>
    </row>
    <row r="1094" spans="1:5" x14ac:dyDescent="0.25">
      <c r="A1094" s="19"/>
      <c r="B1094" s="12"/>
      <c r="C1094" s="25" t="str">
        <f>IF(ИНФА!$M$51="","",ИНФА!$M$51)</f>
        <v/>
      </c>
      <c r="E1094" s="1">
        <v>1</v>
      </c>
    </row>
    <row r="1095" spans="1:5" x14ac:dyDescent="0.25">
      <c r="A1095" s="19"/>
      <c r="B1095" s="12"/>
      <c r="C1095" s="25" t="str">
        <f>IF(ИНФА!$M$51="","",ИНФА!$M$51)</f>
        <v/>
      </c>
      <c r="E1095" s="1">
        <v>1</v>
      </c>
    </row>
    <row r="1096" spans="1:5" x14ac:dyDescent="0.25">
      <c r="A1096" s="19"/>
      <c r="B1096" s="12"/>
      <c r="C1096" s="25" t="str">
        <f>IF(ИНФА!$M$51="","",ИНФА!$M$51)</f>
        <v/>
      </c>
      <c r="E1096" s="1">
        <v>1</v>
      </c>
    </row>
    <row r="1097" spans="1:5" x14ac:dyDescent="0.25">
      <c r="A1097" s="19"/>
      <c r="B1097" s="12"/>
      <c r="C1097" s="25" t="str">
        <f>IF(ИНФА!$M$51="","",ИНФА!$M$51)</f>
        <v/>
      </c>
      <c r="E1097" s="1">
        <v>1</v>
      </c>
    </row>
    <row r="1098" spans="1:5" x14ac:dyDescent="0.25">
      <c r="A1098" s="19"/>
      <c r="B1098" s="12"/>
      <c r="C1098" s="25" t="str">
        <f>IF(ИНФА!$M$51="","",ИНФА!$M$51)</f>
        <v/>
      </c>
      <c r="E1098" s="1">
        <v>1</v>
      </c>
    </row>
    <row r="1099" spans="1:5" x14ac:dyDescent="0.25">
      <c r="A1099" s="19"/>
      <c r="B1099" s="12"/>
      <c r="C1099" s="25" t="str">
        <f>IF(ИНФА!$M$51="","",ИНФА!$M$51)</f>
        <v/>
      </c>
      <c r="E1099" s="1">
        <v>1</v>
      </c>
    </row>
    <row r="1100" spans="1:5" x14ac:dyDescent="0.25">
      <c r="A1100" s="19"/>
      <c r="B1100" s="12"/>
      <c r="C1100" s="25" t="str">
        <f>IF(ИНФА!$M$51="","",ИНФА!$M$51)</f>
        <v/>
      </c>
      <c r="E1100" s="1">
        <v>1</v>
      </c>
    </row>
    <row r="1101" spans="1:5" x14ac:dyDescent="0.25">
      <c r="A1101" s="19"/>
      <c r="B1101" s="12"/>
      <c r="C1101" s="25" t="str">
        <f>IF(ИНФА!$M$51="","",ИНФА!$M$51)</f>
        <v/>
      </c>
      <c r="E1101" s="1">
        <v>1</v>
      </c>
    </row>
    <row r="1102" spans="1:5" x14ac:dyDescent="0.25">
      <c r="A1102" s="19"/>
      <c r="B1102" s="12"/>
      <c r="C1102" s="25" t="str">
        <f>IF(ИНФА!$M$51="","",ИНФА!$M$51)</f>
        <v/>
      </c>
      <c r="E1102" s="1">
        <v>1</v>
      </c>
    </row>
    <row r="1103" spans="1:5" x14ac:dyDescent="0.25">
      <c r="A1103" s="19"/>
      <c r="B1103" s="12"/>
      <c r="C1103" s="25" t="str">
        <f>IF(ИНФА!$M$51="","",ИНФА!$M$51)</f>
        <v/>
      </c>
      <c r="E1103" s="1">
        <v>1</v>
      </c>
    </row>
    <row r="1104" spans="1:5" x14ac:dyDescent="0.25">
      <c r="A1104" s="19"/>
      <c r="B1104" s="12"/>
      <c r="C1104" s="25" t="str">
        <f>IF(ИНФА!$M$51="","",ИНФА!$M$51)</f>
        <v/>
      </c>
      <c r="E1104" s="1">
        <v>1</v>
      </c>
    </row>
    <row r="1105" spans="1:5" x14ac:dyDescent="0.25">
      <c r="A1105" s="19"/>
      <c r="B1105" s="12"/>
      <c r="C1105" s="25" t="str">
        <f>IF(ИНФА!$M$51="","",ИНФА!$M$51)</f>
        <v/>
      </c>
      <c r="E1105" s="1">
        <v>1</v>
      </c>
    </row>
    <row r="1106" spans="1:5" x14ac:dyDescent="0.25">
      <c r="A1106" s="19"/>
      <c r="B1106" s="12"/>
      <c r="C1106" s="25" t="str">
        <f>IF(ИНФА!$M$51="","",ИНФА!$M$51)</f>
        <v/>
      </c>
      <c r="E1106" s="1">
        <v>1</v>
      </c>
    </row>
    <row r="1107" spans="1:5" x14ac:dyDescent="0.25">
      <c r="A1107" s="19"/>
      <c r="B1107" s="12"/>
      <c r="C1107" s="25" t="str">
        <f>IF(ИНФА!$M$51="","",ИНФА!$M$51)</f>
        <v/>
      </c>
      <c r="E1107" s="1">
        <v>1</v>
      </c>
    </row>
    <row r="1108" spans="1:5" x14ac:dyDescent="0.25">
      <c r="A1108" s="19"/>
      <c r="B1108" s="12"/>
      <c r="C1108" s="25" t="str">
        <f>IF(ИНФА!$M$51="","",ИНФА!$M$51)</f>
        <v/>
      </c>
      <c r="E1108" s="1">
        <v>1</v>
      </c>
    </row>
    <row r="1109" spans="1:5" x14ac:dyDescent="0.25">
      <c r="A1109" s="19"/>
      <c r="B1109" s="12"/>
      <c r="C1109" s="25" t="str">
        <f>IF(ИНФА!$M$51="","",ИНФА!$M$51)</f>
        <v/>
      </c>
      <c r="E1109" s="1">
        <v>1</v>
      </c>
    </row>
    <row r="1110" spans="1:5" x14ac:dyDescent="0.25">
      <c r="A1110" s="19"/>
      <c r="B1110" s="12"/>
      <c r="C1110" s="25" t="str">
        <f>IF(ИНФА!$M$51="","",ИНФА!$M$51)</f>
        <v/>
      </c>
      <c r="E1110" s="1">
        <v>1</v>
      </c>
    </row>
    <row r="1111" spans="1:5" x14ac:dyDescent="0.25">
      <c r="A1111" s="19"/>
      <c r="B1111" s="12"/>
      <c r="C1111" s="25" t="str">
        <f>IF(ИНФА!$M$51="","",ИНФА!$M$51)</f>
        <v/>
      </c>
      <c r="E1111" s="1">
        <v>1</v>
      </c>
    </row>
    <row r="1112" spans="1:5" x14ac:dyDescent="0.25">
      <c r="A1112" s="19"/>
      <c r="B1112" s="12"/>
      <c r="C1112" s="25" t="str">
        <f>IF(ИНФА!$M$51="","",ИНФА!$M$51)</f>
        <v/>
      </c>
      <c r="E1112" s="1">
        <v>1</v>
      </c>
    </row>
    <row r="1113" spans="1:5" x14ac:dyDescent="0.25">
      <c r="A1113" s="19"/>
      <c r="B1113" s="12"/>
      <c r="C1113" s="25" t="str">
        <f>IF(ИНФА!$M$51="","",ИНФА!$M$51)</f>
        <v/>
      </c>
      <c r="E1113" s="1">
        <v>1</v>
      </c>
    </row>
    <row r="1114" spans="1:5" x14ac:dyDescent="0.25">
      <c r="A1114" s="19"/>
      <c r="B1114" s="12"/>
      <c r="C1114" s="25" t="str">
        <f>IF(ИНФА!$M$51="","",ИНФА!$M$51)</f>
        <v/>
      </c>
      <c r="E1114" s="1">
        <v>1</v>
      </c>
    </row>
    <row r="1115" spans="1:5" x14ac:dyDescent="0.25">
      <c r="A1115" s="19"/>
      <c r="B1115" s="12"/>
      <c r="C1115" s="25" t="str">
        <f>IF(ИНФА!$M$51="","",ИНФА!$M$51)</f>
        <v/>
      </c>
      <c r="E1115" s="1">
        <v>1</v>
      </c>
    </row>
    <row r="1116" spans="1:5" x14ac:dyDescent="0.25">
      <c r="A1116" s="19"/>
      <c r="B1116" s="12"/>
      <c r="C1116" s="25" t="str">
        <f>IF(ИНФА!$M$51="","",ИНФА!$M$51)</f>
        <v/>
      </c>
      <c r="E1116" s="1">
        <v>1</v>
      </c>
    </row>
    <row r="1117" spans="1:5" x14ac:dyDescent="0.25">
      <c r="A1117" s="19"/>
      <c r="B1117" s="12"/>
      <c r="C1117" s="25" t="str">
        <f>IF(ИНФА!$M$51="","",ИНФА!$M$51)</f>
        <v/>
      </c>
      <c r="E1117" s="1">
        <v>1</v>
      </c>
    </row>
    <row r="1118" spans="1:5" x14ac:dyDescent="0.25">
      <c r="A1118" s="19"/>
      <c r="B1118" s="12"/>
      <c r="C1118" s="25" t="str">
        <f>IF(ИНФА!$M$51="","",ИНФА!$M$51)</f>
        <v/>
      </c>
      <c r="E1118" s="1">
        <v>1</v>
      </c>
    </row>
    <row r="1119" spans="1:5" x14ac:dyDescent="0.25">
      <c r="A1119" s="19"/>
      <c r="B1119" s="12"/>
      <c r="C1119" s="25" t="str">
        <f>IF(ИНФА!$M$51="","",ИНФА!$M$51)</f>
        <v/>
      </c>
      <c r="E1119" s="1">
        <v>1</v>
      </c>
    </row>
    <row r="1120" spans="1:5" x14ac:dyDescent="0.25">
      <c r="A1120" s="19"/>
      <c r="B1120" s="12"/>
      <c r="C1120" s="25" t="str">
        <f>IF(ИНФА!$M$51="","",ИНФА!$M$51)</f>
        <v/>
      </c>
      <c r="E1120" s="1">
        <v>1</v>
      </c>
    </row>
    <row r="1121" spans="1:5" x14ac:dyDescent="0.25">
      <c r="A1121" s="19"/>
      <c r="B1121" s="12"/>
      <c r="C1121" s="25" t="str">
        <f>IF(ИНФА!$M$51="","",ИНФА!$M$51)</f>
        <v/>
      </c>
      <c r="E1121" s="1">
        <v>1</v>
      </c>
    </row>
    <row r="1122" spans="1:5" x14ac:dyDescent="0.25">
      <c r="A1122" s="19"/>
      <c r="B1122" s="12"/>
      <c r="C1122" s="25" t="str">
        <f>IF(ИНФА!$M$51="","",ИНФА!$M$51)</f>
        <v/>
      </c>
      <c r="E1122" s="1">
        <v>1</v>
      </c>
    </row>
    <row r="1123" spans="1:5" x14ac:dyDescent="0.25">
      <c r="A1123" s="19"/>
      <c r="B1123" s="12"/>
      <c r="C1123" s="25" t="str">
        <f>IF(ИНФА!$M$51="","",ИНФА!$M$51)</f>
        <v/>
      </c>
      <c r="E1123" s="1">
        <v>1</v>
      </c>
    </row>
    <row r="1124" spans="1:5" x14ac:dyDescent="0.25">
      <c r="A1124" s="19"/>
      <c r="B1124" s="12"/>
      <c r="C1124" s="25" t="str">
        <f>IF(ИНФА!$M$51="","",ИНФА!$M$51)</f>
        <v/>
      </c>
      <c r="E1124" s="1">
        <v>1</v>
      </c>
    </row>
    <row r="1125" spans="1:5" x14ac:dyDescent="0.25">
      <c r="A1125" s="19"/>
      <c r="B1125" s="12"/>
      <c r="C1125" s="25" t="str">
        <f>IF(ИНФА!$M$51="","",ИНФА!$M$51)</f>
        <v/>
      </c>
      <c r="E1125" s="1">
        <v>1</v>
      </c>
    </row>
    <row r="1126" spans="1:5" x14ac:dyDescent="0.25">
      <c r="A1126" s="19"/>
      <c r="B1126" s="12"/>
      <c r="C1126" s="25" t="str">
        <f>IF(ИНФА!$M$51="","",ИНФА!$M$51)</f>
        <v/>
      </c>
      <c r="E1126" s="1">
        <v>1</v>
      </c>
    </row>
    <row r="1127" spans="1:5" x14ac:dyDescent="0.25">
      <c r="A1127" s="19"/>
      <c r="B1127" s="12"/>
      <c r="C1127" s="25" t="str">
        <f>IF(ИНФА!$M$51="","",ИНФА!$M$51)</f>
        <v/>
      </c>
      <c r="E1127" s="1">
        <v>1</v>
      </c>
    </row>
    <row r="1128" spans="1:5" x14ac:dyDescent="0.25">
      <c r="A1128" s="19"/>
      <c r="B1128" s="12"/>
      <c r="C1128" s="25" t="str">
        <f>IF(ИНФА!$M$51="","",ИНФА!$M$51)</f>
        <v/>
      </c>
      <c r="E1128" s="1">
        <v>1</v>
      </c>
    </row>
    <row r="1129" spans="1:5" x14ac:dyDescent="0.25">
      <c r="A1129" s="19"/>
      <c r="B1129" s="12"/>
      <c r="C1129" s="25" t="str">
        <f>IF(ИНФА!$M$51="","",ИНФА!$M$51)</f>
        <v/>
      </c>
      <c r="E1129" s="1">
        <v>1</v>
      </c>
    </row>
    <row r="1130" spans="1:5" x14ac:dyDescent="0.25">
      <c r="A1130" s="19"/>
      <c r="B1130" s="12"/>
      <c r="C1130" s="25" t="str">
        <f>IF(ИНФА!$M$51="","",ИНФА!$M$51)</f>
        <v/>
      </c>
      <c r="E1130" s="1">
        <v>1</v>
      </c>
    </row>
    <row r="1131" spans="1:5" x14ac:dyDescent="0.25">
      <c r="A1131" s="19"/>
      <c r="B1131" s="12"/>
      <c r="C1131" s="25" t="str">
        <f>IF(ИНФА!$M$51="","",ИНФА!$M$51)</f>
        <v/>
      </c>
      <c r="E1131" s="1">
        <v>1</v>
      </c>
    </row>
    <row r="1132" spans="1:5" x14ac:dyDescent="0.25">
      <c r="A1132" s="19"/>
      <c r="B1132" s="12"/>
      <c r="C1132" s="25" t="str">
        <f>IF(ИНФА!$M$51="","",ИНФА!$M$51)</f>
        <v/>
      </c>
      <c r="E1132" s="1">
        <v>1</v>
      </c>
    </row>
    <row r="1133" spans="1:5" x14ac:dyDescent="0.25">
      <c r="A1133" s="19"/>
      <c r="B1133" s="12"/>
      <c r="C1133" s="25" t="str">
        <f>IF(ИНФА!$M$51="","",ИНФА!$M$51)</f>
        <v/>
      </c>
      <c r="E1133" s="1">
        <v>1</v>
      </c>
    </row>
    <row r="1134" spans="1:5" x14ac:dyDescent="0.25">
      <c r="A1134" s="19"/>
      <c r="B1134" s="12"/>
      <c r="C1134" s="25" t="str">
        <f>IF(ИНФА!$M$51="","",ИНФА!$M$51)</f>
        <v/>
      </c>
      <c r="E1134" s="1">
        <v>1</v>
      </c>
    </row>
    <row r="1135" spans="1:5" x14ac:dyDescent="0.25">
      <c r="A1135" s="19"/>
      <c r="B1135" s="12"/>
      <c r="C1135" s="25" t="str">
        <f>IF(ИНФА!$M$51="","",ИНФА!$M$51)</f>
        <v/>
      </c>
      <c r="E1135" s="1">
        <v>1</v>
      </c>
    </row>
    <row r="1136" spans="1:5" x14ac:dyDescent="0.25">
      <c r="A1136" s="19"/>
      <c r="B1136" s="12"/>
      <c r="C1136" s="25" t="str">
        <f>IF(ИНФА!$M$51="","",ИНФА!$M$51)</f>
        <v/>
      </c>
      <c r="E1136" s="1">
        <v>1</v>
      </c>
    </row>
    <row r="1137" spans="1:5" x14ac:dyDescent="0.25">
      <c r="A1137" s="19"/>
      <c r="B1137" s="12"/>
      <c r="C1137" s="25" t="str">
        <f>IF(ИНФА!$M$51="","",ИНФА!$M$51)</f>
        <v/>
      </c>
      <c r="E1137" s="1">
        <v>1</v>
      </c>
    </row>
    <row r="1138" spans="1:5" x14ac:dyDescent="0.25">
      <c r="A1138" s="19"/>
      <c r="B1138" s="12"/>
      <c r="C1138" s="25" t="str">
        <f>IF(ИНФА!$M$51="","",ИНФА!$M$51)</f>
        <v/>
      </c>
      <c r="E1138" s="1">
        <v>1</v>
      </c>
    </row>
    <row r="1139" spans="1:5" x14ac:dyDescent="0.25">
      <c r="A1139" s="19"/>
      <c r="B1139" s="12"/>
      <c r="C1139" s="25" t="str">
        <f>IF(ИНФА!$M$51="","",ИНФА!$M$51)</f>
        <v/>
      </c>
      <c r="E1139" s="1">
        <v>1</v>
      </c>
    </row>
    <row r="1140" spans="1:5" x14ac:dyDescent="0.25">
      <c r="A1140" s="19"/>
      <c r="B1140" s="12"/>
      <c r="C1140" s="25" t="str">
        <f>IF(ИНФА!$M$51="","",ИНФА!$M$51)</f>
        <v/>
      </c>
      <c r="E1140" s="1">
        <v>1</v>
      </c>
    </row>
    <row r="1141" spans="1:5" x14ac:dyDescent="0.25">
      <c r="A1141" s="19"/>
      <c r="B1141" s="12"/>
      <c r="C1141" s="25" t="str">
        <f>IF(ИНФА!$M$51="","",ИНФА!$M$51)</f>
        <v/>
      </c>
      <c r="E1141" s="1">
        <v>1</v>
      </c>
    </row>
    <row r="1142" spans="1:5" x14ac:dyDescent="0.25">
      <c r="A1142" s="19"/>
      <c r="B1142" s="12"/>
      <c r="C1142" s="25" t="str">
        <f>IF(ИНФА!$M$51="","",ИНФА!$M$51)</f>
        <v/>
      </c>
      <c r="E1142" s="1">
        <v>1</v>
      </c>
    </row>
    <row r="1143" spans="1:5" x14ac:dyDescent="0.25">
      <c r="A1143" s="19"/>
      <c r="B1143" s="12"/>
      <c r="C1143" s="25" t="str">
        <f>IF(ИНФА!$M$51="","",ИНФА!$M$51)</f>
        <v/>
      </c>
      <c r="E1143" s="1">
        <v>1</v>
      </c>
    </row>
    <row r="1144" spans="1:5" x14ac:dyDescent="0.25">
      <c r="A1144" s="19"/>
      <c r="B1144" s="12"/>
      <c r="C1144" s="25" t="str">
        <f>IF(ИНФА!$M$51="","",ИНФА!$M$51)</f>
        <v/>
      </c>
      <c r="E1144" s="1">
        <v>1</v>
      </c>
    </row>
    <row r="1145" spans="1:5" x14ac:dyDescent="0.25">
      <c r="A1145" s="19"/>
      <c r="B1145" s="12"/>
      <c r="C1145" s="25" t="str">
        <f>IF(ИНФА!$M$51="","",ИНФА!$M$51)</f>
        <v/>
      </c>
      <c r="E1145" s="1">
        <v>1</v>
      </c>
    </row>
    <row r="1146" spans="1:5" x14ac:dyDescent="0.25">
      <c r="A1146" s="19"/>
      <c r="B1146" s="12"/>
      <c r="C1146" s="25" t="str">
        <f>IF(ИНФА!$M$51="","",ИНФА!$M$51)</f>
        <v/>
      </c>
      <c r="E1146" s="1">
        <v>1</v>
      </c>
    </row>
    <row r="1147" spans="1:5" x14ac:dyDescent="0.25">
      <c r="A1147" s="19"/>
      <c r="B1147" s="12"/>
      <c r="C1147" s="25" t="str">
        <f>IF(ИНФА!$M$51="","",ИНФА!$M$51)</f>
        <v/>
      </c>
      <c r="E1147" s="1">
        <v>1</v>
      </c>
    </row>
    <row r="1148" spans="1:5" x14ac:dyDescent="0.25">
      <c r="A1148" s="19"/>
      <c r="B1148" s="12"/>
      <c r="C1148" s="25" t="str">
        <f>IF(ИНФА!$M$51="","",ИНФА!$M$51)</f>
        <v/>
      </c>
      <c r="E1148" s="1">
        <v>1</v>
      </c>
    </row>
    <row r="1149" spans="1:5" x14ac:dyDescent="0.25">
      <c r="A1149" s="19"/>
      <c r="B1149" s="12"/>
      <c r="C1149" s="25" t="str">
        <f>IF(ИНФА!$M$51="","",ИНФА!$M$51)</f>
        <v/>
      </c>
      <c r="E1149" s="1">
        <v>1</v>
      </c>
    </row>
    <row r="1150" spans="1:5" x14ac:dyDescent="0.25">
      <c r="A1150" s="19"/>
      <c r="B1150" s="12"/>
      <c r="C1150" s="25" t="str">
        <f>IF(ИНФА!$M$51="","",ИНФА!$M$51)</f>
        <v/>
      </c>
      <c r="E1150" s="1">
        <v>1</v>
      </c>
    </row>
    <row r="1151" spans="1:5" x14ac:dyDescent="0.25">
      <c r="A1151" s="19"/>
      <c r="B1151" s="12"/>
      <c r="C1151" s="25" t="str">
        <f>IF(ИНФА!$M$51="","",ИНФА!$M$51)</f>
        <v/>
      </c>
      <c r="E1151" s="1">
        <v>1</v>
      </c>
    </row>
    <row r="1152" spans="1:5" x14ac:dyDescent="0.25">
      <c r="A1152" s="19"/>
      <c r="B1152" s="12"/>
      <c r="C1152" s="25" t="str">
        <f>IF(ИНФА!$M$51="","",ИНФА!$M$51)</f>
        <v/>
      </c>
      <c r="E1152" s="1">
        <v>1</v>
      </c>
    </row>
    <row r="1153" spans="1:5" x14ac:dyDescent="0.25">
      <c r="A1153" s="19"/>
      <c r="B1153" s="12"/>
      <c r="C1153" s="25" t="str">
        <f>IF(ИНФА!$M$51="","",ИНФА!$M$51)</f>
        <v/>
      </c>
      <c r="E1153" s="1">
        <v>1</v>
      </c>
    </row>
    <row r="1154" spans="1:5" x14ac:dyDescent="0.25">
      <c r="A1154" s="19"/>
      <c r="B1154" s="12"/>
      <c r="C1154" s="25" t="str">
        <f>IF(ИНФА!$M$51="","",ИНФА!$M$51)</f>
        <v/>
      </c>
      <c r="E1154" s="1">
        <v>1</v>
      </c>
    </row>
    <row r="1155" spans="1:5" x14ac:dyDescent="0.25">
      <c r="A1155" s="19"/>
      <c r="B1155" s="12"/>
      <c r="C1155" s="25" t="str">
        <f>IF(ИНФА!$M$51="","",ИНФА!$M$51)</f>
        <v/>
      </c>
      <c r="E1155" s="1">
        <v>1</v>
      </c>
    </row>
    <row r="1156" spans="1:5" x14ac:dyDescent="0.25">
      <c r="A1156" s="19"/>
      <c r="B1156" s="12"/>
      <c r="C1156" s="25" t="str">
        <f>IF(ИНФА!$M$51="","",ИНФА!$M$51)</f>
        <v/>
      </c>
      <c r="E1156" s="1">
        <v>1</v>
      </c>
    </row>
    <row r="1157" spans="1:5" x14ac:dyDescent="0.25">
      <c r="A1157" s="19"/>
      <c r="B1157" s="12"/>
      <c r="C1157" s="25" t="str">
        <f>IF(ИНФА!$M$51="","",ИНФА!$M$51)</f>
        <v/>
      </c>
      <c r="E1157" s="1">
        <v>1</v>
      </c>
    </row>
    <row r="1158" spans="1:5" x14ac:dyDescent="0.25">
      <c r="A1158" s="19"/>
      <c r="B1158" s="12"/>
      <c r="C1158" s="25" t="str">
        <f>IF(ИНФА!$M$51="","",ИНФА!$M$51)</f>
        <v/>
      </c>
      <c r="E1158" s="1">
        <v>1</v>
      </c>
    </row>
    <row r="1159" spans="1:5" x14ac:dyDescent="0.25">
      <c r="A1159" s="19"/>
      <c r="B1159" s="12"/>
      <c r="C1159" s="25" t="str">
        <f>IF(ИНФА!$M$51="","",ИНФА!$M$51)</f>
        <v/>
      </c>
      <c r="E1159" s="1">
        <v>1</v>
      </c>
    </row>
    <row r="1160" spans="1:5" x14ac:dyDescent="0.25">
      <c r="A1160" s="19"/>
      <c r="B1160" s="12"/>
      <c r="C1160" s="25" t="str">
        <f>IF(ИНФА!$M$51="","",ИНФА!$M$51)</f>
        <v/>
      </c>
      <c r="E1160" s="1">
        <v>1</v>
      </c>
    </row>
    <row r="1161" spans="1:5" x14ac:dyDescent="0.25">
      <c r="A1161" s="19"/>
      <c r="B1161" s="12"/>
      <c r="C1161" s="25" t="str">
        <f>IF(ИНФА!$M$51="","",ИНФА!$M$51)</f>
        <v/>
      </c>
      <c r="E1161" s="1">
        <v>1</v>
      </c>
    </row>
    <row r="1162" spans="1:5" x14ac:dyDescent="0.25">
      <c r="A1162" s="19"/>
      <c r="B1162" s="12"/>
      <c r="C1162" s="25" t="str">
        <f>IF(ИНФА!$M$51="","",ИНФА!$M$51)</f>
        <v/>
      </c>
      <c r="E1162" s="1">
        <v>1</v>
      </c>
    </row>
    <row r="1163" spans="1:5" x14ac:dyDescent="0.25">
      <c r="A1163" s="19"/>
      <c r="B1163" s="12"/>
      <c r="C1163" s="25" t="str">
        <f>IF(ИНФА!$M$51="","",ИНФА!$M$51)</f>
        <v/>
      </c>
      <c r="E1163" s="1">
        <v>1</v>
      </c>
    </row>
    <row r="1164" spans="1:5" x14ac:dyDescent="0.25">
      <c r="A1164" s="19"/>
      <c r="B1164" s="12"/>
      <c r="C1164" s="25" t="str">
        <f>IF(ИНФА!$M$51="","",ИНФА!$M$51)</f>
        <v/>
      </c>
      <c r="E1164" s="1">
        <v>1</v>
      </c>
    </row>
    <row r="1165" spans="1:5" x14ac:dyDescent="0.25">
      <c r="A1165" s="19"/>
      <c r="B1165" s="12"/>
      <c r="C1165" s="25" t="str">
        <f>IF(ИНФА!$M$51="","",ИНФА!$M$51)</f>
        <v/>
      </c>
      <c r="E1165" s="1">
        <v>1</v>
      </c>
    </row>
    <row r="1166" spans="1:5" x14ac:dyDescent="0.25">
      <c r="A1166" s="19"/>
      <c r="B1166" s="12"/>
      <c r="C1166" s="25" t="str">
        <f>IF(ИНФА!$M$51="","",ИНФА!$M$51)</f>
        <v/>
      </c>
      <c r="E1166" s="1">
        <v>1</v>
      </c>
    </row>
    <row r="1167" spans="1:5" x14ac:dyDescent="0.25">
      <c r="A1167" s="19"/>
      <c r="B1167" s="12"/>
      <c r="C1167" s="25" t="str">
        <f>IF(ИНФА!$M$51="","",ИНФА!$M$51)</f>
        <v/>
      </c>
      <c r="E1167" s="1">
        <v>1</v>
      </c>
    </row>
    <row r="1168" spans="1:5" x14ac:dyDescent="0.25">
      <c r="A1168" s="19"/>
      <c r="B1168" s="12"/>
      <c r="C1168" s="25" t="str">
        <f>IF(ИНФА!$M$51="","",ИНФА!$M$51)</f>
        <v/>
      </c>
      <c r="E1168" s="1">
        <v>1</v>
      </c>
    </row>
    <row r="1169" spans="1:5" x14ac:dyDescent="0.25">
      <c r="A1169" s="19"/>
      <c r="B1169" s="12"/>
      <c r="C1169" s="25" t="str">
        <f>IF(ИНФА!$M$51="","",ИНФА!$M$51)</f>
        <v/>
      </c>
      <c r="E1169" s="1">
        <v>1</v>
      </c>
    </row>
    <row r="1170" spans="1:5" x14ac:dyDescent="0.25">
      <c r="A1170" s="19"/>
      <c r="B1170" s="12"/>
      <c r="C1170" s="25" t="str">
        <f>IF(ИНФА!$M$51="","",ИНФА!$M$51)</f>
        <v/>
      </c>
      <c r="E1170" s="1">
        <v>1</v>
      </c>
    </row>
    <row r="1171" spans="1:5" x14ac:dyDescent="0.25">
      <c r="A1171" s="19"/>
      <c r="B1171" s="12"/>
      <c r="C1171" s="25" t="str">
        <f>IF(ИНФА!$M$51="","",ИНФА!$M$51)</f>
        <v/>
      </c>
      <c r="E1171" s="1">
        <v>1</v>
      </c>
    </row>
    <row r="1172" spans="1:5" x14ac:dyDescent="0.25">
      <c r="A1172" s="19"/>
      <c r="B1172" s="12"/>
      <c r="C1172" s="25" t="str">
        <f>IF(ИНФА!$M$51="","",ИНФА!$M$51)</f>
        <v/>
      </c>
      <c r="E1172" s="1">
        <v>1</v>
      </c>
    </row>
    <row r="1173" spans="1:5" x14ac:dyDescent="0.25">
      <c r="A1173" s="19"/>
      <c r="B1173" s="12"/>
      <c r="C1173" s="25" t="str">
        <f>IF(ИНФА!$M$51="","",ИНФА!$M$51)</f>
        <v/>
      </c>
      <c r="E1173" s="1">
        <v>1</v>
      </c>
    </row>
    <row r="1174" spans="1:5" x14ac:dyDescent="0.25">
      <c r="A1174" s="19"/>
      <c r="B1174" s="12"/>
      <c r="C1174" s="25" t="str">
        <f>IF(ИНФА!$M$51="","",ИНФА!$M$51)</f>
        <v/>
      </c>
      <c r="E1174" s="1">
        <v>1</v>
      </c>
    </row>
    <row r="1175" spans="1:5" x14ac:dyDescent="0.25">
      <c r="A1175" s="19"/>
      <c r="B1175" s="12"/>
      <c r="C1175" s="25" t="str">
        <f>IF(ИНФА!$M$51="","",ИНФА!$M$51)</f>
        <v/>
      </c>
      <c r="E1175" s="1">
        <v>1</v>
      </c>
    </row>
    <row r="1176" spans="1:5" x14ac:dyDescent="0.25">
      <c r="A1176" s="19"/>
      <c r="B1176" s="12"/>
      <c r="C1176" s="25" t="str">
        <f>IF(ИНФА!$M$51="","",ИНФА!$M$51)</f>
        <v/>
      </c>
      <c r="E1176" s="1">
        <v>1</v>
      </c>
    </row>
    <row r="1177" spans="1:5" x14ac:dyDescent="0.25">
      <c r="A1177" s="19"/>
      <c r="B1177" s="12"/>
      <c r="C1177" s="25" t="str">
        <f>IF(ИНФА!$M$51="","",ИНФА!$M$51)</f>
        <v/>
      </c>
      <c r="E1177" s="1">
        <v>1</v>
      </c>
    </row>
    <row r="1178" spans="1:5" x14ac:dyDescent="0.25">
      <c r="A1178" s="19"/>
      <c r="B1178" s="12"/>
      <c r="C1178" s="25" t="str">
        <f>IF(ИНФА!$M$51="","",ИНФА!$M$51)</f>
        <v/>
      </c>
      <c r="E1178" s="1">
        <v>1</v>
      </c>
    </row>
    <row r="1179" spans="1:5" x14ac:dyDescent="0.25">
      <c r="A1179" s="19"/>
      <c r="B1179" s="12"/>
      <c r="C1179" s="25" t="str">
        <f>IF(ИНФА!$M$51="","",ИНФА!$M$51)</f>
        <v/>
      </c>
      <c r="E1179" s="1">
        <v>1</v>
      </c>
    </row>
    <row r="1180" spans="1:5" x14ac:dyDescent="0.25">
      <c r="A1180" s="19"/>
      <c r="B1180" s="12"/>
      <c r="C1180" s="25" t="str">
        <f>IF(ИНФА!$M$51="","",ИНФА!$M$51)</f>
        <v/>
      </c>
      <c r="E1180" s="1">
        <v>1</v>
      </c>
    </row>
    <row r="1181" spans="1:5" x14ac:dyDescent="0.25">
      <c r="A1181" s="19"/>
      <c r="B1181" s="12"/>
      <c r="C1181" s="25" t="str">
        <f>IF(ИНФА!$M$51="","",ИНФА!$M$51)</f>
        <v/>
      </c>
      <c r="E1181" s="1">
        <v>1</v>
      </c>
    </row>
    <row r="1182" spans="1:5" x14ac:dyDescent="0.25">
      <c r="A1182" s="19"/>
      <c r="B1182" s="12"/>
      <c r="C1182" s="25" t="str">
        <f>IF(ИНФА!$M$51="","",ИНФА!$M$51)</f>
        <v/>
      </c>
      <c r="E1182" s="1">
        <v>1</v>
      </c>
    </row>
    <row r="1183" spans="1:5" x14ac:dyDescent="0.25">
      <c r="A1183" s="19"/>
      <c r="B1183" s="12"/>
      <c r="C1183" s="25" t="str">
        <f>IF(ИНФА!$M$51="","",ИНФА!$M$51)</f>
        <v/>
      </c>
      <c r="E1183" s="1">
        <v>1</v>
      </c>
    </row>
    <row r="1184" spans="1:5" x14ac:dyDescent="0.25">
      <c r="A1184" s="19"/>
      <c r="B1184" s="12"/>
      <c r="C1184" s="25" t="str">
        <f>IF(ИНФА!$M$51="","",ИНФА!$M$51)</f>
        <v/>
      </c>
      <c r="E1184" s="1">
        <v>1</v>
      </c>
    </row>
    <row r="1185" spans="1:5" x14ac:dyDescent="0.25">
      <c r="A1185" s="19"/>
      <c r="B1185" s="12"/>
      <c r="C1185" s="25" t="str">
        <f>IF(ИНФА!$M$51="","",ИНФА!$M$51)</f>
        <v/>
      </c>
      <c r="E1185" s="1">
        <v>1</v>
      </c>
    </row>
    <row r="1186" spans="1:5" x14ac:dyDescent="0.25">
      <c r="A1186" s="19"/>
      <c r="B1186" s="12"/>
      <c r="C1186" s="25" t="str">
        <f>IF(ИНФА!$M$51="","",ИНФА!$M$51)</f>
        <v/>
      </c>
      <c r="E1186" s="1">
        <v>1</v>
      </c>
    </row>
    <row r="1187" spans="1:5" x14ac:dyDescent="0.25">
      <c r="A1187" s="19"/>
      <c r="B1187" s="12"/>
      <c r="C1187" s="25" t="str">
        <f>IF(ИНФА!$M$51="","",ИНФА!$M$51)</f>
        <v/>
      </c>
      <c r="E1187" s="1">
        <v>1</v>
      </c>
    </row>
    <row r="1188" spans="1:5" x14ac:dyDescent="0.25">
      <c r="A1188" s="19"/>
      <c r="B1188" s="12"/>
      <c r="C1188" s="25" t="str">
        <f>IF(ИНФА!$M$51="","",ИНФА!$M$51)</f>
        <v/>
      </c>
      <c r="E1188" s="1">
        <v>1</v>
      </c>
    </row>
    <row r="1189" spans="1:5" x14ac:dyDescent="0.25">
      <c r="A1189" s="19"/>
      <c r="B1189" s="12"/>
      <c r="C1189" s="25" t="str">
        <f>IF(ИНФА!$M$51="","",ИНФА!$M$51)</f>
        <v/>
      </c>
      <c r="E1189" s="1">
        <v>1</v>
      </c>
    </row>
    <row r="1190" spans="1:5" x14ac:dyDescent="0.25">
      <c r="A1190" s="19"/>
      <c r="B1190" s="12"/>
      <c r="C1190" s="25" t="str">
        <f>IF(ИНФА!$M$51="","",ИНФА!$M$51)</f>
        <v/>
      </c>
      <c r="E1190" s="1">
        <v>1</v>
      </c>
    </row>
    <row r="1191" spans="1:5" x14ac:dyDescent="0.25">
      <c r="A1191" s="19"/>
      <c r="B1191" s="12"/>
      <c r="C1191" s="25" t="str">
        <f>IF(ИНФА!$M$51="","",ИНФА!$M$51)</f>
        <v/>
      </c>
      <c r="E1191" s="1">
        <v>1</v>
      </c>
    </row>
    <row r="1192" spans="1:5" x14ac:dyDescent="0.25">
      <c r="A1192" s="19"/>
      <c r="B1192" s="12"/>
      <c r="C1192" s="25" t="str">
        <f>IF(ИНФА!$M$51="","",ИНФА!$M$51)</f>
        <v/>
      </c>
      <c r="E1192" s="1">
        <v>1</v>
      </c>
    </row>
    <row r="1193" spans="1:5" x14ac:dyDescent="0.25">
      <c r="A1193" s="19"/>
      <c r="B1193" s="12"/>
      <c r="C1193" s="25" t="str">
        <f>IF(ИНФА!$M$51="","",ИНФА!$M$51)</f>
        <v/>
      </c>
      <c r="E1193" s="1">
        <v>1</v>
      </c>
    </row>
    <row r="1194" spans="1:5" x14ac:dyDescent="0.25">
      <c r="A1194" s="19"/>
      <c r="B1194" s="12"/>
      <c r="C1194" s="25" t="str">
        <f>IF(ИНФА!$M$51="","",ИНФА!$M$51)</f>
        <v/>
      </c>
      <c r="E1194" s="1">
        <v>1</v>
      </c>
    </row>
    <row r="1195" spans="1:5" x14ac:dyDescent="0.25">
      <c r="A1195" s="19"/>
      <c r="B1195" s="12"/>
      <c r="C1195" s="25" t="str">
        <f>IF(ИНФА!$M$51="","",ИНФА!$M$51)</f>
        <v/>
      </c>
      <c r="E1195" s="1">
        <v>1</v>
      </c>
    </row>
    <row r="1196" spans="1:5" x14ac:dyDescent="0.25">
      <c r="A1196" s="19"/>
      <c r="B1196" s="12"/>
      <c r="C1196" s="25" t="str">
        <f>IF(ИНФА!$M$51="","",ИНФА!$M$51)</f>
        <v/>
      </c>
      <c r="E1196" s="1">
        <v>1</v>
      </c>
    </row>
    <row r="1197" spans="1:5" x14ac:dyDescent="0.25">
      <c r="A1197" s="19"/>
      <c r="B1197" s="12"/>
      <c r="C1197" s="25" t="str">
        <f>IF(ИНФА!$M$51="","",ИНФА!$M$51)</f>
        <v/>
      </c>
      <c r="E1197" s="1">
        <v>1</v>
      </c>
    </row>
    <row r="1198" spans="1:5" x14ac:dyDescent="0.25">
      <c r="A1198" s="19"/>
      <c r="B1198" s="12"/>
      <c r="C1198" s="25" t="str">
        <f>IF(ИНФА!$M$51="","",ИНФА!$M$51)</f>
        <v/>
      </c>
      <c r="E1198" s="1">
        <v>1</v>
      </c>
    </row>
    <row r="1199" spans="1:5" x14ac:dyDescent="0.25">
      <c r="A1199" s="19"/>
      <c r="B1199" s="12"/>
      <c r="C1199" s="25" t="str">
        <f>IF(ИНФА!$M$51="","",ИНФА!$M$51)</f>
        <v/>
      </c>
      <c r="E1199" s="1">
        <v>1</v>
      </c>
    </row>
    <row r="1200" spans="1:5" x14ac:dyDescent="0.25">
      <c r="A1200" s="19"/>
      <c r="B1200" s="12"/>
      <c r="C1200" s="25" t="str">
        <f>IF(ИНФА!$M$51="","",ИНФА!$M$51)</f>
        <v/>
      </c>
      <c r="E1200" s="1">
        <v>1</v>
      </c>
    </row>
    <row r="1201" spans="1:5" x14ac:dyDescent="0.25">
      <c r="A1201" s="19"/>
      <c r="B1201" s="12"/>
      <c r="C1201" s="25" t="str">
        <f>IF(ИНФА!$M$51="","",ИНФА!$M$51)</f>
        <v/>
      </c>
      <c r="E1201" s="1">
        <v>1</v>
      </c>
    </row>
    <row r="1202" spans="1:5" x14ac:dyDescent="0.25">
      <c r="A1202" s="19"/>
      <c r="B1202" s="12"/>
      <c r="C1202" s="25" t="str">
        <f>IF(ИНФА!$M$51="","",ИНФА!$M$51)</f>
        <v/>
      </c>
      <c r="E1202" s="1">
        <v>1</v>
      </c>
    </row>
    <row r="1203" spans="1:5" x14ac:dyDescent="0.25">
      <c r="A1203" s="19"/>
      <c r="B1203" s="12"/>
      <c r="C1203" s="25" t="str">
        <f>IF(ИНФА!$M$51="","",ИНФА!$M$51)</f>
        <v/>
      </c>
      <c r="E1203" s="1">
        <v>1</v>
      </c>
    </row>
    <row r="1204" spans="1:5" x14ac:dyDescent="0.25">
      <c r="A1204" s="19"/>
      <c r="B1204" s="12"/>
      <c r="C1204" s="25" t="str">
        <f>IF(ИНФА!$M$51="","",ИНФА!$M$51)</f>
        <v/>
      </c>
      <c r="E1204" s="1">
        <v>1</v>
      </c>
    </row>
    <row r="1205" spans="1:5" x14ac:dyDescent="0.25">
      <c r="A1205" s="19"/>
      <c r="B1205" s="12"/>
      <c r="C1205" s="25" t="str">
        <f>IF(ИНФА!$M$51="","",ИНФА!$M$51)</f>
        <v/>
      </c>
      <c r="E1205" s="1">
        <v>1</v>
      </c>
    </row>
    <row r="1206" spans="1:5" x14ac:dyDescent="0.25">
      <c r="A1206" s="19"/>
      <c r="B1206" s="12"/>
      <c r="C1206" s="25" t="str">
        <f>IF(ИНФА!$M$51="","",ИНФА!$M$51)</f>
        <v/>
      </c>
      <c r="E1206" s="1">
        <v>1</v>
      </c>
    </row>
    <row r="1207" spans="1:5" x14ac:dyDescent="0.25">
      <c r="A1207" s="19"/>
      <c r="B1207" s="12"/>
      <c r="C1207" s="25" t="str">
        <f>IF(ИНФА!$M$51="","",ИНФА!$M$51)</f>
        <v/>
      </c>
      <c r="E1207" s="1">
        <v>1</v>
      </c>
    </row>
    <row r="1208" spans="1:5" x14ac:dyDescent="0.25">
      <c r="A1208" s="19"/>
      <c r="B1208" s="12"/>
      <c r="C1208" s="25" t="str">
        <f>IF(ИНФА!$M$51="","",ИНФА!$M$51)</f>
        <v/>
      </c>
      <c r="E1208" s="1">
        <v>1</v>
      </c>
    </row>
    <row r="1209" spans="1:5" x14ac:dyDescent="0.25">
      <c r="A1209" s="19"/>
      <c r="B1209" s="12"/>
      <c r="C1209" s="25" t="str">
        <f>IF(ИНФА!$M$51="","",ИНФА!$M$51)</f>
        <v/>
      </c>
      <c r="E1209" s="1">
        <v>1</v>
      </c>
    </row>
    <row r="1210" spans="1:5" x14ac:dyDescent="0.25">
      <c r="A1210" s="19"/>
      <c r="B1210" s="12"/>
      <c r="C1210" s="25" t="str">
        <f>IF(ИНФА!$M$51="","",ИНФА!$M$51)</f>
        <v/>
      </c>
      <c r="E1210" s="1">
        <v>1</v>
      </c>
    </row>
    <row r="1211" spans="1:5" x14ac:dyDescent="0.25">
      <c r="A1211" s="19"/>
      <c r="B1211" s="12"/>
      <c r="C1211" s="25" t="str">
        <f>IF(ИНФА!$M$51="","",ИНФА!$M$51)</f>
        <v/>
      </c>
      <c r="E1211" s="1">
        <v>1</v>
      </c>
    </row>
    <row r="1212" spans="1:5" x14ac:dyDescent="0.25">
      <c r="A1212" s="19"/>
      <c r="B1212" s="12"/>
      <c r="C1212" s="25" t="str">
        <f>IF(ИНФА!$M$51="","",ИНФА!$M$51)</f>
        <v/>
      </c>
      <c r="E1212" s="1">
        <v>1</v>
      </c>
    </row>
    <row r="1213" spans="1:5" x14ac:dyDescent="0.25">
      <c r="A1213" s="19"/>
      <c r="B1213" s="12"/>
      <c r="C1213" s="25" t="str">
        <f>IF(ИНФА!$M$51="","",ИНФА!$M$51)</f>
        <v/>
      </c>
      <c r="E1213" s="1">
        <v>1</v>
      </c>
    </row>
    <row r="1214" spans="1:5" x14ac:dyDescent="0.25">
      <c r="A1214" s="19"/>
      <c r="B1214" s="12"/>
      <c r="C1214" s="25" t="str">
        <f>IF(ИНФА!$M$51="","",ИНФА!$M$51)</f>
        <v/>
      </c>
      <c r="E1214" s="1">
        <v>1</v>
      </c>
    </row>
    <row r="1215" spans="1:5" x14ac:dyDescent="0.25">
      <c r="A1215" s="19"/>
      <c r="B1215" s="12"/>
      <c r="C1215" s="25" t="str">
        <f>IF(ИНФА!$M$51="","",ИНФА!$M$51)</f>
        <v/>
      </c>
      <c r="E1215" s="1">
        <v>1</v>
      </c>
    </row>
    <row r="1216" spans="1:5" x14ac:dyDescent="0.25">
      <c r="A1216" s="19"/>
      <c r="B1216" s="12"/>
      <c r="C1216" s="25" t="str">
        <f>IF(ИНФА!$M$51="","",ИНФА!$M$51)</f>
        <v/>
      </c>
      <c r="E1216" s="1">
        <v>1</v>
      </c>
    </row>
    <row r="1217" spans="1:5" x14ac:dyDescent="0.25">
      <c r="A1217" s="19"/>
      <c r="B1217" s="12"/>
      <c r="C1217" s="25" t="str">
        <f>IF(ИНФА!$M$51="","",ИНФА!$M$51)</f>
        <v/>
      </c>
      <c r="E1217" s="1">
        <v>1</v>
      </c>
    </row>
    <row r="1218" spans="1:5" x14ac:dyDescent="0.25">
      <c r="A1218" s="19"/>
      <c r="B1218" s="12"/>
      <c r="C1218" s="25" t="str">
        <f>IF(ИНФА!$M$51="","",ИНФА!$M$51)</f>
        <v/>
      </c>
      <c r="E1218" s="1">
        <v>1</v>
      </c>
    </row>
    <row r="1219" spans="1:5" x14ac:dyDescent="0.25">
      <c r="A1219" s="19"/>
      <c r="B1219" s="12"/>
      <c r="C1219" s="25" t="str">
        <f>IF(ИНФА!$M$51="","",ИНФА!$M$51)</f>
        <v/>
      </c>
      <c r="E1219" s="1">
        <v>1</v>
      </c>
    </row>
    <row r="1220" spans="1:5" x14ac:dyDescent="0.25">
      <c r="A1220" s="19"/>
      <c r="B1220" s="12"/>
      <c r="C1220" s="25" t="str">
        <f>IF(ИНФА!$M$51="","",ИНФА!$M$51)</f>
        <v/>
      </c>
      <c r="E1220" s="1">
        <v>1</v>
      </c>
    </row>
    <row r="1221" spans="1:5" x14ac:dyDescent="0.25">
      <c r="A1221" s="19"/>
      <c r="B1221" s="12"/>
      <c r="C1221" s="25" t="str">
        <f>IF(ИНФА!$M$51="","",ИНФА!$M$51)</f>
        <v/>
      </c>
      <c r="E1221" s="1">
        <v>1</v>
      </c>
    </row>
    <row r="1222" spans="1:5" x14ac:dyDescent="0.25">
      <c r="A1222" s="19"/>
      <c r="B1222" s="12"/>
      <c r="C1222" s="25" t="str">
        <f>IF(ИНФА!$M$51="","",ИНФА!$M$51)</f>
        <v/>
      </c>
      <c r="E1222" s="1">
        <v>1</v>
      </c>
    </row>
    <row r="1223" spans="1:5" x14ac:dyDescent="0.25">
      <c r="A1223" s="19"/>
      <c r="B1223" s="12"/>
      <c r="C1223" s="25" t="str">
        <f>IF(ИНФА!$M$51="","",ИНФА!$M$51)</f>
        <v/>
      </c>
      <c r="E1223" s="1">
        <v>1</v>
      </c>
    </row>
    <row r="1224" spans="1:5" x14ac:dyDescent="0.25">
      <c r="A1224" s="19"/>
      <c r="B1224" s="12"/>
      <c r="C1224" s="25" t="str">
        <f>IF(ИНФА!$M$51="","",ИНФА!$M$51)</f>
        <v/>
      </c>
      <c r="E1224" s="1">
        <v>1</v>
      </c>
    </row>
    <row r="1225" spans="1:5" x14ac:dyDescent="0.25">
      <c r="A1225" s="19"/>
      <c r="B1225" s="12"/>
      <c r="C1225" s="25" t="str">
        <f>IF(ИНФА!$M$51="","",ИНФА!$M$51)</f>
        <v/>
      </c>
      <c r="E1225" s="1">
        <v>1</v>
      </c>
    </row>
    <row r="1226" spans="1:5" x14ac:dyDescent="0.25">
      <c r="A1226" s="19"/>
      <c r="B1226" s="12"/>
      <c r="C1226" s="25" t="str">
        <f>IF(ИНФА!$M$51="","",ИНФА!$M$51)</f>
        <v/>
      </c>
      <c r="E1226" s="1">
        <v>1</v>
      </c>
    </row>
    <row r="1227" spans="1:5" x14ac:dyDescent="0.25">
      <c r="A1227" s="19"/>
      <c r="B1227" s="12"/>
      <c r="C1227" s="25" t="str">
        <f>IF(ИНФА!$M$51="","",ИНФА!$M$51)</f>
        <v/>
      </c>
      <c r="E1227" s="1">
        <v>1</v>
      </c>
    </row>
    <row r="1228" spans="1:5" x14ac:dyDescent="0.25">
      <c r="A1228" s="19"/>
      <c r="B1228" s="12"/>
      <c r="C1228" s="25" t="str">
        <f>IF(ИНФА!$M$51="","",ИНФА!$M$51)</f>
        <v/>
      </c>
      <c r="E1228" s="1">
        <v>1</v>
      </c>
    </row>
    <row r="1229" spans="1:5" x14ac:dyDescent="0.25">
      <c r="A1229" s="19"/>
      <c r="B1229" s="12"/>
      <c r="C1229" s="25" t="str">
        <f>IF(ИНФА!$M$51="","",ИНФА!$M$51)</f>
        <v/>
      </c>
      <c r="E1229" s="1">
        <v>1</v>
      </c>
    </row>
    <row r="1230" spans="1:5" x14ac:dyDescent="0.25">
      <c r="A1230" s="19"/>
      <c r="B1230" s="12"/>
      <c r="C1230" s="25" t="str">
        <f>IF(ИНФА!$M$51="","",ИНФА!$M$51)</f>
        <v/>
      </c>
      <c r="E1230" s="1">
        <v>1</v>
      </c>
    </row>
    <row r="1231" spans="1:5" x14ac:dyDescent="0.25">
      <c r="A1231" s="19"/>
      <c r="B1231" s="12"/>
      <c r="C1231" s="25" t="str">
        <f>IF(ИНФА!$M$51="","",ИНФА!$M$51)</f>
        <v/>
      </c>
      <c r="E1231" s="1">
        <v>1</v>
      </c>
    </row>
    <row r="1232" spans="1:5" x14ac:dyDescent="0.25">
      <c r="A1232" s="19"/>
      <c r="B1232" s="12"/>
      <c r="C1232" s="25" t="str">
        <f>IF(ИНФА!$M$51="","",ИНФА!$M$51)</f>
        <v/>
      </c>
      <c r="E1232" s="1">
        <v>1</v>
      </c>
    </row>
    <row r="1233" spans="1:5" x14ac:dyDescent="0.25">
      <c r="A1233" s="19"/>
      <c r="B1233" s="12"/>
      <c r="C1233" s="25" t="str">
        <f>IF(ИНФА!$M$51="","",ИНФА!$M$51)</f>
        <v/>
      </c>
      <c r="E1233" s="1">
        <v>1</v>
      </c>
    </row>
    <row r="1234" spans="1:5" x14ac:dyDescent="0.25">
      <c r="A1234" s="19"/>
      <c r="B1234" s="12"/>
      <c r="C1234" s="25" t="str">
        <f>IF(ИНФА!$M$51="","",ИНФА!$M$51)</f>
        <v/>
      </c>
      <c r="E1234" s="1">
        <v>1</v>
      </c>
    </row>
    <row r="1235" spans="1:5" x14ac:dyDescent="0.25">
      <c r="A1235" s="19"/>
      <c r="B1235" s="12"/>
      <c r="C1235" s="25" t="str">
        <f>IF(ИНФА!$M$51="","",ИНФА!$M$51)</f>
        <v/>
      </c>
      <c r="E1235" s="1">
        <v>1</v>
      </c>
    </row>
    <row r="1236" spans="1:5" x14ac:dyDescent="0.25">
      <c r="A1236" s="19"/>
      <c r="B1236" s="12"/>
      <c r="C1236" s="25" t="str">
        <f>IF(ИНФА!$M$51="","",ИНФА!$M$51)</f>
        <v/>
      </c>
      <c r="E1236" s="1">
        <v>1</v>
      </c>
    </row>
    <row r="1237" spans="1:5" x14ac:dyDescent="0.25">
      <c r="A1237" s="19"/>
      <c r="B1237" s="12"/>
      <c r="C1237" s="25" t="str">
        <f>IF(ИНФА!$M$51="","",ИНФА!$M$51)</f>
        <v/>
      </c>
      <c r="E1237" s="1">
        <v>1</v>
      </c>
    </row>
    <row r="1238" spans="1:5" x14ac:dyDescent="0.25">
      <c r="A1238" s="19"/>
      <c r="B1238" s="12"/>
      <c r="C1238" s="25" t="str">
        <f>IF(ИНФА!$M$51="","",ИНФА!$M$51)</f>
        <v/>
      </c>
      <c r="E1238" s="1">
        <v>1</v>
      </c>
    </row>
    <row r="1239" spans="1:5" x14ac:dyDescent="0.25">
      <c r="A1239" s="19"/>
      <c r="B1239" s="12"/>
      <c r="C1239" s="25" t="str">
        <f>IF(ИНФА!$M$51="","",ИНФА!$M$51)</f>
        <v/>
      </c>
      <c r="E1239" s="1">
        <v>1</v>
      </c>
    </row>
    <row r="1240" spans="1:5" x14ac:dyDescent="0.25">
      <c r="A1240" s="19"/>
      <c r="B1240" s="12"/>
      <c r="C1240" s="25" t="str">
        <f>IF(ИНФА!$M$51="","",ИНФА!$M$51)</f>
        <v/>
      </c>
      <c r="E1240" s="1">
        <v>1</v>
      </c>
    </row>
    <row r="1241" spans="1:5" x14ac:dyDescent="0.25">
      <c r="A1241" s="19"/>
      <c r="B1241" s="12"/>
      <c r="C1241" s="25" t="str">
        <f>IF(ИНФА!$M$51="","",ИНФА!$M$51)</f>
        <v/>
      </c>
      <c r="E1241" s="1">
        <v>1</v>
      </c>
    </row>
    <row r="1242" spans="1:5" x14ac:dyDescent="0.25">
      <c r="A1242" s="19"/>
      <c r="B1242" s="12"/>
      <c r="C1242" s="25" t="str">
        <f>IF(ИНФА!$M$51="","",ИНФА!$M$51)</f>
        <v/>
      </c>
      <c r="E1242" s="1">
        <v>1</v>
      </c>
    </row>
    <row r="1243" spans="1:5" x14ac:dyDescent="0.25">
      <c r="A1243" s="19"/>
      <c r="B1243" s="12"/>
      <c r="C1243" s="25" t="str">
        <f>IF(ИНФА!$M$51="","",ИНФА!$M$51)</f>
        <v/>
      </c>
      <c r="E1243" s="1">
        <v>1</v>
      </c>
    </row>
    <row r="1244" spans="1:5" x14ac:dyDescent="0.25">
      <c r="A1244" s="19"/>
      <c r="B1244" s="12"/>
      <c r="C1244" s="25" t="str">
        <f>IF(ИНФА!$M$51="","",ИНФА!$M$51)</f>
        <v/>
      </c>
      <c r="E1244" s="1">
        <v>1</v>
      </c>
    </row>
    <row r="1245" spans="1:5" x14ac:dyDescent="0.25">
      <c r="A1245" s="19"/>
      <c r="B1245" s="12"/>
      <c r="C1245" s="25" t="str">
        <f>IF(ИНФА!$M$51="","",ИНФА!$M$51)</f>
        <v/>
      </c>
      <c r="E1245" s="1">
        <v>1</v>
      </c>
    </row>
    <row r="1246" spans="1:5" x14ac:dyDescent="0.25">
      <c r="A1246" s="19"/>
      <c r="B1246" s="12"/>
      <c r="C1246" s="25" t="str">
        <f>IF(ИНФА!$M$51="","",ИНФА!$M$51)</f>
        <v/>
      </c>
      <c r="E1246" s="1">
        <v>1</v>
      </c>
    </row>
    <row r="1247" spans="1:5" x14ac:dyDescent="0.25">
      <c r="A1247" s="19"/>
      <c r="B1247" s="12"/>
      <c r="C1247" s="25" t="str">
        <f>IF(ИНФА!$M$51="","",ИНФА!$M$51)</f>
        <v/>
      </c>
      <c r="E1247" s="1">
        <v>1</v>
      </c>
    </row>
    <row r="1248" spans="1:5" x14ac:dyDescent="0.25">
      <c r="A1248" s="19"/>
      <c r="B1248" s="12"/>
      <c r="C1248" s="25" t="str">
        <f>IF(ИНФА!$M$51="","",ИНФА!$M$51)</f>
        <v/>
      </c>
      <c r="E1248" s="1">
        <v>1</v>
      </c>
    </row>
    <row r="1249" spans="1:5" x14ac:dyDescent="0.25">
      <c r="A1249" s="19"/>
      <c r="B1249" s="12"/>
      <c r="C1249" s="25" t="str">
        <f>IF(ИНФА!$M$51="","",ИНФА!$M$51)</f>
        <v/>
      </c>
      <c r="E1249" s="1">
        <v>1</v>
      </c>
    </row>
    <row r="1250" spans="1:5" x14ac:dyDescent="0.25">
      <c r="A1250" s="19"/>
      <c r="B1250" s="12"/>
      <c r="C1250" s="25" t="str">
        <f>IF(ИНФА!$M$51="","",ИНФА!$M$51)</f>
        <v/>
      </c>
      <c r="E1250" s="1">
        <v>1</v>
      </c>
    </row>
    <row r="1251" spans="1:5" x14ac:dyDescent="0.25">
      <c r="A1251" s="19"/>
      <c r="B1251" s="12"/>
      <c r="C1251" s="25" t="str">
        <f>IF(ИНФА!$M$51="","",ИНФА!$M$51)</f>
        <v/>
      </c>
      <c r="E1251" s="1">
        <v>1</v>
      </c>
    </row>
    <row r="1252" spans="1:5" x14ac:dyDescent="0.25">
      <c r="A1252" s="19"/>
      <c r="B1252" s="12"/>
      <c r="C1252" s="25" t="str">
        <f>IF(ИНФА!$M$51="","",ИНФА!$M$51)</f>
        <v/>
      </c>
      <c r="E1252" s="1">
        <v>1</v>
      </c>
    </row>
    <row r="1253" spans="1:5" x14ac:dyDescent="0.25">
      <c r="A1253" s="19"/>
      <c r="B1253" s="12"/>
      <c r="C1253" s="25" t="str">
        <f>IF(ИНФА!$M$51="","",ИНФА!$M$51)</f>
        <v/>
      </c>
      <c r="E1253" s="1">
        <v>1</v>
      </c>
    </row>
    <row r="1254" spans="1:5" x14ac:dyDescent="0.25">
      <c r="A1254" s="19"/>
      <c r="B1254" s="12"/>
      <c r="C1254" s="25" t="str">
        <f>IF(ИНФА!$M$51="","",ИНФА!$M$51)</f>
        <v/>
      </c>
      <c r="E1254" s="1">
        <v>1</v>
      </c>
    </row>
    <row r="1255" spans="1:5" x14ac:dyDescent="0.25">
      <c r="A1255" s="19"/>
      <c r="B1255" s="12"/>
      <c r="C1255" s="25" t="str">
        <f>IF(ИНФА!$M$51="","",ИНФА!$M$51)</f>
        <v/>
      </c>
      <c r="E1255" s="1">
        <v>1</v>
      </c>
    </row>
    <row r="1256" spans="1:5" x14ac:dyDescent="0.25">
      <c r="A1256" s="19"/>
      <c r="B1256" s="12"/>
      <c r="C1256" s="25" t="str">
        <f>IF(ИНФА!$M$51="","",ИНФА!$M$51)</f>
        <v/>
      </c>
      <c r="E1256" s="1">
        <v>1</v>
      </c>
    </row>
    <row r="1257" spans="1:5" x14ac:dyDescent="0.25">
      <c r="A1257" s="19"/>
      <c r="B1257" s="12"/>
      <c r="C1257" s="25" t="str">
        <f>IF(ИНФА!$M$51="","",ИНФА!$M$51)</f>
        <v/>
      </c>
      <c r="E1257" s="1">
        <v>1</v>
      </c>
    </row>
    <row r="1258" spans="1:5" x14ac:dyDescent="0.25">
      <c r="A1258" s="19"/>
      <c r="B1258" s="12"/>
      <c r="C1258" s="25" t="str">
        <f>IF(ИНФА!$M$51="","",ИНФА!$M$51)</f>
        <v/>
      </c>
      <c r="E1258" s="1">
        <v>1</v>
      </c>
    </row>
    <row r="1259" spans="1:5" x14ac:dyDescent="0.25">
      <c r="A1259" s="19"/>
      <c r="B1259" s="12"/>
      <c r="C1259" s="25" t="str">
        <f>IF(ИНФА!$M$51="","",ИНФА!$M$51)</f>
        <v/>
      </c>
      <c r="E1259" s="1">
        <v>1</v>
      </c>
    </row>
    <row r="1260" spans="1:5" x14ac:dyDescent="0.25">
      <c r="A1260" s="19"/>
      <c r="B1260" s="12"/>
      <c r="C1260" s="25" t="str">
        <f>IF(ИНФА!$M$51="","",ИНФА!$M$51)</f>
        <v/>
      </c>
      <c r="E1260" s="1">
        <v>1</v>
      </c>
    </row>
    <row r="1261" spans="1:5" x14ac:dyDescent="0.25">
      <c r="A1261" s="19"/>
      <c r="B1261" s="12"/>
      <c r="C1261" s="25" t="str">
        <f>IF(ИНФА!$M$51="","",ИНФА!$M$51)</f>
        <v/>
      </c>
      <c r="E1261" s="1">
        <v>1</v>
      </c>
    </row>
    <row r="1262" spans="1:5" x14ac:dyDescent="0.25">
      <c r="A1262" s="19"/>
      <c r="B1262" s="12"/>
      <c r="C1262" s="25" t="str">
        <f>IF(ИНФА!$M$51="","",ИНФА!$M$51)</f>
        <v/>
      </c>
      <c r="E1262" s="1">
        <v>1</v>
      </c>
    </row>
    <row r="1263" spans="1:5" x14ac:dyDescent="0.25">
      <c r="A1263" s="19"/>
      <c r="B1263" s="12"/>
      <c r="C1263" s="25" t="str">
        <f>IF(ИНФА!$M$51="","",ИНФА!$M$51)</f>
        <v/>
      </c>
      <c r="E1263" s="1">
        <v>1</v>
      </c>
    </row>
    <row r="1264" spans="1:5" x14ac:dyDescent="0.25">
      <c r="A1264" s="19"/>
      <c r="B1264" s="12"/>
      <c r="C1264" s="25" t="str">
        <f>IF(ИНФА!$M$51="","",ИНФА!$M$51)</f>
        <v/>
      </c>
      <c r="E1264" s="1">
        <v>1</v>
      </c>
    </row>
    <row r="1265" spans="1:5" x14ac:dyDescent="0.25">
      <c r="A1265" s="19"/>
      <c r="B1265" s="12"/>
      <c r="C1265" s="25" t="str">
        <f>IF(ИНФА!$M$51="","",ИНФА!$M$51)</f>
        <v/>
      </c>
      <c r="E1265" s="1">
        <v>1</v>
      </c>
    </row>
    <row r="1266" spans="1:5" x14ac:dyDescent="0.25">
      <c r="A1266" s="19"/>
      <c r="B1266" s="12"/>
      <c r="C1266" s="25" t="str">
        <f>IF(ИНФА!$M$51="","",ИНФА!$M$51)</f>
        <v/>
      </c>
      <c r="E1266" s="1">
        <v>1</v>
      </c>
    </row>
    <row r="1267" spans="1:5" x14ac:dyDescent="0.25">
      <c r="A1267" s="19"/>
      <c r="B1267" s="12"/>
      <c r="C1267" s="25" t="str">
        <f>IF(ИНФА!$M$51="","",ИНФА!$M$51)</f>
        <v/>
      </c>
      <c r="E1267" s="1">
        <v>1</v>
      </c>
    </row>
    <row r="1268" spans="1:5" x14ac:dyDescent="0.25">
      <c r="A1268" s="19"/>
      <c r="B1268" s="12"/>
      <c r="C1268" s="25" t="str">
        <f>IF(ИНФА!$M$51="","",ИНФА!$M$51)</f>
        <v/>
      </c>
      <c r="E1268" s="1">
        <v>1</v>
      </c>
    </row>
    <row r="1269" spans="1:5" x14ac:dyDescent="0.25">
      <c r="A1269" s="19"/>
      <c r="B1269" s="12"/>
      <c r="C1269" s="25" t="str">
        <f>IF(ИНФА!$M$51="","",ИНФА!$M$51)</f>
        <v/>
      </c>
      <c r="E1269" s="1">
        <v>1</v>
      </c>
    </row>
    <row r="1270" spans="1:5" x14ac:dyDescent="0.25">
      <c r="A1270" s="19"/>
      <c r="B1270" s="12"/>
      <c r="C1270" s="25" t="str">
        <f>IF(ИНФА!$M$51="","",ИНФА!$M$51)</f>
        <v/>
      </c>
      <c r="E1270" s="1">
        <v>1</v>
      </c>
    </row>
    <row r="1271" spans="1:5" x14ac:dyDescent="0.25">
      <c r="A1271" s="19"/>
      <c r="B1271" s="12"/>
      <c r="C1271" s="25" t="str">
        <f>IF(ИНФА!$M$51="","",ИНФА!$M$51)</f>
        <v/>
      </c>
      <c r="E1271" s="1">
        <v>1</v>
      </c>
    </row>
    <row r="1272" spans="1:5" x14ac:dyDescent="0.25">
      <c r="A1272" s="19"/>
      <c r="B1272" s="12"/>
      <c r="C1272" s="25" t="str">
        <f>IF(ИНФА!$M$51="","",ИНФА!$M$51)</f>
        <v/>
      </c>
      <c r="E1272" s="1">
        <v>1</v>
      </c>
    </row>
    <row r="1273" spans="1:5" x14ac:dyDescent="0.25">
      <c r="A1273" s="19"/>
      <c r="B1273" s="12"/>
      <c r="C1273" s="25" t="str">
        <f>IF(ИНФА!$M$51="","",ИНФА!$M$51)</f>
        <v/>
      </c>
      <c r="E1273" s="1">
        <v>1</v>
      </c>
    </row>
    <row r="1274" spans="1:5" x14ac:dyDescent="0.25">
      <c r="A1274" s="19"/>
      <c r="B1274" s="12"/>
      <c r="C1274" s="25" t="str">
        <f>IF(ИНФА!$M$51="","",ИНФА!$M$51)</f>
        <v/>
      </c>
      <c r="E1274" s="1">
        <v>1</v>
      </c>
    </row>
    <row r="1275" spans="1:5" x14ac:dyDescent="0.25">
      <c r="A1275" s="19"/>
      <c r="B1275" s="12"/>
      <c r="C1275" s="25" t="str">
        <f>IF(ИНФА!$M$51="","",ИНФА!$M$51)</f>
        <v/>
      </c>
      <c r="E1275" s="1">
        <v>1</v>
      </c>
    </row>
    <row r="1276" spans="1:5" x14ac:dyDescent="0.25">
      <c r="A1276" s="19"/>
      <c r="B1276" s="12"/>
      <c r="C1276" s="25" t="str">
        <f>IF(ИНФА!$M$51="","",ИНФА!$M$51)</f>
        <v/>
      </c>
      <c r="E1276" s="1">
        <v>1</v>
      </c>
    </row>
    <row r="1277" spans="1:5" x14ac:dyDescent="0.25">
      <c r="A1277" s="19"/>
      <c r="B1277" s="12"/>
      <c r="C1277" s="25" t="str">
        <f>IF(ИНФА!$M$51="","",ИНФА!$M$51)</f>
        <v/>
      </c>
      <c r="E1277" s="1">
        <v>1</v>
      </c>
    </row>
    <row r="1278" spans="1:5" x14ac:dyDescent="0.25">
      <c r="A1278" s="19"/>
      <c r="B1278" s="12"/>
      <c r="C1278" s="25" t="str">
        <f>IF(ИНФА!$M$51="","",ИНФА!$M$51)</f>
        <v/>
      </c>
      <c r="E1278" s="1">
        <v>1</v>
      </c>
    </row>
    <row r="1279" spans="1:5" x14ac:dyDescent="0.25">
      <c r="A1279" s="19"/>
      <c r="B1279" s="12"/>
      <c r="C1279" s="25" t="str">
        <f>IF(ИНФА!$M$51="","",ИНФА!$M$51)</f>
        <v/>
      </c>
      <c r="E1279" s="1">
        <v>1</v>
      </c>
    </row>
    <row r="1280" spans="1:5" x14ac:dyDescent="0.25">
      <c r="A1280" s="19"/>
      <c r="B1280" s="12"/>
      <c r="C1280" s="25" t="str">
        <f>IF(ИНФА!$M$51="","",ИНФА!$M$51)</f>
        <v/>
      </c>
      <c r="E1280" s="1">
        <v>1</v>
      </c>
    </row>
    <row r="1281" spans="1:5" x14ac:dyDescent="0.25">
      <c r="A1281" s="19"/>
      <c r="B1281" s="12"/>
      <c r="C1281" s="25" t="str">
        <f>IF(ИНФА!$M$51="","",ИНФА!$M$51)</f>
        <v/>
      </c>
      <c r="E1281" s="1">
        <v>1</v>
      </c>
    </row>
    <row r="1282" spans="1:5" x14ac:dyDescent="0.25">
      <c r="A1282" s="19"/>
      <c r="B1282" s="12"/>
      <c r="C1282" s="25" t="str">
        <f>IF(ИНФА!$M$51="","",ИНФА!$M$51)</f>
        <v/>
      </c>
      <c r="E1282" s="1">
        <v>1</v>
      </c>
    </row>
    <row r="1283" spans="1:5" x14ac:dyDescent="0.25">
      <c r="A1283" s="19"/>
      <c r="B1283" s="12"/>
      <c r="C1283" s="25" t="str">
        <f>IF(ИНФА!$M$51="","",ИНФА!$M$51)</f>
        <v/>
      </c>
      <c r="E1283" s="1">
        <v>1</v>
      </c>
    </row>
    <row r="1284" spans="1:5" x14ac:dyDescent="0.25">
      <c r="A1284" s="19"/>
      <c r="B1284" s="12"/>
      <c r="C1284" s="25" t="str">
        <f>IF(ИНФА!$M$51="","",ИНФА!$M$51)</f>
        <v/>
      </c>
      <c r="E1284" s="1">
        <v>1</v>
      </c>
    </row>
    <row r="1285" spans="1:5" x14ac:dyDescent="0.25">
      <c r="A1285" s="19"/>
      <c r="B1285" s="12"/>
      <c r="C1285" s="25" t="str">
        <f>IF(ИНФА!$M$51="","",ИНФА!$M$51)</f>
        <v/>
      </c>
      <c r="E1285" s="1">
        <v>1</v>
      </c>
    </row>
    <row r="1286" spans="1:5" x14ac:dyDescent="0.25">
      <c r="A1286" s="19"/>
      <c r="B1286" s="12"/>
      <c r="C1286" s="25" t="str">
        <f>IF(ИНФА!$M$51="","",ИНФА!$M$51)</f>
        <v/>
      </c>
      <c r="E1286" s="1">
        <v>1</v>
      </c>
    </row>
    <row r="1287" spans="1:5" x14ac:dyDescent="0.25">
      <c r="A1287" s="19"/>
      <c r="B1287" s="12"/>
      <c r="C1287" s="25" t="str">
        <f>IF(ИНФА!$M$51="","",ИНФА!$M$51)</f>
        <v/>
      </c>
      <c r="E1287" s="1">
        <v>1</v>
      </c>
    </row>
    <row r="1288" spans="1:5" x14ac:dyDescent="0.25">
      <c r="A1288" s="19"/>
      <c r="B1288" s="12"/>
      <c r="C1288" s="25" t="str">
        <f>IF(ИНФА!$M$51="","",ИНФА!$M$51)</f>
        <v/>
      </c>
      <c r="E1288" s="1">
        <v>1</v>
      </c>
    </row>
    <row r="1289" spans="1:5" x14ac:dyDescent="0.25">
      <c r="A1289" s="19"/>
      <c r="B1289" s="12"/>
      <c r="C1289" s="25" t="str">
        <f>IF(ИНФА!$M$51="","",ИНФА!$M$51)</f>
        <v/>
      </c>
      <c r="E1289" s="1">
        <v>1</v>
      </c>
    </row>
    <row r="1290" spans="1:5" x14ac:dyDescent="0.25">
      <c r="A1290" s="19"/>
      <c r="B1290" s="12"/>
      <c r="C1290" s="25" t="str">
        <f>IF(ИНФА!$M$51="","",ИНФА!$M$51)</f>
        <v/>
      </c>
      <c r="E1290" s="1">
        <v>1</v>
      </c>
    </row>
    <row r="1291" spans="1:5" x14ac:dyDescent="0.25">
      <c r="A1291" s="19"/>
      <c r="B1291" s="12"/>
      <c r="C1291" s="25" t="str">
        <f>IF(ИНФА!$M$51="","",ИНФА!$M$51)</f>
        <v/>
      </c>
      <c r="E1291" s="1">
        <v>1</v>
      </c>
    </row>
    <row r="1292" spans="1:5" x14ac:dyDescent="0.25">
      <c r="A1292" s="19"/>
      <c r="B1292" s="12"/>
      <c r="C1292" s="25" t="str">
        <f>IF(ИНФА!$M$51="","",ИНФА!$M$51)</f>
        <v/>
      </c>
      <c r="E1292" s="1">
        <v>1</v>
      </c>
    </row>
    <row r="1293" spans="1:5" x14ac:dyDescent="0.25">
      <c r="A1293" s="19"/>
      <c r="B1293" s="12"/>
      <c r="C1293" s="25" t="str">
        <f>IF(ИНФА!$M$51="","",ИНФА!$M$51)</f>
        <v/>
      </c>
      <c r="E1293" s="1">
        <v>1</v>
      </c>
    </row>
    <row r="1294" spans="1:5" x14ac:dyDescent="0.25">
      <c r="A1294" s="19"/>
      <c r="B1294" s="12"/>
      <c r="C1294" s="25" t="str">
        <f>IF(ИНФА!$M$51="","",ИНФА!$M$51)</f>
        <v/>
      </c>
      <c r="E1294" s="1">
        <v>1</v>
      </c>
    </row>
    <row r="1295" spans="1:5" x14ac:dyDescent="0.25">
      <c r="A1295" s="19"/>
      <c r="B1295" s="12"/>
      <c r="C1295" s="25" t="str">
        <f>IF(ИНФА!$M$51="","",ИНФА!$M$51)</f>
        <v/>
      </c>
      <c r="E1295" s="1">
        <v>1</v>
      </c>
    </row>
    <row r="1296" spans="1:5" x14ac:dyDescent="0.25">
      <c r="A1296" s="19"/>
      <c r="B1296" s="12"/>
      <c r="C1296" s="25" t="str">
        <f>IF(ИНФА!$M$51="","",ИНФА!$M$51)</f>
        <v/>
      </c>
      <c r="E1296" s="1">
        <v>1</v>
      </c>
    </row>
    <row r="1297" spans="1:5" x14ac:dyDescent="0.25">
      <c r="A1297" s="19"/>
      <c r="B1297" s="12"/>
      <c r="C1297" s="25" t="str">
        <f>IF(ИНФА!$M$51="","",ИНФА!$M$51)</f>
        <v/>
      </c>
      <c r="E1297" s="1">
        <v>1</v>
      </c>
    </row>
    <row r="1298" spans="1:5" x14ac:dyDescent="0.25">
      <c r="A1298" s="19"/>
      <c r="B1298" s="12"/>
      <c r="C1298" s="25" t="str">
        <f>IF(ИНФА!$M$51="","",ИНФА!$M$51)</f>
        <v/>
      </c>
      <c r="E1298" s="1">
        <v>1</v>
      </c>
    </row>
    <row r="1299" spans="1:5" x14ac:dyDescent="0.25">
      <c r="A1299" s="19"/>
      <c r="B1299" s="12"/>
      <c r="C1299" s="25" t="str">
        <f>IF(ИНФА!$M$51="","",ИНФА!$M$51)</f>
        <v/>
      </c>
      <c r="E1299" s="1">
        <v>1</v>
      </c>
    </row>
    <row r="1300" spans="1:5" x14ac:dyDescent="0.25">
      <c r="A1300" s="19"/>
      <c r="B1300" s="12"/>
      <c r="C1300" s="25" t="str">
        <f>IF(ИНФА!$M$51="","",ИНФА!$M$51)</f>
        <v/>
      </c>
      <c r="E1300" s="1">
        <v>1</v>
      </c>
    </row>
    <row r="1301" spans="1:5" x14ac:dyDescent="0.25">
      <c r="A1301" s="19"/>
      <c r="B1301" s="12"/>
      <c r="C1301" s="25" t="str">
        <f>IF(ИНФА!$M$51="","",ИНФА!$M$51)</f>
        <v/>
      </c>
      <c r="E1301" s="1">
        <v>1</v>
      </c>
    </row>
    <row r="1302" spans="1:5" x14ac:dyDescent="0.25">
      <c r="A1302" s="19"/>
      <c r="B1302" s="12"/>
      <c r="C1302" s="25" t="str">
        <f>IF(ИНФА!$M$51="","",ИНФА!$M$51)</f>
        <v/>
      </c>
      <c r="E1302" s="1">
        <v>1</v>
      </c>
    </row>
    <row r="1303" spans="1:5" x14ac:dyDescent="0.25">
      <c r="A1303" s="19"/>
      <c r="B1303" s="12"/>
      <c r="C1303" s="25" t="str">
        <f>IF(ИНФА!$M$51="","",ИНФА!$M$51)</f>
        <v/>
      </c>
      <c r="E1303" s="1">
        <v>1</v>
      </c>
    </row>
    <row r="1304" spans="1:5" x14ac:dyDescent="0.25">
      <c r="A1304" s="19"/>
      <c r="B1304" s="12"/>
      <c r="C1304" s="25" t="str">
        <f>IF(ИНФА!$M$51="","",ИНФА!$M$51)</f>
        <v/>
      </c>
      <c r="E1304" s="1">
        <v>1</v>
      </c>
    </row>
    <row r="1305" spans="1:5" x14ac:dyDescent="0.25">
      <c r="A1305" s="19"/>
      <c r="B1305" s="12"/>
      <c r="C1305" s="25" t="str">
        <f>IF(ИНФА!$M$51="","",ИНФА!$M$51)</f>
        <v/>
      </c>
      <c r="E1305" s="1">
        <v>1</v>
      </c>
    </row>
    <row r="1306" spans="1:5" x14ac:dyDescent="0.25">
      <c r="A1306" s="19"/>
      <c r="B1306" s="12"/>
      <c r="C1306" s="25" t="str">
        <f>IF(ИНФА!$M$51="","",ИНФА!$M$51)</f>
        <v/>
      </c>
      <c r="E1306" s="1">
        <v>1</v>
      </c>
    </row>
    <row r="1307" spans="1:5" x14ac:dyDescent="0.25">
      <c r="A1307" s="19"/>
      <c r="B1307" s="12"/>
      <c r="C1307" s="25" t="str">
        <f>IF(ИНФА!$M$51="","",ИНФА!$M$51)</f>
        <v/>
      </c>
      <c r="E1307" s="1">
        <v>1</v>
      </c>
    </row>
    <row r="1308" spans="1:5" x14ac:dyDescent="0.25">
      <c r="A1308" s="19"/>
      <c r="B1308" s="12"/>
      <c r="C1308" s="25" t="str">
        <f>IF(ИНФА!$M$51="","",ИНФА!$M$51)</f>
        <v/>
      </c>
      <c r="E1308" s="1">
        <v>1</v>
      </c>
    </row>
    <row r="1309" spans="1:5" x14ac:dyDescent="0.25">
      <c r="A1309" s="19"/>
      <c r="B1309" s="12"/>
      <c r="C1309" s="25" t="str">
        <f>IF(ИНФА!$M$51="","",ИНФА!$M$51)</f>
        <v/>
      </c>
      <c r="E1309" s="1">
        <v>1</v>
      </c>
    </row>
    <row r="1310" spans="1:5" x14ac:dyDescent="0.25">
      <c r="A1310" s="19"/>
      <c r="B1310" s="12"/>
      <c r="C1310" s="25" t="str">
        <f>IF(ИНФА!$M$51="","",ИНФА!$M$51)</f>
        <v/>
      </c>
      <c r="E1310" s="1">
        <v>1</v>
      </c>
    </row>
    <row r="1311" spans="1:5" x14ac:dyDescent="0.25">
      <c r="A1311" s="19"/>
      <c r="B1311" s="12"/>
      <c r="C1311" s="25" t="str">
        <f>IF(ИНФА!$M$51="","",ИНФА!$M$51)</f>
        <v/>
      </c>
      <c r="E1311" s="1">
        <v>1</v>
      </c>
    </row>
    <row r="1312" spans="1:5" x14ac:dyDescent="0.25">
      <c r="A1312" s="19"/>
      <c r="B1312" s="12"/>
      <c r="C1312" s="25" t="str">
        <f>IF(ИНФА!$M$51="","",ИНФА!$M$51)</f>
        <v/>
      </c>
      <c r="E1312" s="1">
        <v>1</v>
      </c>
    </row>
    <row r="1313" spans="1:5" x14ac:dyDescent="0.25">
      <c r="A1313" s="19"/>
      <c r="B1313" s="12"/>
      <c r="C1313" s="25" t="str">
        <f>IF(ИНФА!$M$51="","",ИНФА!$M$51)</f>
        <v/>
      </c>
      <c r="E1313" s="1">
        <v>1</v>
      </c>
    </row>
    <row r="1314" spans="1:5" x14ac:dyDescent="0.25">
      <c r="A1314" s="19"/>
      <c r="B1314" s="12"/>
      <c r="C1314" s="25" t="str">
        <f>IF(ИНФА!$M$51="","",ИНФА!$M$51)</f>
        <v/>
      </c>
      <c r="E1314" s="1">
        <v>1</v>
      </c>
    </row>
    <row r="1315" spans="1:5" x14ac:dyDescent="0.25">
      <c r="A1315" s="19"/>
      <c r="B1315" s="12"/>
      <c r="C1315" s="25" t="str">
        <f>IF(ИНФА!$M$51="","",ИНФА!$M$51)</f>
        <v/>
      </c>
      <c r="E1315" s="1">
        <v>1</v>
      </c>
    </row>
    <row r="1316" spans="1:5" x14ac:dyDescent="0.25">
      <c r="A1316" s="19"/>
      <c r="B1316" s="12"/>
      <c r="C1316" s="25" t="str">
        <f>IF(ИНФА!$M$51="","",ИНФА!$M$51)</f>
        <v/>
      </c>
      <c r="E1316" s="1">
        <v>1</v>
      </c>
    </row>
    <row r="1317" spans="1:5" x14ac:dyDescent="0.25">
      <c r="A1317" s="19"/>
      <c r="B1317" s="12"/>
      <c r="C1317" s="25" t="str">
        <f>IF(ИНФА!$M$51="","",ИНФА!$M$51)</f>
        <v/>
      </c>
      <c r="E1317" s="1">
        <v>1</v>
      </c>
    </row>
    <row r="1318" spans="1:5" x14ac:dyDescent="0.25">
      <c r="A1318" s="19"/>
      <c r="B1318" s="12"/>
      <c r="C1318" s="25" t="str">
        <f>IF(ИНФА!$M$51="","",ИНФА!$M$51)</f>
        <v/>
      </c>
      <c r="E1318" s="1">
        <v>1</v>
      </c>
    </row>
    <row r="1319" spans="1:5" x14ac:dyDescent="0.25">
      <c r="A1319" s="19"/>
      <c r="B1319" s="12"/>
      <c r="C1319" s="25" t="str">
        <f>IF(ИНФА!$M$51="","",ИНФА!$M$51)</f>
        <v/>
      </c>
      <c r="E1319" s="1">
        <v>1</v>
      </c>
    </row>
    <row r="1320" spans="1:5" x14ac:dyDescent="0.25">
      <c r="A1320" s="19"/>
      <c r="B1320" s="12"/>
      <c r="C1320" s="25" t="str">
        <f>IF(ИНФА!$M$51="","",ИНФА!$M$51)</f>
        <v/>
      </c>
      <c r="E1320" s="1">
        <v>1</v>
      </c>
    </row>
    <row r="1321" spans="1:5" x14ac:dyDescent="0.25">
      <c r="A1321" s="19"/>
      <c r="B1321" s="12"/>
      <c r="C1321" s="25" t="str">
        <f>IF(ИНФА!$M$51="","",ИНФА!$M$51)</f>
        <v/>
      </c>
      <c r="E1321" s="1">
        <v>1</v>
      </c>
    </row>
    <row r="1322" spans="1:5" x14ac:dyDescent="0.25">
      <c r="A1322" s="19"/>
      <c r="B1322" s="12"/>
      <c r="C1322" s="25" t="str">
        <f>IF(ИНФА!$M$51="","",ИНФА!$M$51)</f>
        <v/>
      </c>
      <c r="E1322" s="1">
        <v>1</v>
      </c>
    </row>
    <row r="1323" spans="1:5" x14ac:dyDescent="0.25">
      <c r="A1323" s="19"/>
      <c r="B1323" s="12"/>
      <c r="C1323" s="25" t="str">
        <f>IF(ИНФА!$M$51="","",ИНФА!$M$51)</f>
        <v/>
      </c>
      <c r="E1323" s="1">
        <v>1</v>
      </c>
    </row>
    <row r="1324" spans="1:5" x14ac:dyDescent="0.25">
      <c r="A1324" s="19"/>
      <c r="B1324" s="12"/>
      <c r="C1324" s="25" t="str">
        <f>IF(ИНФА!$M$51="","",ИНФА!$M$51)</f>
        <v/>
      </c>
      <c r="E1324" s="1">
        <v>1</v>
      </c>
    </row>
    <row r="1325" spans="1:5" x14ac:dyDescent="0.25">
      <c r="A1325" s="19"/>
      <c r="B1325" s="12"/>
      <c r="C1325" s="25" t="str">
        <f>IF(ИНФА!$M$51="","",ИНФА!$M$51)</f>
        <v/>
      </c>
      <c r="E1325" s="1">
        <v>1</v>
      </c>
    </row>
    <row r="1326" spans="1:5" x14ac:dyDescent="0.25">
      <c r="A1326" s="19"/>
      <c r="B1326" s="12"/>
      <c r="C1326" s="25" t="str">
        <f>IF(ИНФА!$M$51="","",ИНФА!$M$51)</f>
        <v/>
      </c>
      <c r="E1326" s="1">
        <v>1</v>
      </c>
    </row>
    <row r="1327" spans="1:5" x14ac:dyDescent="0.25">
      <c r="A1327" s="19"/>
      <c r="B1327" s="12"/>
      <c r="C1327" s="25" t="str">
        <f>IF(ИНФА!$M$51="","",ИНФА!$M$51)</f>
        <v/>
      </c>
      <c r="E1327" s="1">
        <v>1</v>
      </c>
    </row>
    <row r="1328" spans="1:5" x14ac:dyDescent="0.25">
      <c r="A1328" s="19"/>
      <c r="B1328" s="12"/>
      <c r="C1328" s="25" t="str">
        <f>IF(ИНФА!$M$51="","",ИНФА!$M$51)</f>
        <v/>
      </c>
      <c r="E1328" s="1">
        <v>1</v>
      </c>
    </row>
    <row r="1329" spans="1:5" x14ac:dyDescent="0.25">
      <c r="A1329" s="19"/>
      <c r="B1329" s="12"/>
      <c r="C1329" s="25" t="str">
        <f>IF(ИНФА!$M$51="","",ИНФА!$M$51)</f>
        <v/>
      </c>
      <c r="E1329" s="1">
        <v>1</v>
      </c>
    </row>
    <row r="1330" spans="1:5" x14ac:dyDescent="0.25">
      <c r="A1330" s="19"/>
      <c r="B1330" s="12"/>
      <c r="C1330" s="25" t="str">
        <f>IF(ИНФА!$M$51="","",ИНФА!$M$51)</f>
        <v/>
      </c>
      <c r="E1330" s="1">
        <v>1</v>
      </c>
    </row>
    <row r="1331" spans="1:5" x14ac:dyDescent="0.25">
      <c r="A1331" s="19"/>
      <c r="B1331" s="12"/>
      <c r="C1331" s="25" t="str">
        <f>IF(ИНФА!$M$51="","",ИНФА!$M$51)</f>
        <v/>
      </c>
      <c r="E1331" s="1">
        <v>1</v>
      </c>
    </row>
    <row r="1332" spans="1:5" x14ac:dyDescent="0.25">
      <c r="A1332" s="19"/>
      <c r="B1332" s="12"/>
      <c r="C1332" s="25" t="str">
        <f>IF(ИНФА!$M$51="","",ИНФА!$M$51)</f>
        <v/>
      </c>
      <c r="E1332" s="1">
        <v>1</v>
      </c>
    </row>
    <row r="1333" spans="1:5" x14ac:dyDescent="0.25">
      <c r="A1333" s="19"/>
      <c r="B1333" s="12"/>
      <c r="C1333" s="25" t="str">
        <f>IF(ИНФА!$M$51="","",ИНФА!$M$51)</f>
        <v/>
      </c>
      <c r="E1333" s="1">
        <v>1</v>
      </c>
    </row>
    <row r="1334" spans="1:5" x14ac:dyDescent="0.25">
      <c r="A1334" s="19"/>
      <c r="B1334" s="12"/>
      <c r="C1334" s="25" t="str">
        <f>IF(ИНФА!$M$51="","",ИНФА!$M$51)</f>
        <v/>
      </c>
      <c r="E1334" s="1">
        <v>1</v>
      </c>
    </row>
    <row r="1335" spans="1:5" x14ac:dyDescent="0.25">
      <c r="A1335" s="19"/>
      <c r="B1335" s="12"/>
      <c r="C1335" s="25" t="str">
        <f>IF(ИНФА!$M$51="","",ИНФА!$M$51)</f>
        <v/>
      </c>
      <c r="E1335" s="1">
        <v>1</v>
      </c>
    </row>
    <row r="1336" spans="1:5" x14ac:dyDescent="0.25">
      <c r="A1336" s="19"/>
      <c r="B1336" s="12"/>
      <c r="C1336" s="25" t="str">
        <f>IF(ИНФА!$M$51="","",ИНФА!$M$51)</f>
        <v/>
      </c>
      <c r="E1336" s="1">
        <v>1</v>
      </c>
    </row>
    <row r="1337" spans="1:5" x14ac:dyDescent="0.25">
      <c r="A1337" s="19"/>
      <c r="B1337" s="12"/>
      <c r="C1337" s="25" t="str">
        <f>IF(ИНФА!$M$51="","",ИНФА!$M$51)</f>
        <v/>
      </c>
      <c r="E1337" s="1">
        <v>1</v>
      </c>
    </row>
    <row r="1338" spans="1:5" x14ac:dyDescent="0.25">
      <c r="A1338" s="19"/>
      <c r="B1338" s="12"/>
      <c r="C1338" s="25" t="str">
        <f>IF(ИНФА!$M$51="","",ИНФА!$M$51)</f>
        <v/>
      </c>
      <c r="E1338" s="1">
        <v>1</v>
      </c>
    </row>
    <row r="1339" spans="1:5" x14ac:dyDescent="0.25">
      <c r="A1339" s="19"/>
      <c r="B1339" s="12"/>
      <c r="C1339" s="25" t="str">
        <f>IF(ИНФА!$M$51="","",ИНФА!$M$51)</f>
        <v/>
      </c>
      <c r="E1339" s="1">
        <v>1</v>
      </c>
    </row>
    <row r="1340" spans="1:5" x14ac:dyDescent="0.25">
      <c r="A1340" s="19"/>
      <c r="B1340" s="12"/>
      <c r="C1340" s="25" t="str">
        <f>IF(ИНФА!$M$51="","",ИНФА!$M$51)</f>
        <v/>
      </c>
      <c r="E1340" s="1">
        <v>1</v>
      </c>
    </row>
    <row r="1341" spans="1:5" x14ac:dyDescent="0.25">
      <c r="A1341" s="19"/>
      <c r="B1341" s="12"/>
      <c r="C1341" s="25" t="str">
        <f>IF(ИНФА!$M$51="","",ИНФА!$M$51)</f>
        <v/>
      </c>
      <c r="E1341" s="1">
        <v>1</v>
      </c>
    </row>
    <row r="1342" spans="1:5" x14ac:dyDescent="0.25">
      <c r="A1342" s="19"/>
      <c r="B1342" s="12"/>
      <c r="C1342" s="25" t="str">
        <f>IF(ИНФА!$M$51="","",ИНФА!$M$51)</f>
        <v/>
      </c>
      <c r="E1342" s="1">
        <v>1</v>
      </c>
    </row>
    <row r="1343" spans="1:5" x14ac:dyDescent="0.25">
      <c r="A1343" s="19"/>
      <c r="B1343" s="12"/>
      <c r="C1343" s="25" t="str">
        <f>IF(ИНФА!$M$51="","",ИНФА!$M$51)</f>
        <v/>
      </c>
      <c r="E1343" s="1">
        <v>1</v>
      </c>
    </row>
    <row r="1344" spans="1:5" x14ac:dyDescent="0.25">
      <c r="A1344" s="19"/>
      <c r="B1344" s="12"/>
      <c r="C1344" s="25" t="str">
        <f>IF(ИНФА!$M$51="","",ИНФА!$M$51)</f>
        <v/>
      </c>
      <c r="E1344" s="1">
        <v>1</v>
      </c>
    </row>
    <row r="1345" spans="1:5" x14ac:dyDescent="0.25">
      <c r="A1345" s="19"/>
      <c r="B1345" s="12"/>
      <c r="C1345" s="25" t="str">
        <f>IF(ИНФА!$M$51="","",ИНФА!$M$51)</f>
        <v/>
      </c>
      <c r="E1345" s="1">
        <v>1</v>
      </c>
    </row>
    <row r="1346" spans="1:5" x14ac:dyDescent="0.25">
      <c r="A1346" s="19"/>
      <c r="B1346" s="12"/>
      <c r="C1346" s="25" t="str">
        <f>IF(ИНФА!$M$51="","",ИНФА!$M$51)</f>
        <v/>
      </c>
      <c r="E1346" s="1">
        <v>1</v>
      </c>
    </row>
    <row r="1347" spans="1:5" x14ac:dyDescent="0.25">
      <c r="A1347" s="19"/>
      <c r="B1347" s="12"/>
      <c r="C1347" s="25" t="str">
        <f>IF(ИНФА!$M$51="","",ИНФА!$M$51)</f>
        <v/>
      </c>
      <c r="E1347" s="1">
        <v>1</v>
      </c>
    </row>
    <row r="1348" spans="1:5" x14ac:dyDescent="0.25">
      <c r="A1348" s="19"/>
      <c r="B1348" s="12"/>
      <c r="C1348" s="25" t="str">
        <f>IF(ИНФА!$M$51="","",ИНФА!$M$51)</f>
        <v/>
      </c>
      <c r="E1348" s="1">
        <v>1</v>
      </c>
    </row>
    <row r="1349" spans="1:5" x14ac:dyDescent="0.25">
      <c r="A1349" s="19"/>
      <c r="B1349" s="12"/>
      <c r="C1349" s="25" t="str">
        <f>IF(ИНФА!$M$51="","",ИНФА!$M$51)</f>
        <v/>
      </c>
      <c r="E1349" s="1">
        <v>1</v>
      </c>
    </row>
    <row r="1350" spans="1:5" x14ac:dyDescent="0.25">
      <c r="A1350" s="19"/>
      <c r="B1350" s="12"/>
      <c r="C1350" s="25" t="str">
        <f>IF(ИНФА!$M$51="","",ИНФА!$M$51)</f>
        <v/>
      </c>
      <c r="E1350" s="1">
        <v>1</v>
      </c>
    </row>
    <row r="1351" spans="1:5" x14ac:dyDescent="0.25">
      <c r="A1351" s="19"/>
      <c r="B1351" s="12"/>
      <c r="C1351" s="25" t="str">
        <f>IF(ИНФА!$M$51="","",ИНФА!$M$51)</f>
        <v/>
      </c>
      <c r="E1351" s="1">
        <v>1</v>
      </c>
    </row>
    <row r="1352" spans="1:5" x14ac:dyDescent="0.25">
      <c r="A1352" s="19"/>
      <c r="B1352" s="12"/>
      <c r="C1352" s="25" t="str">
        <f>IF(ИНФА!$M$51="","",ИНФА!$M$51)</f>
        <v/>
      </c>
      <c r="E1352" s="1">
        <v>1</v>
      </c>
    </row>
    <row r="1353" spans="1:5" x14ac:dyDescent="0.25">
      <c r="A1353" s="19"/>
      <c r="B1353" s="12"/>
      <c r="C1353" s="25" t="str">
        <f>IF(ИНФА!$M$51="","",ИНФА!$M$51)</f>
        <v/>
      </c>
      <c r="E1353" s="1">
        <v>1</v>
      </c>
    </row>
    <row r="1354" spans="1:5" x14ac:dyDescent="0.25">
      <c r="A1354" s="19"/>
      <c r="B1354" s="12"/>
      <c r="C1354" s="25" t="str">
        <f>IF(ИНФА!$M$51="","",ИНФА!$M$51)</f>
        <v/>
      </c>
      <c r="E1354" s="1">
        <v>1</v>
      </c>
    </row>
    <row r="1355" spans="1:5" x14ac:dyDescent="0.25">
      <c r="A1355" s="19"/>
      <c r="B1355" s="12"/>
      <c r="C1355" s="25" t="str">
        <f>IF(ИНФА!$M$51="","",ИНФА!$M$51)</f>
        <v/>
      </c>
      <c r="E1355" s="1">
        <v>1</v>
      </c>
    </row>
    <row r="1356" spans="1:5" x14ac:dyDescent="0.25">
      <c r="A1356" s="19"/>
      <c r="B1356" s="12"/>
      <c r="C1356" s="25" t="str">
        <f>IF(ИНФА!$M$51="","",ИНФА!$M$51)</f>
        <v/>
      </c>
      <c r="E1356" s="1">
        <v>1</v>
      </c>
    </row>
    <row r="1357" spans="1:5" x14ac:dyDescent="0.25">
      <c r="A1357" s="19"/>
      <c r="B1357" s="12"/>
      <c r="C1357" s="25" t="str">
        <f>IF(ИНФА!$M$51="","",ИНФА!$M$51)</f>
        <v/>
      </c>
      <c r="E1357" s="1">
        <v>1</v>
      </c>
    </row>
    <row r="1358" spans="1:5" x14ac:dyDescent="0.25">
      <c r="A1358" s="19"/>
      <c r="B1358" s="12"/>
      <c r="C1358" s="25" t="str">
        <f>IF(ИНФА!$M$51="","",ИНФА!$M$51)</f>
        <v/>
      </c>
      <c r="E1358" s="1">
        <v>1</v>
      </c>
    </row>
    <row r="1359" spans="1:5" x14ac:dyDescent="0.25">
      <c r="A1359" s="19"/>
      <c r="B1359" s="12"/>
      <c r="C1359" s="25" t="str">
        <f>IF(ИНФА!$M$51="","",ИНФА!$M$51)</f>
        <v/>
      </c>
      <c r="E1359" s="1">
        <v>1</v>
      </c>
    </row>
    <row r="1360" spans="1:5" x14ac:dyDescent="0.25">
      <c r="A1360" s="19"/>
      <c r="B1360" s="12"/>
      <c r="C1360" s="25" t="str">
        <f>IF(ИНФА!$M$51="","",ИНФА!$M$51)</f>
        <v/>
      </c>
      <c r="E1360" s="1">
        <v>1</v>
      </c>
    </row>
    <row r="1361" spans="1:5" x14ac:dyDescent="0.25">
      <c r="A1361" s="19"/>
      <c r="B1361" s="12"/>
      <c r="C1361" s="25" t="str">
        <f>IF(ИНФА!$M$51="","",ИНФА!$M$51)</f>
        <v/>
      </c>
      <c r="E1361" s="1">
        <v>1</v>
      </c>
    </row>
    <row r="1362" spans="1:5" x14ac:dyDescent="0.25">
      <c r="A1362" s="19"/>
      <c r="B1362" s="12"/>
      <c r="C1362" s="25" t="str">
        <f>IF(ИНФА!$M$51="","",ИНФА!$M$51)</f>
        <v/>
      </c>
      <c r="E1362" s="1">
        <v>1</v>
      </c>
    </row>
    <row r="1363" spans="1:5" x14ac:dyDescent="0.25">
      <c r="A1363" s="19"/>
      <c r="B1363" s="12"/>
      <c r="C1363" s="25" t="str">
        <f>IF(ИНФА!$M$51="","",ИНФА!$M$51)</f>
        <v/>
      </c>
      <c r="E1363" s="1">
        <v>1</v>
      </c>
    </row>
    <row r="1364" spans="1:5" x14ac:dyDescent="0.25">
      <c r="A1364" s="19"/>
      <c r="B1364" s="12"/>
      <c r="C1364" s="25" t="str">
        <f>IF(ИНФА!$M$51="","",ИНФА!$M$51)</f>
        <v/>
      </c>
      <c r="E1364" s="1">
        <v>1</v>
      </c>
    </row>
    <row r="1365" spans="1:5" x14ac:dyDescent="0.25">
      <c r="A1365" s="19"/>
      <c r="B1365" s="12"/>
      <c r="C1365" s="25" t="str">
        <f>IF(ИНФА!$M$51="","",ИНФА!$M$51)</f>
        <v/>
      </c>
      <c r="E1365" s="1">
        <v>1</v>
      </c>
    </row>
    <row r="1366" spans="1:5" x14ac:dyDescent="0.25">
      <c r="A1366" s="19"/>
      <c r="B1366" s="12"/>
      <c r="C1366" s="25" t="str">
        <f>IF(ИНФА!$M$51="","",ИНФА!$M$51)</f>
        <v/>
      </c>
      <c r="E1366" s="1">
        <v>1</v>
      </c>
    </row>
    <row r="1367" spans="1:5" x14ac:dyDescent="0.25">
      <c r="A1367" s="19"/>
      <c r="B1367" s="12"/>
      <c r="C1367" s="25" t="str">
        <f>IF(ИНФА!$M$51="","",ИНФА!$M$51)</f>
        <v/>
      </c>
      <c r="E1367" s="1">
        <v>1</v>
      </c>
    </row>
    <row r="1368" spans="1:5" x14ac:dyDescent="0.25">
      <c r="A1368" s="19"/>
      <c r="B1368" s="12"/>
      <c r="C1368" s="25" t="str">
        <f>IF(ИНФА!$M$51="","",ИНФА!$M$51)</f>
        <v/>
      </c>
      <c r="E1368" s="1">
        <v>1</v>
      </c>
    </row>
    <row r="1369" spans="1:5" x14ac:dyDescent="0.25">
      <c r="A1369" s="19"/>
      <c r="B1369" s="12"/>
      <c r="C1369" s="25" t="str">
        <f>IF(ИНФА!$M$51="","",ИНФА!$M$51)</f>
        <v/>
      </c>
      <c r="E1369" s="1">
        <v>1</v>
      </c>
    </row>
    <row r="1370" spans="1:5" x14ac:dyDescent="0.25">
      <c r="A1370" s="19"/>
      <c r="B1370" s="12"/>
      <c r="C1370" s="25" t="str">
        <f>IF(ИНФА!$M$51="","",ИНФА!$M$51)</f>
        <v/>
      </c>
      <c r="E1370" s="1">
        <v>1</v>
      </c>
    </row>
    <row r="1371" spans="1:5" x14ac:dyDescent="0.25">
      <c r="A1371" s="19"/>
      <c r="B1371" s="12"/>
      <c r="C1371" s="25" t="str">
        <f>IF(ИНФА!$M$51="","",ИНФА!$M$51)</f>
        <v/>
      </c>
      <c r="E1371" s="1">
        <v>1</v>
      </c>
    </row>
    <row r="1372" spans="1:5" x14ac:dyDescent="0.25">
      <c r="A1372" s="19"/>
      <c r="B1372" s="12"/>
      <c r="C1372" s="25" t="str">
        <f>IF(ИНФА!$M$51="","",ИНФА!$M$51)</f>
        <v/>
      </c>
      <c r="E1372" s="1">
        <v>1</v>
      </c>
    </row>
    <row r="1373" spans="1:5" x14ac:dyDescent="0.25">
      <c r="A1373" s="19"/>
      <c r="B1373" s="12"/>
      <c r="C1373" s="25" t="str">
        <f>IF(ИНФА!$M$51="","",ИНФА!$M$51)</f>
        <v/>
      </c>
      <c r="E1373" s="1">
        <v>1</v>
      </c>
    </row>
    <row r="1374" spans="1:5" x14ac:dyDescent="0.25">
      <c r="A1374" s="19"/>
      <c r="B1374" s="12"/>
      <c r="C1374" s="25" t="str">
        <f>IF(ИНФА!$M$51="","",ИНФА!$M$51)</f>
        <v/>
      </c>
      <c r="E1374" s="1">
        <v>1</v>
      </c>
    </row>
    <row r="1375" spans="1:5" x14ac:dyDescent="0.25">
      <c r="A1375" s="19"/>
      <c r="B1375" s="12"/>
      <c r="C1375" s="25" t="str">
        <f>IF(ИНФА!$M$51="","",ИНФА!$M$51)</f>
        <v/>
      </c>
      <c r="E1375" s="1">
        <v>1</v>
      </c>
    </row>
    <row r="1376" spans="1:5" x14ac:dyDescent="0.25">
      <c r="A1376" s="19"/>
      <c r="B1376" s="12"/>
      <c r="C1376" s="25" t="str">
        <f>IF(ИНФА!$M$51="","",ИНФА!$M$51)</f>
        <v/>
      </c>
      <c r="E1376" s="1">
        <v>1</v>
      </c>
    </row>
    <row r="1377" spans="1:5" x14ac:dyDescent="0.25">
      <c r="A1377" s="19"/>
      <c r="B1377" s="12"/>
      <c r="C1377" s="25" t="str">
        <f>IF(ИНФА!$M$51="","",ИНФА!$M$51)</f>
        <v/>
      </c>
      <c r="E1377" s="1">
        <v>1</v>
      </c>
    </row>
    <row r="1378" spans="1:5" x14ac:dyDescent="0.25">
      <c r="A1378" s="19"/>
      <c r="B1378" s="12"/>
      <c r="C1378" s="25" t="str">
        <f>IF(ИНФА!$M$51="","",ИНФА!$M$51)</f>
        <v/>
      </c>
      <c r="E1378" s="1">
        <v>1</v>
      </c>
    </row>
    <row r="1379" spans="1:5" x14ac:dyDescent="0.25">
      <c r="A1379" s="19"/>
      <c r="B1379" s="12"/>
      <c r="C1379" s="25" t="str">
        <f>IF(ИНФА!$M$51="","",ИНФА!$M$51)</f>
        <v/>
      </c>
      <c r="E1379" s="1">
        <v>1</v>
      </c>
    </row>
    <row r="1380" spans="1:5" x14ac:dyDescent="0.25">
      <c r="A1380" s="19"/>
      <c r="B1380" s="12"/>
      <c r="C1380" s="25" t="str">
        <f>IF(ИНФА!$M$51="","",ИНФА!$M$51)</f>
        <v/>
      </c>
      <c r="E1380" s="1">
        <v>1</v>
      </c>
    </row>
    <row r="1381" spans="1:5" x14ac:dyDescent="0.25">
      <c r="A1381" s="19"/>
      <c r="B1381" s="12"/>
      <c r="C1381" s="25" t="str">
        <f>IF(ИНФА!$M$51="","",ИНФА!$M$51)</f>
        <v/>
      </c>
      <c r="E1381" s="1">
        <v>1</v>
      </c>
    </row>
    <row r="1382" spans="1:5" x14ac:dyDescent="0.25">
      <c r="A1382" s="19"/>
      <c r="B1382" s="12"/>
      <c r="C1382" s="25" t="str">
        <f>IF(ИНФА!$M$51="","",ИНФА!$M$51)</f>
        <v/>
      </c>
      <c r="E1382" s="1">
        <v>1</v>
      </c>
    </row>
    <row r="1383" spans="1:5" x14ac:dyDescent="0.25">
      <c r="A1383" s="19"/>
      <c r="B1383" s="12"/>
      <c r="C1383" s="25" t="str">
        <f>IF(ИНФА!$M$51="","",ИНФА!$M$51)</f>
        <v/>
      </c>
      <c r="E1383" s="1">
        <v>1</v>
      </c>
    </row>
    <row r="1384" spans="1:5" x14ac:dyDescent="0.25">
      <c r="A1384" s="19"/>
      <c r="B1384" s="12"/>
      <c r="C1384" s="25" t="str">
        <f>IF(ИНФА!$M$51="","",ИНФА!$M$51)</f>
        <v/>
      </c>
      <c r="E1384" s="1">
        <v>1</v>
      </c>
    </row>
    <row r="1385" spans="1:5" x14ac:dyDescent="0.25">
      <c r="A1385" s="19"/>
      <c r="B1385" s="12"/>
      <c r="C1385" s="25" t="str">
        <f>IF(ИНФА!$M$51="","",ИНФА!$M$51)</f>
        <v/>
      </c>
      <c r="E1385" s="1">
        <v>1</v>
      </c>
    </row>
    <row r="1386" spans="1:5" x14ac:dyDescent="0.25">
      <c r="A1386" s="19"/>
      <c r="B1386" s="12"/>
      <c r="C1386" s="25" t="str">
        <f>IF(ИНФА!$M$51="","",ИНФА!$M$51)</f>
        <v/>
      </c>
      <c r="E1386" s="1">
        <v>1</v>
      </c>
    </row>
    <row r="1387" spans="1:5" x14ac:dyDescent="0.25">
      <c r="A1387" s="19"/>
      <c r="B1387" s="12"/>
      <c r="C1387" s="25" t="str">
        <f>IF(ИНФА!$M$51="","",ИНФА!$M$51)</f>
        <v/>
      </c>
      <c r="E1387" s="1">
        <v>1</v>
      </c>
    </row>
    <row r="1388" spans="1:5" x14ac:dyDescent="0.25">
      <c r="A1388" s="19"/>
      <c r="B1388" s="12"/>
      <c r="C1388" s="25" t="str">
        <f>IF(ИНФА!$M$51="","",ИНФА!$M$51)</f>
        <v/>
      </c>
      <c r="E1388" s="1">
        <v>1</v>
      </c>
    </row>
    <row r="1389" spans="1:5" x14ac:dyDescent="0.25">
      <c r="A1389" s="19"/>
      <c r="B1389" s="12"/>
      <c r="C1389" s="25" t="str">
        <f>IF(ИНФА!$M$51="","",ИНФА!$M$51)</f>
        <v/>
      </c>
      <c r="E1389" s="1">
        <v>1</v>
      </c>
    </row>
    <row r="1390" spans="1:5" x14ac:dyDescent="0.25">
      <c r="A1390" s="19"/>
      <c r="B1390" s="12"/>
      <c r="C1390" s="25" t="str">
        <f>IF(ИНФА!$M$51="","",ИНФА!$M$51)</f>
        <v/>
      </c>
      <c r="E1390" s="1">
        <v>1</v>
      </c>
    </row>
    <row r="1391" spans="1:5" x14ac:dyDescent="0.25">
      <c r="A1391" s="19"/>
      <c r="B1391" s="12"/>
      <c r="C1391" s="25" t="str">
        <f>IF(ИНФА!$M$51="","",ИНФА!$M$51)</f>
        <v/>
      </c>
      <c r="E1391" s="1">
        <v>1</v>
      </c>
    </row>
    <row r="1392" spans="1:5" x14ac:dyDescent="0.25">
      <c r="A1392" s="19"/>
      <c r="B1392" s="12"/>
      <c r="C1392" s="25" t="str">
        <f>IF(ИНФА!$M$51="","",ИНФА!$M$51)</f>
        <v/>
      </c>
      <c r="E1392" s="1">
        <v>1</v>
      </c>
    </row>
    <row r="1393" spans="1:5" x14ac:dyDescent="0.25">
      <c r="A1393" s="19"/>
      <c r="B1393" s="12"/>
      <c r="C1393" s="25" t="str">
        <f>IF(ИНФА!$M$51="","",ИНФА!$M$51)</f>
        <v/>
      </c>
      <c r="E1393" s="1">
        <v>1</v>
      </c>
    </row>
    <row r="1394" spans="1:5" x14ac:dyDescent="0.25">
      <c r="A1394" s="19"/>
      <c r="B1394" s="12"/>
      <c r="C1394" s="25" t="str">
        <f>IF(ИНФА!$M$51="","",ИНФА!$M$51)</f>
        <v/>
      </c>
      <c r="E1394" s="1">
        <v>1</v>
      </c>
    </row>
    <row r="1395" spans="1:5" x14ac:dyDescent="0.25">
      <c r="A1395" s="19"/>
      <c r="B1395" s="12"/>
      <c r="C1395" s="25" t="str">
        <f>IF(ИНФА!$M$51="","",ИНФА!$M$51)</f>
        <v/>
      </c>
      <c r="E1395" s="1">
        <v>1</v>
      </c>
    </row>
    <row r="1396" spans="1:5" x14ac:dyDescent="0.25">
      <c r="A1396" s="19"/>
      <c r="B1396" s="12"/>
      <c r="C1396" s="25" t="str">
        <f>IF(ИНФА!$M$51="","",ИНФА!$M$51)</f>
        <v/>
      </c>
      <c r="E1396" s="1">
        <v>1</v>
      </c>
    </row>
    <row r="1397" spans="1:5" x14ac:dyDescent="0.25">
      <c r="A1397" s="19"/>
      <c r="B1397" s="12"/>
      <c r="C1397" s="25" t="str">
        <f>IF(ИНФА!$M$51="","",ИНФА!$M$51)</f>
        <v/>
      </c>
      <c r="E1397" s="1">
        <v>1</v>
      </c>
    </row>
    <row r="1398" spans="1:5" x14ac:dyDescent="0.25">
      <c r="A1398" s="19"/>
      <c r="B1398" s="12"/>
      <c r="C1398" s="25" t="str">
        <f>IF(ИНФА!$M$51="","",ИНФА!$M$51)</f>
        <v/>
      </c>
      <c r="E1398" s="1">
        <v>1</v>
      </c>
    </row>
    <row r="1399" spans="1:5" x14ac:dyDescent="0.25">
      <c r="A1399" s="19"/>
      <c r="B1399" s="12"/>
      <c r="C1399" s="25" t="str">
        <f>IF(ИНФА!$M$51="","",ИНФА!$M$51)</f>
        <v/>
      </c>
      <c r="E1399" s="1">
        <v>1</v>
      </c>
    </row>
    <row r="1400" spans="1:5" x14ac:dyDescent="0.25">
      <c r="A1400" s="19"/>
      <c r="B1400" s="12"/>
      <c r="C1400" s="25" t="str">
        <f>IF(ИНФА!$M$51="","",ИНФА!$M$51)</f>
        <v/>
      </c>
      <c r="E1400" s="1">
        <v>1</v>
      </c>
    </row>
    <row r="1401" spans="1:5" x14ac:dyDescent="0.25">
      <c r="A1401" s="19"/>
      <c r="B1401" s="12"/>
      <c r="C1401" s="25" t="str">
        <f>IF(ИНФА!$M$51="","",ИНФА!$M$51)</f>
        <v/>
      </c>
      <c r="E1401" s="1">
        <v>1</v>
      </c>
    </row>
    <row r="1402" spans="1:5" x14ac:dyDescent="0.25">
      <c r="A1402" s="19"/>
      <c r="B1402" s="12"/>
      <c r="C1402" s="25" t="str">
        <f>IF(ИНФА!$M$51="","",ИНФА!$M$51)</f>
        <v/>
      </c>
      <c r="E1402" s="1">
        <v>1</v>
      </c>
    </row>
    <row r="1403" spans="1:5" x14ac:dyDescent="0.25">
      <c r="A1403" s="19"/>
      <c r="B1403" s="12"/>
      <c r="C1403" s="25" t="str">
        <f>IF(ИНФА!$M$51="","",ИНФА!$M$51)</f>
        <v/>
      </c>
      <c r="E1403" s="1">
        <v>1</v>
      </c>
    </row>
    <row r="1404" spans="1:5" x14ac:dyDescent="0.25">
      <c r="A1404" s="19"/>
      <c r="B1404" s="12"/>
      <c r="C1404" s="25" t="str">
        <f>IF(ИНФА!$M$51="","",ИНФА!$M$51)</f>
        <v/>
      </c>
      <c r="E1404" s="1">
        <v>1</v>
      </c>
    </row>
    <row r="1405" spans="1:5" x14ac:dyDescent="0.25">
      <c r="A1405" s="19"/>
      <c r="B1405" s="12"/>
      <c r="C1405" s="25" t="str">
        <f>IF(ИНФА!$M$51="","",ИНФА!$M$51)</f>
        <v/>
      </c>
      <c r="E1405" s="1">
        <v>1</v>
      </c>
    </row>
    <row r="1406" spans="1:5" x14ac:dyDescent="0.25">
      <c r="A1406" s="19"/>
      <c r="B1406" s="12"/>
      <c r="C1406" s="25" t="str">
        <f>IF(ИНФА!$M$51="","",ИНФА!$M$51)</f>
        <v/>
      </c>
      <c r="E1406" s="1">
        <v>1</v>
      </c>
    </row>
    <row r="1407" spans="1:5" x14ac:dyDescent="0.25">
      <c r="A1407" s="19"/>
      <c r="B1407" s="12"/>
      <c r="C1407" s="25" t="str">
        <f>IF(ИНФА!$M$51="","",ИНФА!$M$51)</f>
        <v/>
      </c>
      <c r="E1407" s="1">
        <v>1</v>
      </c>
    </row>
    <row r="1408" spans="1:5" x14ac:dyDescent="0.25">
      <c r="A1408" s="19"/>
      <c r="B1408" s="12"/>
      <c r="C1408" s="25" t="str">
        <f>IF(ИНФА!$M$51="","",ИНФА!$M$51)</f>
        <v/>
      </c>
      <c r="E1408" s="1">
        <v>1</v>
      </c>
    </row>
    <row r="1409" spans="1:5" x14ac:dyDescent="0.25">
      <c r="A1409" s="19"/>
      <c r="B1409" s="12"/>
      <c r="C1409" s="25" t="str">
        <f>IF(ИНФА!$M$51="","",ИНФА!$M$51)</f>
        <v/>
      </c>
      <c r="E1409" s="1">
        <v>1</v>
      </c>
    </row>
    <row r="1410" spans="1:5" x14ac:dyDescent="0.25">
      <c r="A1410" s="19"/>
      <c r="B1410" s="12"/>
      <c r="C1410" s="25" t="str">
        <f>IF(ИНФА!$M$51="","",ИНФА!$M$51)</f>
        <v/>
      </c>
      <c r="E1410" s="1">
        <v>1</v>
      </c>
    </row>
    <row r="1411" spans="1:5" x14ac:dyDescent="0.25">
      <c r="A1411" s="19"/>
      <c r="B1411" s="12"/>
      <c r="C1411" s="25" t="str">
        <f>IF(ИНФА!$M$51="","",ИНФА!$M$51)</f>
        <v/>
      </c>
      <c r="E1411" s="1">
        <v>1</v>
      </c>
    </row>
    <row r="1412" spans="1:5" x14ac:dyDescent="0.25">
      <c r="A1412" s="19"/>
      <c r="B1412" s="12"/>
      <c r="C1412" s="25" t="str">
        <f>IF(ИНФА!$M$51="","",ИНФА!$M$51)</f>
        <v/>
      </c>
      <c r="E1412" s="1">
        <v>1</v>
      </c>
    </row>
    <row r="1413" spans="1:5" x14ac:dyDescent="0.25">
      <c r="A1413" s="19"/>
      <c r="B1413" s="12"/>
      <c r="C1413" s="25" t="str">
        <f>IF(ИНФА!$M$51="","",ИНФА!$M$51)</f>
        <v/>
      </c>
      <c r="E1413" s="1">
        <v>1</v>
      </c>
    </row>
    <row r="1414" spans="1:5" x14ac:dyDescent="0.25">
      <c r="A1414" s="19"/>
      <c r="B1414" s="12"/>
      <c r="C1414" s="25" t="str">
        <f>IF(ИНФА!$M$51="","",ИНФА!$M$51)</f>
        <v/>
      </c>
      <c r="E1414" s="1">
        <v>1</v>
      </c>
    </row>
    <row r="1415" spans="1:5" x14ac:dyDescent="0.25">
      <c r="A1415" s="19"/>
      <c r="B1415" s="12"/>
      <c r="C1415" s="25" t="str">
        <f>IF(ИНФА!$M$51="","",ИНФА!$M$51)</f>
        <v/>
      </c>
      <c r="E1415" s="1">
        <v>1</v>
      </c>
    </row>
    <row r="1416" spans="1:5" x14ac:dyDescent="0.25">
      <c r="A1416" s="19"/>
      <c r="B1416" s="12"/>
      <c r="C1416" s="25" t="str">
        <f>IF(ИНФА!$M$51="","",ИНФА!$M$51)</f>
        <v/>
      </c>
      <c r="E1416" s="1">
        <v>1</v>
      </c>
    </row>
    <row r="1417" spans="1:5" x14ac:dyDescent="0.25">
      <c r="A1417" s="19"/>
      <c r="B1417" s="12"/>
      <c r="C1417" s="25" t="str">
        <f>IF(ИНФА!$M$51="","",ИНФА!$M$51)</f>
        <v/>
      </c>
      <c r="E1417" s="1">
        <v>1</v>
      </c>
    </row>
    <row r="1418" spans="1:5" x14ac:dyDescent="0.25">
      <c r="A1418" s="19"/>
      <c r="B1418" s="12"/>
      <c r="C1418" s="25" t="str">
        <f>IF(ИНФА!$M$51="","",ИНФА!$M$51)</f>
        <v/>
      </c>
      <c r="E1418" s="1">
        <v>1</v>
      </c>
    </row>
    <row r="1419" spans="1:5" x14ac:dyDescent="0.25">
      <c r="A1419" s="19"/>
      <c r="B1419" s="12"/>
      <c r="C1419" s="25" t="str">
        <f>IF(ИНФА!$M$51="","",ИНФА!$M$51)</f>
        <v/>
      </c>
      <c r="E1419" s="1">
        <v>1</v>
      </c>
    </row>
    <row r="1420" spans="1:5" x14ac:dyDescent="0.25">
      <c r="A1420" s="19"/>
      <c r="B1420" s="12"/>
      <c r="C1420" s="25" t="str">
        <f>IF(ИНФА!$M$51="","",ИНФА!$M$51)</f>
        <v/>
      </c>
      <c r="E1420" s="1">
        <v>1</v>
      </c>
    </row>
    <row r="1421" spans="1:5" x14ac:dyDescent="0.25">
      <c r="A1421" s="19"/>
      <c r="B1421" s="12"/>
      <c r="C1421" s="25" t="str">
        <f>IF(ИНФА!$M$51="","",ИНФА!$M$51)</f>
        <v/>
      </c>
      <c r="E1421" s="1">
        <v>1</v>
      </c>
    </row>
    <row r="1422" spans="1:5" x14ac:dyDescent="0.25">
      <c r="A1422" s="19"/>
      <c r="B1422" s="12"/>
      <c r="C1422" s="25" t="str">
        <f>IF(ИНФА!$M$51="","",ИНФА!$M$51)</f>
        <v/>
      </c>
      <c r="E1422" s="1">
        <v>1</v>
      </c>
    </row>
    <row r="1423" spans="1:5" x14ac:dyDescent="0.25">
      <c r="A1423" s="19"/>
      <c r="B1423" s="12"/>
      <c r="C1423" s="25" t="str">
        <f>IF(ИНФА!$M$51="","",ИНФА!$M$51)</f>
        <v/>
      </c>
      <c r="E1423" s="1">
        <v>1</v>
      </c>
    </row>
    <row r="1424" spans="1:5" x14ac:dyDescent="0.25">
      <c r="A1424" s="19"/>
      <c r="B1424" s="12"/>
      <c r="C1424" s="25" t="str">
        <f>IF(ИНФА!$M$51="","",ИНФА!$M$51)</f>
        <v/>
      </c>
      <c r="E1424" s="1">
        <v>1</v>
      </c>
    </row>
    <row r="1425" spans="1:5" x14ac:dyDescent="0.25">
      <c r="A1425" s="19"/>
      <c r="B1425" s="12"/>
      <c r="C1425" s="25" t="str">
        <f>IF(ИНФА!$M$51="","",ИНФА!$M$51)</f>
        <v/>
      </c>
      <c r="E1425" s="1">
        <v>1</v>
      </c>
    </row>
    <row r="1426" spans="1:5" x14ac:dyDescent="0.25">
      <c r="A1426" s="19"/>
      <c r="B1426" s="12"/>
      <c r="C1426" s="25" t="str">
        <f>IF(ИНФА!$M$51="","",ИНФА!$M$51)</f>
        <v/>
      </c>
      <c r="E1426" s="1">
        <v>1</v>
      </c>
    </row>
    <row r="1427" spans="1:5" x14ac:dyDescent="0.25">
      <c r="A1427" s="19"/>
      <c r="B1427" s="12"/>
      <c r="C1427" s="25" t="str">
        <f>IF(ИНФА!$M$51="","",ИНФА!$M$51)</f>
        <v/>
      </c>
      <c r="E1427" s="1">
        <v>1</v>
      </c>
    </row>
    <row r="1428" spans="1:5" x14ac:dyDescent="0.25">
      <c r="A1428" s="19"/>
      <c r="B1428" s="12"/>
      <c r="C1428" s="25" t="str">
        <f>IF(ИНФА!$M$51="","",ИНФА!$M$51)</f>
        <v/>
      </c>
      <c r="E1428" s="1">
        <v>1</v>
      </c>
    </row>
    <row r="1429" spans="1:5" x14ac:dyDescent="0.25">
      <c r="A1429" s="19"/>
      <c r="B1429" s="12"/>
      <c r="C1429" s="25" t="str">
        <f>IF(ИНФА!$M$51="","",ИНФА!$M$51)</f>
        <v/>
      </c>
      <c r="E1429" s="1">
        <v>1</v>
      </c>
    </row>
    <row r="1430" spans="1:5" x14ac:dyDescent="0.25">
      <c r="A1430" s="19"/>
      <c r="B1430" s="12"/>
      <c r="C1430" s="25" t="str">
        <f>IF(ИНФА!$M$51="","",ИНФА!$M$51)</f>
        <v/>
      </c>
      <c r="E1430" s="1">
        <v>1</v>
      </c>
    </row>
    <row r="1431" spans="1:5" x14ac:dyDescent="0.25">
      <c r="A1431" s="19"/>
      <c r="B1431" s="12"/>
      <c r="C1431" s="25" t="str">
        <f>IF(ИНФА!$M$51="","",ИНФА!$M$51)</f>
        <v/>
      </c>
      <c r="E1431" s="1">
        <v>1</v>
      </c>
    </row>
    <row r="1432" spans="1:5" x14ac:dyDescent="0.25">
      <c r="A1432" s="19"/>
      <c r="B1432" s="12"/>
      <c r="C1432" s="25" t="str">
        <f>IF(ИНФА!$M$51="","",ИНФА!$M$51)</f>
        <v/>
      </c>
      <c r="E1432" s="1">
        <v>1</v>
      </c>
    </row>
    <row r="1433" spans="1:5" x14ac:dyDescent="0.25">
      <c r="A1433" s="19"/>
      <c r="B1433" s="12"/>
      <c r="C1433" s="25" t="str">
        <f>IF(ИНФА!$M$51="","",ИНФА!$M$51)</f>
        <v/>
      </c>
      <c r="E1433" s="1">
        <v>1</v>
      </c>
    </row>
    <row r="1434" spans="1:5" x14ac:dyDescent="0.25">
      <c r="A1434" s="19"/>
      <c r="B1434" s="12"/>
      <c r="C1434" s="25" t="str">
        <f>IF(ИНФА!$M$51="","",ИНФА!$M$51)</f>
        <v/>
      </c>
      <c r="E1434" s="1">
        <v>1</v>
      </c>
    </row>
    <row r="1435" spans="1:5" x14ac:dyDescent="0.25">
      <c r="A1435" s="19"/>
      <c r="B1435" s="12"/>
      <c r="C1435" s="25" t="str">
        <f>IF(ИНФА!$M$51="","",ИНФА!$M$51)</f>
        <v/>
      </c>
      <c r="E1435" s="1">
        <v>1</v>
      </c>
    </row>
    <row r="1436" spans="1:5" x14ac:dyDescent="0.25">
      <c r="A1436" s="19"/>
      <c r="B1436" s="12"/>
      <c r="C1436" s="25" t="str">
        <f>IF(ИНФА!$M$51="","",ИНФА!$M$51)</f>
        <v/>
      </c>
      <c r="E1436" s="1">
        <v>1</v>
      </c>
    </row>
    <row r="1437" spans="1:5" x14ac:dyDescent="0.25">
      <c r="A1437" s="19"/>
      <c r="B1437" s="12"/>
      <c r="C1437" s="25" t="str">
        <f>IF(ИНФА!$M$51="","",ИНФА!$M$51)</f>
        <v/>
      </c>
      <c r="E1437" s="1">
        <v>1</v>
      </c>
    </row>
    <row r="1438" spans="1:5" x14ac:dyDescent="0.25">
      <c r="A1438" s="19"/>
      <c r="B1438" s="12"/>
      <c r="C1438" s="25" t="str">
        <f>IF(ИНФА!$M$51="","",ИНФА!$M$51)</f>
        <v/>
      </c>
      <c r="E1438" s="1">
        <v>1</v>
      </c>
    </row>
    <row r="1439" spans="1:5" x14ac:dyDescent="0.25">
      <c r="A1439" s="19"/>
      <c r="B1439" s="12"/>
      <c r="C1439" s="25" t="str">
        <f>IF(ИНФА!$M$51="","",ИНФА!$M$51)</f>
        <v/>
      </c>
      <c r="E1439" s="1">
        <v>1</v>
      </c>
    </row>
    <row r="1440" spans="1:5" x14ac:dyDescent="0.25">
      <c r="A1440" s="19"/>
      <c r="B1440" s="12"/>
      <c r="C1440" s="25" t="str">
        <f>IF(ИНФА!$M$51="","",ИНФА!$M$51)</f>
        <v/>
      </c>
      <c r="E1440" s="1">
        <v>1</v>
      </c>
    </row>
    <row r="1441" spans="1:5" x14ac:dyDescent="0.25">
      <c r="A1441" s="19"/>
      <c r="B1441" s="12"/>
      <c r="C1441" s="25" t="str">
        <f>IF(ИНФА!$M$51="","",ИНФА!$M$51)</f>
        <v/>
      </c>
      <c r="E1441" s="1">
        <v>1</v>
      </c>
    </row>
    <row r="1442" spans="1:5" x14ac:dyDescent="0.25">
      <c r="A1442" s="19"/>
      <c r="B1442" s="12"/>
      <c r="C1442" s="25" t="str">
        <f>IF(ИНФА!$M$51="","",ИНФА!$M$51)</f>
        <v/>
      </c>
      <c r="E1442" s="1">
        <v>1</v>
      </c>
    </row>
    <row r="1443" spans="1:5" x14ac:dyDescent="0.25">
      <c r="A1443" s="19"/>
      <c r="B1443" s="12"/>
      <c r="C1443" s="25" t="str">
        <f>IF(ИНФА!$M$51="","",ИНФА!$M$51)</f>
        <v/>
      </c>
      <c r="E1443" s="1">
        <v>1</v>
      </c>
    </row>
    <row r="1444" spans="1:5" x14ac:dyDescent="0.25">
      <c r="A1444" s="19"/>
      <c r="B1444" s="12"/>
      <c r="C1444" s="25" t="str">
        <f>IF(ИНФА!$M$51="","",ИНФА!$M$51)</f>
        <v/>
      </c>
      <c r="E1444" s="1">
        <v>1</v>
      </c>
    </row>
    <row r="1445" spans="1:5" x14ac:dyDescent="0.25">
      <c r="A1445" s="19"/>
      <c r="B1445" s="12"/>
      <c r="C1445" s="25" t="str">
        <f>IF(ИНФА!$M$51="","",ИНФА!$M$51)</f>
        <v/>
      </c>
      <c r="E1445" s="1">
        <v>1</v>
      </c>
    </row>
    <row r="1446" spans="1:5" x14ac:dyDescent="0.25">
      <c r="A1446" s="19"/>
      <c r="B1446" s="12"/>
      <c r="C1446" s="25" t="str">
        <f>IF(ИНФА!$M$51="","",ИНФА!$M$51)</f>
        <v/>
      </c>
      <c r="E1446" s="1">
        <v>1</v>
      </c>
    </row>
    <row r="1447" spans="1:5" x14ac:dyDescent="0.25">
      <c r="A1447" s="19"/>
      <c r="B1447" s="12"/>
      <c r="C1447" s="25" t="str">
        <f>IF(ИНФА!$M$51="","",ИНФА!$M$51)</f>
        <v/>
      </c>
      <c r="E1447" s="1">
        <v>1</v>
      </c>
    </row>
    <row r="1448" spans="1:5" x14ac:dyDescent="0.25">
      <c r="A1448" s="19"/>
      <c r="B1448" s="12"/>
      <c r="C1448" s="25" t="str">
        <f>IF(ИНФА!$M$51="","",ИНФА!$M$51)</f>
        <v/>
      </c>
      <c r="E1448" s="1">
        <v>1</v>
      </c>
    </row>
    <row r="1449" spans="1:5" x14ac:dyDescent="0.25">
      <c r="A1449" s="19"/>
      <c r="B1449" s="12"/>
      <c r="C1449" s="25" t="str">
        <f>IF(ИНФА!$M$51="","",ИНФА!$M$51)</f>
        <v/>
      </c>
      <c r="E1449" s="1">
        <v>1</v>
      </c>
    </row>
    <row r="1450" spans="1:5" x14ac:dyDescent="0.25">
      <c r="A1450" s="19"/>
      <c r="B1450" s="12"/>
      <c r="C1450" s="25" t="str">
        <f>IF(ИНФА!$M$51="","",ИНФА!$M$51)</f>
        <v/>
      </c>
      <c r="E1450" s="1">
        <v>1</v>
      </c>
    </row>
    <row r="1451" spans="1:5" x14ac:dyDescent="0.25">
      <c r="A1451" s="19"/>
      <c r="B1451" s="12"/>
      <c r="C1451" s="25" t="str">
        <f>IF(ИНФА!$M$51="","",ИНФА!$M$51)</f>
        <v/>
      </c>
      <c r="E1451" s="1">
        <v>1</v>
      </c>
    </row>
    <row r="1452" spans="1:5" x14ac:dyDescent="0.25">
      <c r="A1452" s="19"/>
      <c r="B1452" s="12"/>
      <c r="C1452" s="25" t="str">
        <f>IF(ИНФА!$M$51="","",ИНФА!$M$51)</f>
        <v/>
      </c>
      <c r="E1452" s="1">
        <v>1</v>
      </c>
    </row>
    <row r="1453" spans="1:5" x14ac:dyDescent="0.25">
      <c r="A1453" s="19"/>
      <c r="B1453" s="12"/>
      <c r="C1453" s="25" t="str">
        <f>IF(ИНФА!$M$51="","",ИНФА!$M$51)</f>
        <v/>
      </c>
      <c r="E1453" s="1">
        <v>1</v>
      </c>
    </row>
    <row r="1454" spans="1:5" x14ac:dyDescent="0.25">
      <c r="A1454" s="19"/>
      <c r="B1454" s="12"/>
      <c r="C1454" s="25" t="str">
        <f>IF(ИНФА!$M$51="","",ИНФА!$M$51)</f>
        <v/>
      </c>
      <c r="E1454" s="1">
        <v>1</v>
      </c>
    </row>
    <row r="1455" spans="1:5" x14ac:dyDescent="0.25">
      <c r="A1455" s="19"/>
      <c r="B1455" s="12"/>
      <c r="C1455" s="25" t="str">
        <f>IF(ИНФА!$M$51="","",ИНФА!$M$51)</f>
        <v/>
      </c>
      <c r="E1455" s="1">
        <v>1</v>
      </c>
    </row>
    <row r="1456" spans="1:5" x14ac:dyDescent="0.25">
      <c r="A1456" s="19"/>
      <c r="B1456" s="12"/>
      <c r="C1456" s="25" t="str">
        <f>IF(ИНФА!$M$51="","",ИНФА!$M$51)</f>
        <v/>
      </c>
      <c r="E1456" s="1">
        <v>1</v>
      </c>
    </row>
    <row r="1457" spans="1:5" x14ac:dyDescent="0.25">
      <c r="A1457" s="19"/>
      <c r="B1457" s="12"/>
      <c r="C1457" s="25" t="str">
        <f>IF(ИНФА!$M$51="","",ИНФА!$M$51)</f>
        <v/>
      </c>
      <c r="E1457" s="1">
        <v>1</v>
      </c>
    </row>
    <row r="1458" spans="1:5" x14ac:dyDescent="0.25">
      <c r="A1458" s="19"/>
      <c r="B1458" s="12"/>
      <c r="C1458" s="25" t="str">
        <f>IF(ИНФА!$M$51="","",ИНФА!$M$51)</f>
        <v/>
      </c>
      <c r="E1458" s="1">
        <v>1</v>
      </c>
    </row>
    <row r="1459" spans="1:5" x14ac:dyDescent="0.25">
      <c r="A1459" s="19"/>
      <c r="B1459" s="12"/>
      <c r="C1459" s="25" t="str">
        <f>IF(ИНФА!$M$51="","",ИНФА!$M$51)</f>
        <v/>
      </c>
      <c r="E1459" s="1">
        <v>1</v>
      </c>
    </row>
    <row r="1460" spans="1:5" x14ac:dyDescent="0.25">
      <c r="A1460" s="19"/>
      <c r="B1460" s="12"/>
      <c r="C1460" s="25" t="str">
        <f>IF(ИНФА!$M$51="","",ИНФА!$M$51)</f>
        <v/>
      </c>
      <c r="E1460" s="1">
        <v>1</v>
      </c>
    </row>
    <row r="1461" spans="1:5" x14ac:dyDescent="0.25">
      <c r="A1461" s="19"/>
      <c r="B1461" s="12"/>
      <c r="C1461" s="25" t="str">
        <f>IF(ИНФА!$M$51="","",ИНФА!$M$51)</f>
        <v/>
      </c>
      <c r="E1461" s="1">
        <v>1</v>
      </c>
    </row>
    <row r="1462" spans="1:5" x14ac:dyDescent="0.25">
      <c r="A1462" s="19"/>
      <c r="B1462" s="12"/>
      <c r="C1462" s="25" t="str">
        <f>IF(ИНФА!$M$51="","",ИНФА!$M$51)</f>
        <v/>
      </c>
      <c r="E1462" s="1">
        <v>1</v>
      </c>
    </row>
    <row r="1463" spans="1:5" x14ac:dyDescent="0.25">
      <c r="A1463" s="19"/>
      <c r="B1463" s="12"/>
      <c r="C1463" s="25" t="str">
        <f>IF(ИНФА!$M$51="","",ИНФА!$M$51)</f>
        <v/>
      </c>
      <c r="E1463" s="1">
        <v>1</v>
      </c>
    </row>
    <row r="1464" spans="1:5" x14ac:dyDescent="0.25">
      <c r="A1464" s="19"/>
      <c r="B1464" s="12"/>
      <c r="C1464" s="25" t="str">
        <f>IF(ИНФА!$M$51="","",ИНФА!$M$51)</f>
        <v/>
      </c>
      <c r="E1464" s="1">
        <v>1</v>
      </c>
    </row>
    <row r="1465" spans="1:5" x14ac:dyDescent="0.25">
      <c r="A1465" s="19"/>
      <c r="B1465" s="12"/>
      <c r="C1465" s="25" t="str">
        <f>IF(ИНФА!$M$51="","",ИНФА!$M$51)</f>
        <v/>
      </c>
      <c r="E1465" s="1">
        <v>1</v>
      </c>
    </row>
    <row r="1466" spans="1:5" x14ac:dyDescent="0.25">
      <c r="A1466" s="19"/>
      <c r="B1466" s="12"/>
      <c r="C1466" s="25" t="str">
        <f>IF(ИНФА!$M$51="","",ИНФА!$M$51)</f>
        <v/>
      </c>
      <c r="E1466" s="1">
        <v>1</v>
      </c>
    </row>
    <row r="1467" spans="1:5" x14ac:dyDescent="0.25">
      <c r="A1467" s="19"/>
      <c r="B1467" s="12"/>
      <c r="C1467" s="25" t="str">
        <f>IF(ИНФА!$M$51="","",ИНФА!$M$51)</f>
        <v/>
      </c>
      <c r="E1467" s="1">
        <v>1</v>
      </c>
    </row>
    <row r="1468" spans="1:5" x14ac:dyDescent="0.25">
      <c r="A1468" s="19"/>
      <c r="B1468" s="12"/>
      <c r="C1468" s="25" t="str">
        <f>IF(ИНФА!$M$51="","",ИНФА!$M$51)</f>
        <v/>
      </c>
      <c r="E1468" s="1">
        <v>1</v>
      </c>
    </row>
    <row r="1469" spans="1:5" x14ac:dyDescent="0.25">
      <c r="A1469" s="19"/>
      <c r="B1469" s="12"/>
      <c r="C1469" s="25" t="str">
        <f>IF(ИНФА!$M$51="","",ИНФА!$M$51)</f>
        <v/>
      </c>
      <c r="E1469" s="1">
        <v>1</v>
      </c>
    </row>
    <row r="1470" spans="1:5" x14ac:dyDescent="0.25">
      <c r="A1470" s="19"/>
      <c r="B1470" s="12"/>
      <c r="C1470" s="25" t="str">
        <f>IF(ИНФА!$M$51="","",ИНФА!$M$51)</f>
        <v/>
      </c>
      <c r="E1470" s="1">
        <v>1</v>
      </c>
    </row>
    <row r="1471" spans="1:5" x14ac:dyDescent="0.25">
      <c r="A1471" s="19"/>
      <c r="B1471" s="12"/>
      <c r="C1471" s="25" t="str">
        <f>IF(ИНФА!$M$51="","",ИНФА!$M$51)</f>
        <v/>
      </c>
      <c r="E1471" s="1">
        <v>1</v>
      </c>
    </row>
    <row r="1472" spans="1:5" x14ac:dyDescent="0.25">
      <c r="A1472" s="19"/>
      <c r="B1472" s="12"/>
      <c r="C1472" s="25" t="str">
        <f>IF(ИНФА!$M$51="","",ИНФА!$M$51)</f>
        <v/>
      </c>
      <c r="E1472" s="1">
        <v>1</v>
      </c>
    </row>
    <row r="1473" spans="1:5" x14ac:dyDescent="0.25">
      <c r="A1473" s="19"/>
      <c r="B1473" s="12"/>
      <c r="C1473" s="25" t="str">
        <f>IF(ИНФА!$M$51="","",ИНФА!$M$51)</f>
        <v/>
      </c>
      <c r="E1473" s="1">
        <v>1</v>
      </c>
    </row>
    <row r="1474" spans="1:5" x14ac:dyDescent="0.25">
      <c r="A1474" s="19"/>
      <c r="B1474" s="12"/>
      <c r="C1474" s="25" t="str">
        <f>IF(ИНФА!$M$51="","",ИНФА!$M$51)</f>
        <v/>
      </c>
      <c r="E1474" s="1">
        <v>1</v>
      </c>
    </row>
    <row r="1475" spans="1:5" x14ac:dyDescent="0.25">
      <c r="A1475" s="19"/>
      <c r="B1475" s="12"/>
      <c r="C1475" s="25" t="str">
        <f>IF(ИНФА!$M$51="","",ИНФА!$M$51)</f>
        <v/>
      </c>
      <c r="E1475" s="1">
        <v>1</v>
      </c>
    </row>
    <row r="1476" spans="1:5" x14ac:dyDescent="0.25">
      <c r="A1476" s="19"/>
      <c r="B1476" s="12"/>
      <c r="C1476" s="25" t="str">
        <f>IF(ИНФА!$M$51="","",ИНФА!$M$51)</f>
        <v/>
      </c>
      <c r="E1476" s="1">
        <v>1</v>
      </c>
    </row>
    <row r="1477" spans="1:5" x14ac:dyDescent="0.25">
      <c r="A1477" s="19"/>
      <c r="B1477" s="12"/>
      <c r="C1477" s="25" t="str">
        <f>IF(ИНФА!$M$51="","",ИНФА!$M$51)</f>
        <v/>
      </c>
      <c r="E1477" s="1">
        <v>1</v>
      </c>
    </row>
    <row r="1478" spans="1:5" x14ac:dyDescent="0.25">
      <c r="A1478" s="19"/>
      <c r="B1478" s="12"/>
      <c r="C1478" s="25" t="str">
        <f>IF(ИНФА!$M$51="","",ИНФА!$M$51)</f>
        <v/>
      </c>
      <c r="E1478" s="1">
        <v>1</v>
      </c>
    </row>
    <row r="1479" spans="1:5" x14ac:dyDescent="0.25">
      <c r="A1479" s="19"/>
      <c r="B1479" s="12"/>
      <c r="C1479" s="25" t="str">
        <f>IF(ИНФА!$M$51="","",ИНФА!$M$51)</f>
        <v/>
      </c>
      <c r="E1479" s="1">
        <v>1</v>
      </c>
    </row>
    <row r="1480" spans="1:5" x14ac:dyDescent="0.25">
      <c r="A1480" s="19"/>
      <c r="B1480" s="12"/>
      <c r="C1480" s="25" t="str">
        <f>IF(ИНФА!$M$51="","",ИНФА!$M$51)</f>
        <v/>
      </c>
      <c r="E1480" s="1">
        <v>1</v>
      </c>
    </row>
    <row r="1481" spans="1:5" x14ac:dyDescent="0.25">
      <c r="A1481" s="19"/>
      <c r="B1481" s="12"/>
      <c r="C1481" s="25" t="str">
        <f>IF(ИНФА!$M$51="","",ИНФА!$M$51)</f>
        <v/>
      </c>
      <c r="E1481" s="1">
        <v>1</v>
      </c>
    </row>
    <row r="1482" spans="1:5" x14ac:dyDescent="0.25">
      <c r="A1482" s="19"/>
      <c r="B1482" s="12"/>
      <c r="C1482" s="25" t="str">
        <f>IF(ИНФА!$M$51="","",ИНФА!$M$51)</f>
        <v/>
      </c>
      <c r="E1482" s="1">
        <v>1</v>
      </c>
    </row>
    <row r="1483" spans="1:5" x14ac:dyDescent="0.25">
      <c r="A1483" s="19"/>
      <c r="B1483" s="12"/>
      <c r="C1483" s="25" t="str">
        <f>IF(ИНФА!$M$51="","",ИНФА!$M$51)</f>
        <v/>
      </c>
      <c r="E1483" s="1">
        <v>1</v>
      </c>
    </row>
    <row r="1484" spans="1:5" x14ac:dyDescent="0.25">
      <c r="A1484" s="19"/>
      <c r="B1484" s="12"/>
      <c r="C1484" s="25" t="str">
        <f>IF(ИНФА!$M$51="","",ИНФА!$M$51)</f>
        <v/>
      </c>
      <c r="E1484" s="1">
        <v>1</v>
      </c>
    </row>
    <row r="1485" spans="1:5" x14ac:dyDescent="0.25">
      <c r="A1485" s="19"/>
      <c r="B1485" s="12"/>
      <c r="C1485" s="25" t="str">
        <f>IF(ИНФА!$M$51="","",ИНФА!$M$51)</f>
        <v/>
      </c>
      <c r="E1485" s="1">
        <v>1</v>
      </c>
    </row>
    <row r="1486" spans="1:5" x14ac:dyDescent="0.25">
      <c r="A1486" s="19"/>
      <c r="B1486" s="12"/>
      <c r="C1486" s="25" t="str">
        <f>IF(ИНФА!$M$51="","",ИНФА!$M$51)</f>
        <v/>
      </c>
      <c r="E1486" s="1">
        <v>1</v>
      </c>
    </row>
    <row r="1487" spans="1:5" x14ac:dyDescent="0.25">
      <c r="A1487" s="19"/>
      <c r="B1487" s="12"/>
      <c r="C1487" s="25" t="str">
        <f>IF(ИНФА!$M$51="","",ИНФА!$M$51)</f>
        <v/>
      </c>
      <c r="E1487" s="1">
        <v>1</v>
      </c>
    </row>
    <row r="1488" spans="1:5" x14ac:dyDescent="0.25">
      <c r="A1488" s="19"/>
      <c r="B1488" s="12"/>
      <c r="C1488" s="25" t="str">
        <f>IF(ИНФА!$M$51="","",ИНФА!$M$51)</f>
        <v/>
      </c>
      <c r="E1488" s="1">
        <v>1</v>
      </c>
    </row>
    <row r="1489" spans="1:5" x14ac:dyDescent="0.25">
      <c r="A1489" s="19"/>
      <c r="B1489" s="12"/>
      <c r="C1489" s="25" t="str">
        <f>IF(ИНФА!$M$51="","",ИНФА!$M$51)</f>
        <v/>
      </c>
      <c r="E1489" s="1">
        <v>1</v>
      </c>
    </row>
    <row r="1490" spans="1:5" x14ac:dyDescent="0.25">
      <c r="A1490" s="19"/>
      <c r="B1490" s="12"/>
      <c r="C1490" s="25" t="str">
        <f>IF(ИНФА!$M$51="","",ИНФА!$M$51)</f>
        <v/>
      </c>
      <c r="E1490" s="1">
        <v>1</v>
      </c>
    </row>
    <row r="1491" spans="1:5" x14ac:dyDescent="0.25">
      <c r="A1491" s="19"/>
      <c r="B1491" s="12"/>
      <c r="C1491" s="25" t="str">
        <f>IF(ИНФА!$M$51="","",ИНФА!$M$51)</f>
        <v/>
      </c>
      <c r="E1491" s="1">
        <v>1</v>
      </c>
    </row>
    <row r="1492" spans="1:5" x14ac:dyDescent="0.25">
      <c r="A1492" s="19"/>
      <c r="B1492" s="12"/>
      <c r="C1492" s="25" t="str">
        <f>IF(ИНФА!$M$51="","",ИНФА!$M$51)</f>
        <v/>
      </c>
      <c r="E1492" s="1">
        <v>1</v>
      </c>
    </row>
    <row r="1493" spans="1:5" x14ac:dyDescent="0.25">
      <c r="A1493" s="19"/>
      <c r="B1493" s="12"/>
      <c r="C1493" s="25" t="str">
        <f>IF(ИНФА!$M$51="","",ИНФА!$M$51)</f>
        <v/>
      </c>
      <c r="E1493" s="1">
        <v>1</v>
      </c>
    </row>
    <row r="1494" spans="1:5" x14ac:dyDescent="0.25">
      <c r="A1494" s="19"/>
      <c r="B1494" s="12"/>
      <c r="C1494" s="25" t="str">
        <f>IF(ИНФА!$M$51="","",ИНФА!$M$51)</f>
        <v/>
      </c>
      <c r="E1494" s="1">
        <v>1</v>
      </c>
    </row>
    <row r="1495" spans="1:5" x14ac:dyDescent="0.25">
      <c r="A1495" s="19"/>
      <c r="B1495" s="12"/>
      <c r="C1495" s="25" t="str">
        <f>IF(ИНФА!$M$51="","",ИНФА!$M$51)</f>
        <v/>
      </c>
      <c r="E1495" s="1">
        <v>1</v>
      </c>
    </row>
    <row r="1496" spans="1:5" x14ac:dyDescent="0.25">
      <c r="A1496" s="19"/>
      <c r="B1496" s="12"/>
      <c r="C1496" s="25" t="str">
        <f>IF(ИНФА!$M$51="","",ИНФА!$M$51)</f>
        <v/>
      </c>
      <c r="E1496" s="1">
        <v>1</v>
      </c>
    </row>
    <row r="1497" spans="1:5" x14ac:dyDescent="0.25">
      <c r="A1497" s="19"/>
      <c r="B1497" s="12"/>
      <c r="C1497" s="25" t="str">
        <f>IF(ИНФА!$M$51="","",ИНФА!$M$51)</f>
        <v/>
      </c>
      <c r="E1497" s="1">
        <v>1</v>
      </c>
    </row>
    <row r="1498" spans="1:5" x14ac:dyDescent="0.25">
      <c r="A1498" s="19"/>
      <c r="B1498" s="12"/>
      <c r="C1498" s="25" t="str">
        <f>IF(ИНФА!$M$51="","",ИНФА!$M$51)</f>
        <v/>
      </c>
      <c r="E1498" s="1">
        <v>1</v>
      </c>
    </row>
    <row r="1499" spans="1:5" x14ac:dyDescent="0.25">
      <c r="A1499" s="19"/>
      <c r="B1499" s="12"/>
      <c r="C1499" s="25" t="str">
        <f>IF(ИНФА!$M$51="","",ИНФА!$M$51)</f>
        <v/>
      </c>
      <c r="E1499" s="1">
        <v>1</v>
      </c>
    </row>
    <row r="1500" spans="1:5" x14ac:dyDescent="0.25">
      <c r="A1500" s="19"/>
      <c r="B1500" s="12"/>
      <c r="C1500" s="25" t="str">
        <f>IF(ИНФА!$M$51="","",ИНФА!$M$51)</f>
        <v/>
      </c>
      <c r="E1500" s="1">
        <v>1</v>
      </c>
    </row>
    <row r="1501" spans="1:5" x14ac:dyDescent="0.25">
      <c r="A1501" s="19"/>
      <c r="B1501" s="12"/>
      <c r="C1501" s="25" t="str">
        <f>IF(ИНФА!$M$51="","",ИНФА!$M$51)</f>
        <v/>
      </c>
      <c r="E1501" s="1">
        <v>1</v>
      </c>
    </row>
    <row r="1502" spans="1:5" x14ac:dyDescent="0.25">
      <c r="A1502" s="19"/>
      <c r="B1502" s="12"/>
      <c r="C1502" s="25" t="str">
        <f>IF(ИНФА!$M$51="","",ИНФА!$M$51)</f>
        <v/>
      </c>
      <c r="E1502" s="1">
        <v>1</v>
      </c>
    </row>
    <row r="1503" spans="1:5" x14ac:dyDescent="0.25">
      <c r="A1503" s="19"/>
      <c r="B1503" s="12"/>
      <c r="C1503" s="25" t="str">
        <f>IF(ИНФА!$M$51="","",ИНФА!$M$51)</f>
        <v/>
      </c>
      <c r="E1503" s="1">
        <v>1</v>
      </c>
    </row>
    <row r="1504" spans="1:5" x14ac:dyDescent="0.25">
      <c r="A1504" s="19"/>
      <c r="B1504" s="12"/>
      <c r="C1504" s="25" t="str">
        <f>IF(ИНФА!$M$51="","",ИНФА!$M$51)</f>
        <v/>
      </c>
      <c r="E1504" s="1">
        <v>1</v>
      </c>
    </row>
    <row r="1505" spans="1:5" x14ac:dyDescent="0.25">
      <c r="A1505" s="19"/>
      <c r="B1505" s="12"/>
      <c r="C1505" s="25" t="str">
        <f>IF(ИНФА!$M$51="","",ИНФА!$M$51)</f>
        <v/>
      </c>
      <c r="E1505" s="1">
        <v>1</v>
      </c>
    </row>
    <row r="1506" spans="1:5" x14ac:dyDescent="0.25">
      <c r="A1506" s="19"/>
      <c r="B1506" s="12"/>
      <c r="C1506" s="25" t="str">
        <f>IF(ИНФА!$M$51="","",ИНФА!$M$51)</f>
        <v/>
      </c>
      <c r="E1506" s="1">
        <v>1</v>
      </c>
    </row>
    <row r="1507" spans="1:5" x14ac:dyDescent="0.25">
      <c r="A1507" s="19"/>
      <c r="B1507" s="12"/>
      <c r="C1507" s="25" t="str">
        <f>IF(ИНФА!$M$51="","",ИНФА!$M$51)</f>
        <v/>
      </c>
      <c r="E1507" s="1">
        <v>1</v>
      </c>
    </row>
    <row r="1508" spans="1:5" x14ac:dyDescent="0.25">
      <c r="A1508" s="19"/>
      <c r="B1508" s="12"/>
      <c r="C1508" s="25" t="str">
        <f>IF(ИНФА!$M$51="","",ИНФА!$M$51)</f>
        <v/>
      </c>
      <c r="E1508" s="1">
        <v>1</v>
      </c>
    </row>
    <row r="1509" spans="1:5" x14ac:dyDescent="0.25">
      <c r="A1509" s="19"/>
      <c r="B1509" s="12"/>
      <c r="C1509" s="25" t="str">
        <f>IF(ИНФА!$M$51="","",ИНФА!$M$51)</f>
        <v/>
      </c>
      <c r="E1509" s="1">
        <v>1</v>
      </c>
    </row>
    <row r="1510" spans="1:5" x14ac:dyDescent="0.25">
      <c r="A1510" s="19"/>
      <c r="B1510" s="12"/>
      <c r="C1510" s="25" t="str">
        <f>IF(ИНФА!$M$51="","",ИНФА!$M$51)</f>
        <v/>
      </c>
      <c r="E1510" s="1">
        <v>1</v>
      </c>
    </row>
    <row r="1511" spans="1:5" x14ac:dyDescent="0.25">
      <c r="A1511" s="19"/>
      <c r="B1511" s="12"/>
      <c r="C1511" s="25" t="str">
        <f>IF(ИНФА!$M$51="","",ИНФА!$M$51)</f>
        <v/>
      </c>
      <c r="E1511" s="1">
        <v>1</v>
      </c>
    </row>
    <row r="1512" spans="1:5" x14ac:dyDescent="0.25">
      <c r="A1512" s="19"/>
      <c r="B1512" s="12"/>
      <c r="C1512" s="25" t="str">
        <f>IF(ИНФА!$M$51="","",ИНФА!$M$51)</f>
        <v/>
      </c>
      <c r="E1512" s="1">
        <v>1</v>
      </c>
    </row>
    <row r="1513" spans="1:5" x14ac:dyDescent="0.25">
      <c r="A1513" s="19"/>
      <c r="B1513" s="12"/>
      <c r="C1513" s="25" t="str">
        <f>IF(ИНФА!$M$51="","",ИНФА!$M$51)</f>
        <v/>
      </c>
      <c r="E1513" s="1">
        <v>1</v>
      </c>
    </row>
    <row r="1514" spans="1:5" x14ac:dyDescent="0.25">
      <c r="A1514" s="19"/>
      <c r="B1514" s="12"/>
      <c r="C1514" s="25" t="str">
        <f>IF(ИНФА!$M$51="","",ИНФА!$M$51)</f>
        <v/>
      </c>
      <c r="E1514" s="1">
        <v>1</v>
      </c>
    </row>
    <row r="1515" spans="1:5" x14ac:dyDescent="0.25">
      <c r="A1515" s="19"/>
      <c r="B1515" s="12"/>
      <c r="C1515" s="25" t="str">
        <f>IF(ИНФА!$M$51="","",ИНФА!$M$51)</f>
        <v/>
      </c>
      <c r="E1515" s="1">
        <v>1</v>
      </c>
    </row>
    <row r="1516" spans="1:5" x14ac:dyDescent="0.25">
      <c r="A1516" s="19"/>
      <c r="B1516" s="12"/>
      <c r="C1516" s="25" t="str">
        <f>IF(ИНФА!$M$51="","",ИНФА!$M$51)</f>
        <v/>
      </c>
      <c r="E1516" s="1">
        <v>1</v>
      </c>
    </row>
    <row r="1517" spans="1:5" x14ac:dyDescent="0.25">
      <c r="A1517" s="19"/>
      <c r="B1517" s="12"/>
      <c r="C1517" s="25" t="str">
        <f>IF(ИНФА!$M$51="","",ИНФА!$M$51)</f>
        <v/>
      </c>
      <c r="E1517" s="1">
        <v>1</v>
      </c>
    </row>
    <row r="1518" spans="1:5" x14ac:dyDescent="0.25">
      <c r="A1518" s="19"/>
      <c r="B1518" s="12"/>
      <c r="C1518" s="25" t="str">
        <f>IF(ИНФА!$M$51="","",ИНФА!$M$51)</f>
        <v/>
      </c>
      <c r="E1518" s="1">
        <v>1</v>
      </c>
    </row>
    <row r="1519" spans="1:5" x14ac:dyDescent="0.25">
      <c r="A1519" s="19"/>
      <c r="B1519" s="12"/>
      <c r="C1519" s="25" t="str">
        <f>IF(ИНФА!$M$51="","",ИНФА!$M$51)</f>
        <v/>
      </c>
      <c r="E1519" s="1">
        <v>1</v>
      </c>
    </row>
    <row r="1520" spans="1:5" x14ac:dyDescent="0.25">
      <c r="A1520" s="19"/>
      <c r="B1520" s="12"/>
      <c r="C1520" s="25" t="str">
        <f>IF(ИНФА!$M$51="","",ИНФА!$M$51)</f>
        <v/>
      </c>
      <c r="E1520" s="1">
        <v>1</v>
      </c>
    </row>
    <row r="1521" spans="1:5" x14ac:dyDescent="0.25">
      <c r="A1521" s="19"/>
      <c r="B1521" s="12"/>
      <c r="C1521" s="25" t="str">
        <f>IF(ИНФА!$M$51="","",ИНФА!$M$51)</f>
        <v/>
      </c>
      <c r="E1521" s="1">
        <v>1</v>
      </c>
    </row>
    <row r="1522" spans="1:5" x14ac:dyDescent="0.25">
      <c r="A1522" s="19"/>
      <c r="B1522" s="12"/>
      <c r="C1522" s="25" t="str">
        <f>IF(ИНФА!$M$51="","",ИНФА!$M$51)</f>
        <v/>
      </c>
      <c r="E1522" s="1">
        <v>1</v>
      </c>
    </row>
    <row r="1523" spans="1:5" x14ac:dyDescent="0.25">
      <c r="A1523" s="19"/>
      <c r="B1523" s="12"/>
      <c r="C1523" s="25" t="str">
        <f>IF(ИНФА!$M$51="","",ИНФА!$M$51)</f>
        <v/>
      </c>
      <c r="E1523" s="1">
        <v>1</v>
      </c>
    </row>
    <row r="1524" spans="1:5" x14ac:dyDescent="0.25">
      <c r="A1524" s="19"/>
      <c r="B1524" s="12"/>
      <c r="C1524" s="25" t="str">
        <f>IF(ИНФА!$M$51="","",ИНФА!$M$51)</f>
        <v/>
      </c>
      <c r="E1524" s="1">
        <v>1</v>
      </c>
    </row>
    <row r="1525" spans="1:5" x14ac:dyDescent="0.25">
      <c r="A1525" s="19"/>
      <c r="B1525" s="12"/>
      <c r="C1525" s="25" t="str">
        <f>IF(ИНФА!$M$51="","",ИНФА!$M$51)</f>
        <v/>
      </c>
      <c r="E1525" s="1">
        <v>1</v>
      </c>
    </row>
    <row r="1526" spans="1:5" x14ac:dyDescent="0.25">
      <c r="A1526" s="19"/>
      <c r="B1526" s="12"/>
      <c r="C1526" s="25" t="str">
        <f>IF(ИНФА!$M$51="","",ИНФА!$M$51)</f>
        <v/>
      </c>
      <c r="E1526" s="1">
        <v>1</v>
      </c>
    </row>
    <row r="1527" spans="1:5" x14ac:dyDescent="0.25">
      <c r="A1527" s="19"/>
      <c r="B1527" s="12"/>
      <c r="C1527" s="25" t="str">
        <f>IF(ИНФА!$M$51="","",ИНФА!$M$51)</f>
        <v/>
      </c>
      <c r="E1527" s="1">
        <v>1</v>
      </c>
    </row>
    <row r="1528" spans="1:5" x14ac:dyDescent="0.25">
      <c r="A1528" s="19"/>
      <c r="B1528" s="12"/>
      <c r="C1528" s="25" t="str">
        <f>IF(ИНФА!$M$51="","",ИНФА!$M$51)</f>
        <v/>
      </c>
      <c r="E1528" s="1">
        <v>1</v>
      </c>
    </row>
    <row r="1529" spans="1:5" x14ac:dyDescent="0.25">
      <c r="A1529" s="19"/>
      <c r="B1529" s="12"/>
      <c r="C1529" s="25" t="str">
        <f>IF(ИНФА!$M$51="","",ИНФА!$M$51)</f>
        <v/>
      </c>
      <c r="E1529" s="1">
        <v>1</v>
      </c>
    </row>
    <row r="1530" spans="1:5" x14ac:dyDescent="0.25">
      <c r="A1530" s="19"/>
      <c r="B1530" s="12"/>
      <c r="C1530" s="25" t="str">
        <f>IF(ИНФА!$M$51="","",ИНФА!$M$51)</f>
        <v/>
      </c>
      <c r="E1530" s="1">
        <v>1</v>
      </c>
    </row>
    <row r="1531" spans="1:5" x14ac:dyDescent="0.25">
      <c r="A1531" s="19"/>
      <c r="B1531" s="12"/>
      <c r="C1531" s="25" t="str">
        <f>IF(ИНФА!$M$51="","",ИНФА!$M$51)</f>
        <v/>
      </c>
      <c r="E1531" s="1">
        <v>1</v>
      </c>
    </row>
    <row r="1532" spans="1:5" x14ac:dyDescent="0.25">
      <c r="A1532" s="19"/>
      <c r="B1532" s="12"/>
      <c r="C1532" s="25" t="str">
        <f>IF(ИНФА!$M$51="","",ИНФА!$M$51)</f>
        <v/>
      </c>
      <c r="E1532" s="1">
        <v>1</v>
      </c>
    </row>
    <row r="1533" spans="1:5" x14ac:dyDescent="0.25">
      <c r="A1533" s="19"/>
      <c r="B1533" s="12"/>
      <c r="C1533" s="25" t="str">
        <f>IF(ИНФА!$M$51="","",ИНФА!$M$51)</f>
        <v/>
      </c>
      <c r="E1533" s="1">
        <v>1</v>
      </c>
    </row>
    <row r="1534" spans="1:5" x14ac:dyDescent="0.25">
      <c r="A1534" s="19"/>
      <c r="B1534" s="12"/>
      <c r="C1534" s="25" t="str">
        <f>IF(ИНФА!$M$51="","",ИНФА!$M$51)</f>
        <v/>
      </c>
      <c r="E1534" s="1">
        <v>1</v>
      </c>
    </row>
    <row r="1535" spans="1:5" x14ac:dyDescent="0.25">
      <c r="A1535" s="19"/>
      <c r="B1535" s="12"/>
      <c r="C1535" s="25" t="str">
        <f>IF(ИНФА!$M$51="","",ИНФА!$M$51)</f>
        <v/>
      </c>
      <c r="E1535" s="1">
        <v>1</v>
      </c>
    </row>
    <row r="1536" spans="1:5" x14ac:dyDescent="0.25">
      <c r="A1536" s="19"/>
      <c r="B1536" s="12"/>
      <c r="C1536" s="25" t="str">
        <f>IF(ИНФА!$M$51="","",ИНФА!$M$51)</f>
        <v/>
      </c>
      <c r="E1536" s="1">
        <v>1</v>
      </c>
    </row>
    <row r="1537" spans="1:5" x14ac:dyDescent="0.25">
      <c r="A1537" s="19"/>
      <c r="B1537" s="12"/>
      <c r="C1537" s="25" t="str">
        <f>IF(ИНФА!$M$51="","",ИНФА!$M$51)</f>
        <v/>
      </c>
      <c r="E1537" s="1">
        <v>1</v>
      </c>
    </row>
    <row r="1538" spans="1:5" x14ac:dyDescent="0.25">
      <c r="A1538" s="19"/>
      <c r="B1538" s="12"/>
      <c r="C1538" s="25" t="str">
        <f>IF(ИНФА!$M$51="","",ИНФА!$M$51)</f>
        <v/>
      </c>
      <c r="E1538" s="1">
        <v>1</v>
      </c>
    </row>
    <row r="1539" spans="1:5" x14ac:dyDescent="0.25">
      <c r="A1539" s="19"/>
      <c r="B1539" s="12"/>
      <c r="C1539" s="25" t="str">
        <f>IF(ИНФА!$M$51="","",ИНФА!$M$51)</f>
        <v/>
      </c>
      <c r="E1539" s="1">
        <v>1</v>
      </c>
    </row>
    <row r="1540" spans="1:5" x14ac:dyDescent="0.25">
      <c r="A1540" s="19"/>
      <c r="B1540" s="12"/>
      <c r="C1540" s="25" t="str">
        <f>IF(ИНФА!$M$51="","",ИНФА!$M$51)</f>
        <v/>
      </c>
      <c r="E1540" s="1">
        <v>1</v>
      </c>
    </row>
    <row r="1541" spans="1:5" x14ac:dyDescent="0.25">
      <c r="A1541" s="19"/>
      <c r="B1541" s="12"/>
      <c r="C1541" s="25" t="str">
        <f>IF(ИНФА!$M$51="","",ИНФА!$M$51)</f>
        <v/>
      </c>
      <c r="E1541" s="1">
        <v>1</v>
      </c>
    </row>
    <row r="1542" spans="1:5" x14ac:dyDescent="0.25">
      <c r="A1542" s="19"/>
      <c r="B1542" s="12"/>
      <c r="C1542" s="25" t="str">
        <f>IF(ИНФА!$M$51="","",ИНФА!$M$51)</f>
        <v/>
      </c>
      <c r="E1542" s="1">
        <v>1</v>
      </c>
    </row>
    <row r="1543" spans="1:5" x14ac:dyDescent="0.25">
      <c r="A1543" s="19"/>
      <c r="B1543" s="12"/>
      <c r="C1543" s="25" t="str">
        <f>IF(ИНФА!$M$51="","",ИНФА!$M$51)</f>
        <v/>
      </c>
      <c r="E1543" s="1">
        <v>1</v>
      </c>
    </row>
    <row r="1544" spans="1:5" x14ac:dyDescent="0.25">
      <c r="A1544" s="19"/>
      <c r="B1544" s="12"/>
      <c r="C1544" s="25" t="str">
        <f>IF(ИНФА!$M$51="","",ИНФА!$M$51)</f>
        <v/>
      </c>
      <c r="E1544" s="1">
        <v>1</v>
      </c>
    </row>
    <row r="1545" spans="1:5" x14ac:dyDescent="0.25">
      <c r="A1545" s="19"/>
      <c r="B1545" s="12"/>
      <c r="C1545" s="25" t="str">
        <f>IF(ИНФА!$M$51="","",ИНФА!$M$51)</f>
        <v/>
      </c>
      <c r="E1545" s="1">
        <v>1</v>
      </c>
    </row>
    <row r="1546" spans="1:5" x14ac:dyDescent="0.25">
      <c r="A1546" s="19"/>
      <c r="B1546" s="12"/>
      <c r="C1546" s="25" t="str">
        <f>IF(ИНФА!$M$51="","",ИНФА!$M$51)</f>
        <v/>
      </c>
      <c r="E1546" s="1">
        <v>1</v>
      </c>
    </row>
    <row r="1547" spans="1:5" x14ac:dyDescent="0.25">
      <c r="A1547" s="19"/>
      <c r="B1547" s="12"/>
      <c r="C1547" s="25" t="str">
        <f>IF(ИНФА!$M$51="","",ИНФА!$M$51)</f>
        <v/>
      </c>
      <c r="E1547" s="1">
        <v>1</v>
      </c>
    </row>
    <row r="1548" spans="1:5" x14ac:dyDescent="0.25">
      <c r="A1548" s="19"/>
      <c r="B1548" s="12"/>
      <c r="C1548" s="25" t="str">
        <f>IF(ИНФА!$M$51="","",ИНФА!$M$51)</f>
        <v/>
      </c>
      <c r="E1548" s="1">
        <v>1</v>
      </c>
    </row>
    <row r="1549" spans="1:5" x14ac:dyDescent="0.25">
      <c r="A1549" s="19"/>
      <c r="B1549" s="12"/>
      <c r="C1549" s="25" t="str">
        <f>IF(ИНФА!$M$51="","",ИНФА!$M$51)</f>
        <v/>
      </c>
      <c r="E1549" s="1">
        <v>1</v>
      </c>
    </row>
    <row r="1550" spans="1:5" x14ac:dyDescent="0.25">
      <c r="A1550" s="19"/>
      <c r="B1550" s="12"/>
      <c r="C1550" s="25" t="str">
        <f>IF(ИНФА!$M$51="","",ИНФА!$M$51)</f>
        <v/>
      </c>
      <c r="E1550" s="1">
        <v>1</v>
      </c>
    </row>
    <row r="1551" spans="1:5" x14ac:dyDescent="0.25">
      <c r="A1551" s="19"/>
      <c r="B1551" s="12"/>
      <c r="C1551" s="25" t="str">
        <f>IF(ИНФА!$M$51="","",ИНФА!$M$51)</f>
        <v/>
      </c>
      <c r="E1551" s="1">
        <v>1</v>
      </c>
    </row>
    <row r="1552" spans="1:5" x14ac:dyDescent="0.25">
      <c r="A1552" s="19"/>
      <c r="B1552" s="12"/>
      <c r="C1552" s="25" t="str">
        <f>IF(ИНФА!$M$51="","",ИНФА!$M$51)</f>
        <v/>
      </c>
      <c r="E1552" s="1">
        <v>1</v>
      </c>
    </row>
    <row r="1553" spans="1:5" x14ac:dyDescent="0.25">
      <c r="A1553" s="19"/>
      <c r="B1553" s="12"/>
      <c r="C1553" s="25" t="str">
        <f>IF(ИНФА!$M$51="","",ИНФА!$M$51)</f>
        <v/>
      </c>
      <c r="E1553" s="1">
        <v>1</v>
      </c>
    </row>
    <row r="1554" spans="1:5" x14ac:dyDescent="0.25">
      <c r="A1554" s="19"/>
      <c r="B1554" s="12"/>
      <c r="C1554" s="25" t="str">
        <f>IF(ИНФА!$M$51="","",ИНФА!$M$51)</f>
        <v/>
      </c>
      <c r="E1554" s="1">
        <v>1</v>
      </c>
    </row>
    <row r="1555" spans="1:5" x14ac:dyDescent="0.25">
      <c r="A1555" s="19"/>
      <c r="B1555" s="12"/>
      <c r="C1555" s="25" t="str">
        <f>IF(ИНФА!$M$51="","",ИНФА!$M$51)</f>
        <v/>
      </c>
      <c r="E1555" s="1">
        <v>1</v>
      </c>
    </row>
    <row r="1556" spans="1:5" x14ac:dyDescent="0.25">
      <c r="A1556" s="19"/>
      <c r="B1556" s="12"/>
      <c r="C1556" s="25" t="str">
        <f>IF(ИНФА!$M$51="","",ИНФА!$M$51)</f>
        <v/>
      </c>
      <c r="E1556" s="1">
        <v>1</v>
      </c>
    </row>
    <row r="1557" spans="1:5" x14ac:dyDescent="0.25">
      <c r="A1557" s="19"/>
      <c r="B1557" s="12"/>
      <c r="C1557" s="25" t="str">
        <f>IF(ИНФА!$M$51="","",ИНФА!$M$51)</f>
        <v/>
      </c>
      <c r="E1557" s="1">
        <v>1</v>
      </c>
    </row>
    <row r="1558" spans="1:5" x14ac:dyDescent="0.25">
      <c r="A1558" s="19"/>
      <c r="B1558" s="12"/>
      <c r="C1558" s="25" t="str">
        <f>IF(ИНФА!$M$51="","",ИНФА!$M$51)</f>
        <v/>
      </c>
      <c r="E1558" s="1">
        <v>1</v>
      </c>
    </row>
    <row r="1559" spans="1:5" x14ac:dyDescent="0.25">
      <c r="A1559" s="19"/>
      <c r="B1559" s="12"/>
      <c r="C1559" s="25" t="str">
        <f>IF(ИНФА!$M$51="","",ИНФА!$M$51)</f>
        <v/>
      </c>
      <c r="E1559" s="1">
        <v>1</v>
      </c>
    </row>
    <row r="1560" spans="1:5" x14ac:dyDescent="0.25">
      <c r="A1560" s="19"/>
      <c r="B1560" s="12"/>
      <c r="C1560" s="25" t="str">
        <f>IF(ИНФА!$M$51="","",ИНФА!$M$51)</f>
        <v/>
      </c>
      <c r="E1560" s="1">
        <v>1</v>
      </c>
    </row>
    <row r="1561" spans="1:5" x14ac:dyDescent="0.25">
      <c r="A1561" s="19"/>
      <c r="B1561" s="12"/>
      <c r="C1561" s="25" t="str">
        <f>IF(ИНФА!$M$51="","",ИНФА!$M$51)</f>
        <v/>
      </c>
      <c r="E1561" s="1">
        <v>1</v>
      </c>
    </row>
    <row r="1562" spans="1:5" x14ac:dyDescent="0.25">
      <c r="A1562" s="19"/>
      <c r="B1562" s="12"/>
      <c r="C1562" s="25" t="str">
        <f>IF(ИНФА!$M$51="","",ИНФА!$M$51)</f>
        <v/>
      </c>
      <c r="E1562" s="1">
        <v>1</v>
      </c>
    </row>
    <row r="1563" spans="1:5" x14ac:dyDescent="0.25">
      <c r="A1563" s="19"/>
      <c r="B1563" s="12"/>
      <c r="C1563" s="25" t="str">
        <f>IF(ИНФА!$M$51="","",ИНФА!$M$51)</f>
        <v/>
      </c>
      <c r="E1563" s="1">
        <v>1</v>
      </c>
    </row>
    <row r="1564" spans="1:5" x14ac:dyDescent="0.25">
      <c r="A1564" s="19"/>
      <c r="B1564" s="12"/>
      <c r="C1564" s="25" t="str">
        <f>IF(ИНФА!$M$51="","",ИНФА!$M$51)</f>
        <v/>
      </c>
      <c r="E1564" s="1">
        <v>1</v>
      </c>
    </row>
    <row r="1565" spans="1:5" x14ac:dyDescent="0.25">
      <c r="A1565" s="19"/>
      <c r="B1565" s="12"/>
      <c r="C1565" s="25" t="str">
        <f>IF(ИНФА!$M$51="","",ИНФА!$M$51)</f>
        <v/>
      </c>
      <c r="E1565" s="1">
        <v>1</v>
      </c>
    </row>
    <row r="1566" spans="1:5" x14ac:dyDescent="0.25">
      <c r="A1566" s="19"/>
      <c r="B1566" s="12"/>
      <c r="C1566" s="25" t="str">
        <f>IF(ИНФА!$M$51="","",ИНФА!$M$51)</f>
        <v/>
      </c>
      <c r="E1566" s="1">
        <v>1</v>
      </c>
    </row>
    <row r="1567" spans="1:5" x14ac:dyDescent="0.25">
      <c r="A1567" s="19"/>
      <c r="B1567" s="12"/>
      <c r="C1567" s="25" t="str">
        <f>IF(ИНФА!$M$51="","",ИНФА!$M$51)</f>
        <v/>
      </c>
      <c r="E1567" s="1">
        <v>1</v>
      </c>
    </row>
    <row r="1568" spans="1:5" x14ac:dyDescent="0.25">
      <c r="A1568" s="19"/>
      <c r="B1568" s="12"/>
      <c r="C1568" s="25" t="str">
        <f>IF(ИНФА!$M$51="","",ИНФА!$M$51)</f>
        <v/>
      </c>
      <c r="E1568" s="1">
        <v>1</v>
      </c>
    </row>
    <row r="1569" spans="1:5" x14ac:dyDescent="0.25">
      <c r="A1569" s="19"/>
      <c r="B1569" s="12"/>
      <c r="C1569" s="25" t="str">
        <f>IF(ИНФА!$M$51="","",ИНФА!$M$51)</f>
        <v/>
      </c>
      <c r="E1569" s="1">
        <v>1</v>
      </c>
    </row>
    <row r="1570" spans="1:5" x14ac:dyDescent="0.25">
      <c r="A1570" s="19"/>
      <c r="B1570" s="12"/>
      <c r="C1570" s="25" t="str">
        <f>IF(ИНФА!$M$51="","",ИНФА!$M$51)</f>
        <v/>
      </c>
      <c r="E1570" s="1">
        <v>1</v>
      </c>
    </row>
    <row r="1571" spans="1:5" x14ac:dyDescent="0.25">
      <c r="A1571" s="19"/>
      <c r="B1571" s="12"/>
      <c r="C1571" s="25" t="str">
        <f>IF(ИНФА!$M$51="","",ИНФА!$M$51)</f>
        <v/>
      </c>
      <c r="E1571" s="1">
        <v>1</v>
      </c>
    </row>
    <row r="1572" spans="1:5" x14ac:dyDescent="0.25">
      <c r="A1572" s="19"/>
      <c r="B1572" s="12"/>
      <c r="C1572" s="25" t="str">
        <f>IF(ИНФА!$M$51="","",ИНФА!$M$51)</f>
        <v/>
      </c>
      <c r="E1572" s="1">
        <v>1</v>
      </c>
    </row>
    <row r="1573" spans="1:5" x14ac:dyDescent="0.25">
      <c r="A1573" s="19"/>
      <c r="B1573" s="12"/>
      <c r="C1573" s="25" t="str">
        <f>IF(ИНФА!$M$51="","",ИНФА!$M$51)</f>
        <v/>
      </c>
      <c r="E1573" s="1">
        <v>1</v>
      </c>
    </row>
    <row r="1574" spans="1:5" x14ac:dyDescent="0.25">
      <c r="A1574" s="19"/>
      <c r="B1574" s="12"/>
      <c r="C1574" s="25" t="str">
        <f>IF(ИНФА!$M$51="","",ИНФА!$M$51)</f>
        <v/>
      </c>
      <c r="E1574" s="1">
        <v>1</v>
      </c>
    </row>
    <row r="1575" spans="1:5" x14ac:dyDescent="0.25">
      <c r="A1575" s="19"/>
      <c r="B1575" s="12"/>
      <c r="C1575" s="25" t="str">
        <f>IF(ИНФА!$M$51="","",ИНФА!$M$51)</f>
        <v/>
      </c>
      <c r="E1575" s="1">
        <v>1</v>
      </c>
    </row>
    <row r="1576" spans="1:5" x14ac:dyDescent="0.25">
      <c r="A1576" s="19"/>
      <c r="B1576" s="12"/>
      <c r="C1576" s="25" t="str">
        <f>IF(ИНФА!$M$51="","",ИНФА!$M$51)</f>
        <v/>
      </c>
      <c r="E1576" s="1">
        <v>1</v>
      </c>
    </row>
    <row r="1577" spans="1:5" x14ac:dyDescent="0.25">
      <c r="A1577" s="19"/>
      <c r="B1577" s="12"/>
      <c r="C1577" s="25" t="str">
        <f>IF(ИНФА!$M$51="","",ИНФА!$M$51)</f>
        <v/>
      </c>
      <c r="E1577" s="1">
        <v>1</v>
      </c>
    </row>
    <row r="1578" spans="1:5" x14ac:dyDescent="0.25">
      <c r="A1578" s="19"/>
      <c r="B1578" s="12"/>
      <c r="C1578" s="25" t="str">
        <f>IF(ИНФА!$M$51="","",ИНФА!$M$51)</f>
        <v/>
      </c>
      <c r="E1578" s="1">
        <v>1</v>
      </c>
    </row>
    <row r="1579" spans="1:5" x14ac:dyDescent="0.25">
      <c r="A1579" s="19"/>
      <c r="B1579" s="12"/>
      <c r="C1579" s="25" t="str">
        <f>IF(ИНФА!$M$51="","",ИНФА!$M$51)</f>
        <v/>
      </c>
      <c r="E1579" s="1">
        <v>1</v>
      </c>
    </row>
    <row r="1580" spans="1:5" x14ac:dyDescent="0.25">
      <c r="A1580" s="19"/>
      <c r="B1580" s="12"/>
      <c r="C1580" s="25" t="str">
        <f>IF(ИНФА!$M$51="","",ИНФА!$M$51)</f>
        <v/>
      </c>
      <c r="E1580" s="1">
        <v>1</v>
      </c>
    </row>
    <row r="1581" spans="1:5" x14ac:dyDescent="0.25">
      <c r="A1581" s="19"/>
      <c r="B1581" s="12"/>
      <c r="C1581" s="25" t="str">
        <f>IF(ИНФА!$M$51="","",ИНФА!$M$51)</f>
        <v/>
      </c>
      <c r="E1581" s="1">
        <v>1</v>
      </c>
    </row>
    <row r="1582" spans="1:5" x14ac:dyDescent="0.25">
      <c r="A1582" s="19"/>
      <c r="B1582" s="12"/>
      <c r="C1582" s="25" t="str">
        <f>IF(ИНФА!$M$51="","",ИНФА!$M$51)</f>
        <v/>
      </c>
      <c r="E1582" s="1">
        <v>1</v>
      </c>
    </row>
    <row r="1583" spans="1:5" x14ac:dyDescent="0.25">
      <c r="A1583" s="19"/>
      <c r="B1583" s="12"/>
      <c r="C1583" s="25" t="str">
        <f>IF(ИНФА!$M$51="","",ИНФА!$M$51)</f>
        <v/>
      </c>
      <c r="E1583" s="1">
        <v>1</v>
      </c>
    </row>
    <row r="1584" spans="1:5" x14ac:dyDescent="0.25">
      <c r="A1584" s="19"/>
      <c r="B1584" s="12"/>
      <c r="C1584" s="25" t="str">
        <f>IF(ИНФА!$M$51="","",ИНФА!$M$51)</f>
        <v/>
      </c>
      <c r="E1584" s="1">
        <v>1</v>
      </c>
    </row>
    <row r="1585" spans="1:5" x14ac:dyDescent="0.25">
      <c r="A1585" s="19"/>
      <c r="B1585" s="12"/>
      <c r="C1585" s="25" t="str">
        <f>IF(ИНФА!$M$51="","",ИНФА!$M$51)</f>
        <v/>
      </c>
      <c r="E1585" s="1">
        <v>1</v>
      </c>
    </row>
    <row r="1586" spans="1:5" x14ac:dyDescent="0.25">
      <c r="A1586" s="19"/>
      <c r="B1586" s="12"/>
      <c r="C1586" s="25" t="str">
        <f>IF(ИНФА!$M$51="","",ИНФА!$M$51)</f>
        <v/>
      </c>
      <c r="E1586" s="1">
        <v>1</v>
      </c>
    </row>
    <row r="1587" spans="1:5" x14ac:dyDescent="0.25">
      <c r="A1587" s="19"/>
      <c r="B1587" s="12"/>
      <c r="C1587" s="25" t="str">
        <f>IF(ИНФА!$M$51="","",ИНФА!$M$51)</f>
        <v/>
      </c>
      <c r="E1587" s="1">
        <v>1</v>
      </c>
    </row>
    <row r="1588" spans="1:5" x14ac:dyDescent="0.25">
      <c r="A1588" s="19"/>
      <c r="B1588" s="12"/>
      <c r="C1588" s="25" t="str">
        <f>IF(ИНФА!$M$51="","",ИНФА!$M$51)</f>
        <v/>
      </c>
      <c r="E1588" s="1">
        <v>1</v>
      </c>
    </row>
    <row r="1589" spans="1:5" x14ac:dyDescent="0.25">
      <c r="A1589" s="19"/>
      <c r="B1589" s="12"/>
      <c r="C1589" s="25" t="str">
        <f>IF(ИНФА!$M$51="","",ИНФА!$M$51)</f>
        <v/>
      </c>
      <c r="E1589" s="1">
        <v>1</v>
      </c>
    </row>
    <row r="1590" spans="1:5" x14ac:dyDescent="0.25">
      <c r="A1590" s="19"/>
      <c r="B1590" s="12"/>
      <c r="C1590" s="25" t="str">
        <f>IF(ИНФА!$M$51="","",ИНФА!$M$51)</f>
        <v/>
      </c>
      <c r="E1590" s="1">
        <v>1</v>
      </c>
    </row>
    <row r="1591" spans="1:5" x14ac:dyDescent="0.25">
      <c r="A1591" s="19"/>
      <c r="B1591" s="12"/>
      <c r="C1591" s="25" t="str">
        <f>IF(ИНФА!$M$51="","",ИНФА!$M$51)</f>
        <v/>
      </c>
      <c r="E1591" s="1">
        <v>1</v>
      </c>
    </row>
    <row r="1592" spans="1:5" x14ac:dyDescent="0.25">
      <c r="A1592" s="19"/>
      <c r="B1592" s="12"/>
      <c r="C1592" s="25" t="str">
        <f>IF(ИНФА!$M$51="","",ИНФА!$M$51)</f>
        <v/>
      </c>
      <c r="E1592" s="1">
        <v>1</v>
      </c>
    </row>
    <row r="1593" spans="1:5" x14ac:dyDescent="0.25">
      <c r="A1593" s="19"/>
      <c r="B1593" s="12"/>
      <c r="C1593" s="25" t="str">
        <f>IF(ИНФА!$M$51="","",ИНФА!$M$51)</f>
        <v/>
      </c>
      <c r="E1593" s="1">
        <v>1</v>
      </c>
    </row>
    <row r="1594" spans="1:5" x14ac:dyDescent="0.25">
      <c r="A1594" s="19"/>
      <c r="B1594" s="12"/>
      <c r="C1594" s="25" t="str">
        <f>IF(ИНФА!$M$51="","",ИНФА!$M$51)</f>
        <v/>
      </c>
      <c r="E1594" s="1">
        <v>1</v>
      </c>
    </row>
    <row r="1595" spans="1:5" x14ac:dyDescent="0.25">
      <c r="A1595" s="19"/>
      <c r="B1595" s="12"/>
      <c r="C1595" s="25" t="str">
        <f>IF(ИНФА!$M$51="","",ИНФА!$M$51)</f>
        <v/>
      </c>
      <c r="E1595" s="1">
        <v>1</v>
      </c>
    </row>
    <row r="1596" spans="1:5" x14ac:dyDescent="0.25">
      <c r="A1596" s="19"/>
      <c r="B1596" s="12"/>
      <c r="C1596" s="25" t="str">
        <f>IF(ИНФА!$M$51="","",ИНФА!$M$51)</f>
        <v/>
      </c>
      <c r="E1596" s="1">
        <v>1</v>
      </c>
    </row>
    <row r="1597" spans="1:5" x14ac:dyDescent="0.25">
      <c r="A1597" s="19"/>
      <c r="B1597" s="12"/>
      <c r="C1597" s="25" t="str">
        <f>IF(ИНФА!$M$51="","",ИНФА!$M$51)</f>
        <v/>
      </c>
      <c r="E1597" s="1">
        <v>1</v>
      </c>
    </row>
    <row r="1598" spans="1:5" x14ac:dyDescent="0.25">
      <c r="A1598" s="19"/>
      <c r="B1598" s="12"/>
      <c r="C1598" s="25" t="str">
        <f>IF(ИНФА!$M$51="","",ИНФА!$M$51)</f>
        <v/>
      </c>
      <c r="E1598" s="1">
        <v>1</v>
      </c>
    </row>
    <row r="1599" spans="1:5" x14ac:dyDescent="0.25">
      <c r="A1599" s="19"/>
      <c r="B1599" s="12"/>
      <c r="C1599" s="25" t="str">
        <f>IF(ИНФА!$M$51="","",ИНФА!$M$51)</f>
        <v/>
      </c>
      <c r="E1599" s="1">
        <v>1</v>
      </c>
    </row>
    <row r="1600" spans="1:5" x14ac:dyDescent="0.25">
      <c r="A1600" s="19"/>
      <c r="B1600" s="12"/>
      <c r="C1600" s="25" t="str">
        <f>IF(ИНФА!$M$51="","",ИНФА!$M$51)</f>
        <v/>
      </c>
      <c r="E1600" s="1">
        <v>1</v>
      </c>
    </row>
    <row r="1601" spans="1:5" x14ac:dyDescent="0.25">
      <c r="A1601" s="19"/>
      <c r="B1601" s="12"/>
      <c r="C1601" s="25" t="str">
        <f>IF(ИНФА!$M$51="","",ИНФА!$M$51)</f>
        <v/>
      </c>
      <c r="E1601" s="1">
        <v>1</v>
      </c>
    </row>
    <row r="1602" spans="1:5" x14ac:dyDescent="0.25">
      <c r="A1602" s="19"/>
      <c r="B1602" s="12"/>
      <c r="C1602" s="25" t="str">
        <f>IF(ИНФА!$M$51="","",ИНФА!$M$51)</f>
        <v/>
      </c>
      <c r="E1602" s="1">
        <v>1</v>
      </c>
    </row>
    <row r="1603" spans="1:5" x14ac:dyDescent="0.25">
      <c r="A1603" s="19"/>
      <c r="B1603" s="12"/>
      <c r="C1603" s="25" t="str">
        <f>IF(ИНФА!$M$51="","",ИНФА!$M$51)</f>
        <v/>
      </c>
      <c r="E1603" s="1">
        <v>1</v>
      </c>
    </row>
    <row r="1604" spans="1:5" x14ac:dyDescent="0.25">
      <c r="A1604" s="19"/>
      <c r="B1604" s="12"/>
      <c r="C1604" s="25" t="str">
        <f>IF(ИНФА!$M$51="","",ИНФА!$M$51)</f>
        <v/>
      </c>
      <c r="E1604" s="1">
        <v>1</v>
      </c>
    </row>
    <row r="1605" spans="1:5" x14ac:dyDescent="0.25">
      <c r="A1605" s="19"/>
      <c r="B1605" s="12"/>
      <c r="C1605" s="25" t="str">
        <f>IF(ИНФА!$M$51="","",ИНФА!$M$51)</f>
        <v/>
      </c>
      <c r="E1605" s="1">
        <v>1</v>
      </c>
    </row>
    <row r="1606" spans="1:5" x14ac:dyDescent="0.25">
      <c r="A1606" s="19"/>
      <c r="B1606" s="12"/>
      <c r="C1606" s="25" t="str">
        <f>IF(ИНФА!$M$51="","",ИНФА!$M$51)</f>
        <v/>
      </c>
      <c r="E1606" s="1">
        <v>1</v>
      </c>
    </row>
    <row r="1607" spans="1:5" x14ac:dyDescent="0.25">
      <c r="A1607" s="19"/>
      <c r="B1607" s="12"/>
      <c r="C1607" s="25" t="str">
        <f>IF(ИНФА!$M$51="","",ИНФА!$M$51)</f>
        <v/>
      </c>
      <c r="E1607" s="1">
        <v>1</v>
      </c>
    </row>
    <row r="1608" spans="1:5" x14ac:dyDescent="0.25">
      <c r="A1608" s="19"/>
      <c r="B1608" s="12"/>
      <c r="C1608" s="25" t="str">
        <f>IF(ИНФА!$M$51="","",ИНФА!$M$51)</f>
        <v/>
      </c>
      <c r="E1608" s="1">
        <v>1</v>
      </c>
    </row>
    <row r="1609" spans="1:5" x14ac:dyDescent="0.25">
      <c r="A1609" s="19"/>
      <c r="B1609" s="12"/>
      <c r="C1609" s="25" t="str">
        <f>IF(ИНФА!$M$51="","",ИНФА!$M$51)</f>
        <v/>
      </c>
      <c r="E1609" s="1">
        <v>1</v>
      </c>
    </row>
    <row r="1610" spans="1:5" x14ac:dyDescent="0.25">
      <c r="A1610" s="19"/>
      <c r="B1610" s="12"/>
      <c r="C1610" s="25" t="str">
        <f>IF(ИНФА!$M$51="","",ИНФА!$M$51)</f>
        <v/>
      </c>
      <c r="E1610" s="1">
        <v>1</v>
      </c>
    </row>
    <row r="1611" spans="1:5" x14ac:dyDescent="0.25">
      <c r="A1611" s="19"/>
      <c r="B1611" s="12"/>
      <c r="C1611" s="25" t="str">
        <f>IF(ИНФА!$M$51="","",ИНФА!$M$51)</f>
        <v/>
      </c>
      <c r="E1611" s="1">
        <v>1</v>
      </c>
    </row>
    <row r="1612" spans="1:5" x14ac:dyDescent="0.25">
      <c r="A1612" s="19"/>
      <c r="B1612" s="12"/>
      <c r="C1612" s="25" t="str">
        <f>IF(ИНФА!$M$51="","",ИНФА!$M$51)</f>
        <v/>
      </c>
      <c r="E1612" s="1">
        <v>1</v>
      </c>
    </row>
    <row r="1613" spans="1:5" x14ac:dyDescent="0.25">
      <c r="A1613" s="19"/>
      <c r="B1613" s="12"/>
      <c r="C1613" s="25" t="str">
        <f>IF(ИНФА!$M$51="","",ИНФА!$M$51)</f>
        <v/>
      </c>
      <c r="E1613" s="1">
        <v>1</v>
      </c>
    </row>
    <row r="1614" spans="1:5" x14ac:dyDescent="0.25">
      <c r="A1614" s="19"/>
      <c r="B1614" s="12"/>
      <c r="C1614" s="25" t="str">
        <f>IF(ИНФА!$M$51="","",ИНФА!$M$51)</f>
        <v/>
      </c>
      <c r="E1614" s="1">
        <v>1</v>
      </c>
    </row>
    <row r="1615" spans="1:5" x14ac:dyDescent="0.25">
      <c r="A1615" s="19"/>
      <c r="B1615" s="12"/>
      <c r="C1615" s="25" t="str">
        <f>IF(ИНФА!$M$51="","",ИНФА!$M$51)</f>
        <v/>
      </c>
      <c r="E1615" s="1">
        <v>1</v>
      </c>
    </row>
    <row r="1616" spans="1:5" x14ac:dyDescent="0.25">
      <c r="A1616" s="19"/>
      <c r="B1616" s="12"/>
      <c r="C1616" s="25" t="str">
        <f>IF(ИНФА!$M$51="","",ИНФА!$M$51)</f>
        <v/>
      </c>
      <c r="E1616" s="1">
        <v>1</v>
      </c>
    </row>
    <row r="1617" spans="1:5" x14ac:dyDescent="0.25">
      <c r="A1617" s="19"/>
      <c r="B1617" s="12"/>
      <c r="C1617" s="25" t="str">
        <f>IF(ИНФА!$M$51="","",ИНФА!$M$51)</f>
        <v/>
      </c>
      <c r="E1617" s="1">
        <v>1</v>
      </c>
    </row>
    <row r="1618" spans="1:5" x14ac:dyDescent="0.25">
      <c r="A1618" s="19"/>
      <c r="B1618" s="12"/>
      <c r="C1618" s="25" t="str">
        <f>IF(ИНФА!$M$51="","",ИНФА!$M$51)</f>
        <v/>
      </c>
      <c r="E1618" s="1">
        <v>1</v>
      </c>
    </row>
    <row r="1619" spans="1:5" x14ac:dyDescent="0.25">
      <c r="A1619" s="19"/>
      <c r="B1619" s="12"/>
      <c r="C1619" s="25" t="str">
        <f>IF(ИНФА!$M$51="","",ИНФА!$M$51)</f>
        <v/>
      </c>
      <c r="E1619" s="1">
        <v>1</v>
      </c>
    </row>
    <row r="1620" spans="1:5" x14ac:dyDescent="0.25">
      <c r="A1620" s="19"/>
      <c r="B1620" s="12"/>
      <c r="C1620" s="25" t="str">
        <f>IF(ИНФА!$M$51="","",ИНФА!$M$51)</f>
        <v/>
      </c>
      <c r="E1620" s="1">
        <v>1</v>
      </c>
    </row>
    <row r="1621" spans="1:5" x14ac:dyDescent="0.25">
      <c r="A1621" s="19"/>
      <c r="B1621" s="12"/>
      <c r="C1621" s="25" t="str">
        <f>IF(ИНФА!$M$51="","",ИНФА!$M$51)</f>
        <v/>
      </c>
      <c r="E1621" s="1">
        <v>1</v>
      </c>
    </row>
    <row r="1622" spans="1:5" x14ac:dyDescent="0.25">
      <c r="A1622" s="19"/>
      <c r="B1622" s="12"/>
      <c r="C1622" s="25" t="str">
        <f>IF(ИНФА!$M$51="","",ИНФА!$M$51)</f>
        <v/>
      </c>
      <c r="E1622" s="1">
        <v>1</v>
      </c>
    </row>
    <row r="1623" spans="1:5" x14ac:dyDescent="0.25">
      <c r="A1623" s="19"/>
      <c r="B1623" s="12"/>
      <c r="C1623" s="25" t="str">
        <f>IF(ИНФА!$M$51="","",ИНФА!$M$51)</f>
        <v/>
      </c>
      <c r="E1623" s="1">
        <v>1</v>
      </c>
    </row>
    <row r="1624" spans="1:5" x14ac:dyDescent="0.25">
      <c r="A1624" s="19"/>
      <c r="B1624" s="12"/>
      <c r="C1624" s="25" t="str">
        <f>IF(ИНФА!$M$51="","",ИНФА!$M$51)</f>
        <v/>
      </c>
      <c r="E1624" s="1">
        <v>1</v>
      </c>
    </row>
    <row r="1625" spans="1:5" x14ac:dyDescent="0.25">
      <c r="A1625" s="19"/>
      <c r="B1625" s="12"/>
      <c r="C1625" s="25" t="str">
        <f>IF(ИНФА!$M$51="","",ИНФА!$M$51)</f>
        <v/>
      </c>
      <c r="E1625" s="1">
        <v>1</v>
      </c>
    </row>
    <row r="1626" spans="1:5" x14ac:dyDescent="0.25">
      <c r="A1626" s="19"/>
      <c r="B1626" s="12"/>
      <c r="C1626" s="25" t="str">
        <f>IF(ИНФА!$M$51="","",ИНФА!$M$51)</f>
        <v/>
      </c>
      <c r="E1626" s="1">
        <v>1</v>
      </c>
    </row>
    <row r="1627" spans="1:5" x14ac:dyDescent="0.25">
      <c r="A1627" s="19"/>
      <c r="B1627" s="12"/>
      <c r="C1627" s="25" t="str">
        <f>IF(ИНФА!$M$51="","",ИНФА!$M$51)</f>
        <v/>
      </c>
      <c r="E1627" s="1">
        <v>1</v>
      </c>
    </row>
    <row r="1628" spans="1:5" x14ac:dyDescent="0.25">
      <c r="A1628" s="19"/>
      <c r="B1628" s="12"/>
      <c r="C1628" s="25" t="str">
        <f>IF(ИНФА!$M$51="","",ИНФА!$M$51)</f>
        <v/>
      </c>
      <c r="E1628" s="1">
        <v>1</v>
      </c>
    </row>
    <row r="1629" spans="1:5" x14ac:dyDescent="0.25">
      <c r="A1629" s="19"/>
      <c r="B1629" s="12"/>
      <c r="C1629" s="25" t="str">
        <f>IF(ИНФА!$M$51="","",ИНФА!$M$51)</f>
        <v/>
      </c>
      <c r="E1629" s="1">
        <v>1</v>
      </c>
    </row>
    <row r="1630" spans="1:5" x14ac:dyDescent="0.25">
      <c r="A1630" s="19"/>
      <c r="B1630" s="12"/>
      <c r="C1630" s="25" t="str">
        <f>IF(ИНФА!$M$51="","",ИНФА!$M$51)</f>
        <v/>
      </c>
      <c r="E1630" s="1">
        <v>1</v>
      </c>
    </row>
    <row r="1631" spans="1:5" x14ac:dyDescent="0.25">
      <c r="A1631" s="19"/>
      <c r="B1631" s="12"/>
      <c r="C1631" s="25" t="str">
        <f>IF(ИНФА!$M$51="","",ИНФА!$M$51)</f>
        <v/>
      </c>
      <c r="E1631" s="1">
        <v>1</v>
      </c>
    </row>
    <row r="1632" spans="1:5" x14ac:dyDescent="0.25">
      <c r="A1632" s="19"/>
      <c r="B1632" s="12"/>
      <c r="C1632" s="25" t="str">
        <f>IF(ИНФА!$M$51="","",ИНФА!$M$51)</f>
        <v/>
      </c>
      <c r="E1632" s="1">
        <v>1</v>
      </c>
    </row>
    <row r="1633" spans="1:5" x14ac:dyDescent="0.25">
      <c r="A1633" s="19"/>
      <c r="B1633" s="12"/>
      <c r="C1633" s="25" t="str">
        <f>IF(ИНФА!$M$51="","",ИНФА!$M$51)</f>
        <v/>
      </c>
      <c r="E1633" s="1">
        <v>1</v>
      </c>
    </row>
    <row r="1634" spans="1:5" x14ac:dyDescent="0.25">
      <c r="A1634" s="19"/>
      <c r="B1634" s="12"/>
      <c r="C1634" s="25" t="str">
        <f>IF(ИНФА!$M$51="","",ИНФА!$M$51)</f>
        <v/>
      </c>
      <c r="E1634" s="1">
        <v>1</v>
      </c>
    </row>
    <row r="1635" spans="1:5" x14ac:dyDescent="0.25">
      <c r="A1635" s="19"/>
      <c r="B1635" s="12"/>
      <c r="C1635" s="25" t="str">
        <f>IF(ИНФА!$M$51="","",ИНФА!$M$51)</f>
        <v/>
      </c>
      <c r="E1635" s="1">
        <v>1</v>
      </c>
    </row>
    <row r="1636" spans="1:5" x14ac:dyDescent="0.25">
      <c r="A1636" s="19"/>
      <c r="B1636" s="12"/>
      <c r="C1636" s="25" t="str">
        <f>IF(ИНФА!$M$51="","",ИНФА!$M$51)</f>
        <v/>
      </c>
      <c r="E1636" s="1">
        <v>1</v>
      </c>
    </row>
    <row r="1637" spans="1:5" x14ac:dyDescent="0.25">
      <c r="A1637" s="19"/>
      <c r="B1637" s="12"/>
      <c r="C1637" s="25" t="str">
        <f>IF(ИНФА!$M$51="","",ИНФА!$M$51)</f>
        <v/>
      </c>
      <c r="E1637" s="1">
        <v>1</v>
      </c>
    </row>
    <row r="1638" spans="1:5" x14ac:dyDescent="0.25">
      <c r="A1638" s="19"/>
      <c r="B1638" s="12"/>
      <c r="C1638" s="25" t="str">
        <f>IF(ИНФА!$M$51="","",ИНФА!$M$51)</f>
        <v/>
      </c>
      <c r="E1638" s="1">
        <v>1</v>
      </c>
    </row>
    <row r="1639" spans="1:5" x14ac:dyDescent="0.25">
      <c r="A1639" s="19"/>
      <c r="B1639" s="12"/>
      <c r="C1639" s="25" t="str">
        <f>IF(ИНФА!$M$51="","",ИНФА!$M$51)</f>
        <v/>
      </c>
      <c r="E1639" s="1">
        <v>1</v>
      </c>
    </row>
    <row r="1640" spans="1:5" x14ac:dyDescent="0.25">
      <c r="A1640" s="19"/>
      <c r="B1640" s="12"/>
      <c r="C1640" s="25" t="str">
        <f>IF(ИНФА!$M$51="","",ИНФА!$M$51)</f>
        <v/>
      </c>
      <c r="E1640" s="1">
        <v>1</v>
      </c>
    </row>
    <row r="1641" spans="1:5" x14ac:dyDescent="0.25">
      <c r="A1641" s="19"/>
      <c r="B1641" s="12"/>
      <c r="C1641" s="25" t="str">
        <f>IF(ИНФА!$M$51="","",ИНФА!$M$51)</f>
        <v/>
      </c>
      <c r="E1641" s="1">
        <v>1</v>
      </c>
    </row>
    <row r="1642" spans="1:5" x14ac:dyDescent="0.25">
      <c r="A1642" s="19"/>
      <c r="B1642" s="12"/>
      <c r="C1642" s="25" t="str">
        <f>IF(ИНФА!$M$51="","",ИНФА!$M$51)</f>
        <v/>
      </c>
      <c r="E1642" s="1">
        <v>1</v>
      </c>
    </row>
    <row r="1643" spans="1:5" x14ac:dyDescent="0.25">
      <c r="A1643" s="19"/>
      <c r="B1643" s="12"/>
      <c r="C1643" s="25" t="str">
        <f>IF(ИНФА!$M$51="","",ИНФА!$M$51)</f>
        <v/>
      </c>
      <c r="E1643" s="1">
        <v>1</v>
      </c>
    </row>
    <row r="1644" spans="1:5" x14ac:dyDescent="0.25">
      <c r="A1644" s="19"/>
      <c r="B1644" s="12"/>
      <c r="C1644" s="25" t="str">
        <f>IF(ИНФА!$M$51="","",ИНФА!$M$51)</f>
        <v/>
      </c>
      <c r="E1644" s="1">
        <v>1</v>
      </c>
    </row>
    <row r="1645" spans="1:5" x14ac:dyDescent="0.25">
      <c r="A1645" s="19"/>
      <c r="B1645" s="12"/>
      <c r="C1645" s="25" t="str">
        <f>IF(ИНФА!$M$51="","",ИНФА!$M$51)</f>
        <v/>
      </c>
      <c r="E1645" s="1">
        <v>1</v>
      </c>
    </row>
    <row r="1646" spans="1:5" x14ac:dyDescent="0.25">
      <c r="A1646" s="19"/>
      <c r="B1646" s="12"/>
      <c r="C1646" s="25" t="str">
        <f>IF(ИНФА!$M$51="","",ИНФА!$M$51)</f>
        <v/>
      </c>
      <c r="E1646" s="1">
        <v>1</v>
      </c>
    </row>
    <row r="1647" spans="1:5" x14ac:dyDescent="0.25">
      <c r="A1647" s="19"/>
      <c r="B1647" s="12"/>
      <c r="C1647" s="25" t="str">
        <f>IF(ИНФА!$M$51="","",ИНФА!$M$51)</f>
        <v/>
      </c>
      <c r="E1647" s="1">
        <v>1</v>
      </c>
    </row>
    <row r="1648" spans="1:5" x14ac:dyDescent="0.25">
      <c r="A1648" s="19"/>
      <c r="B1648" s="12"/>
      <c r="C1648" s="25" t="str">
        <f>IF(ИНФА!$M$51="","",ИНФА!$M$51)</f>
        <v/>
      </c>
      <c r="E1648" s="1">
        <v>1</v>
      </c>
    </row>
    <row r="1649" spans="1:5" x14ac:dyDescent="0.25">
      <c r="A1649" s="19"/>
      <c r="B1649" s="12"/>
      <c r="C1649" s="25" t="str">
        <f>IF(ИНФА!$M$51="","",ИНФА!$M$51)</f>
        <v/>
      </c>
      <c r="E1649" s="1">
        <v>1</v>
      </c>
    </row>
    <row r="1650" spans="1:5" x14ac:dyDescent="0.25">
      <c r="A1650" s="19"/>
      <c r="B1650" s="12"/>
      <c r="C1650" s="25" t="str">
        <f>IF(ИНФА!$M$51="","",ИНФА!$M$51)</f>
        <v/>
      </c>
      <c r="E1650" s="1">
        <v>1</v>
      </c>
    </row>
    <row r="1651" spans="1:5" x14ac:dyDescent="0.25">
      <c r="A1651" s="19"/>
      <c r="B1651" s="12"/>
      <c r="C1651" s="25" t="str">
        <f>IF(ИНФА!$M$51="","",ИНФА!$M$51)</f>
        <v/>
      </c>
      <c r="E1651" s="1">
        <v>1</v>
      </c>
    </row>
    <row r="1652" spans="1:5" x14ac:dyDescent="0.25">
      <c r="A1652" s="19"/>
      <c r="B1652" s="12"/>
      <c r="C1652" s="25" t="str">
        <f>IF(ИНФА!$M$51="","",ИНФА!$M$51)</f>
        <v/>
      </c>
      <c r="E1652" s="1">
        <v>1</v>
      </c>
    </row>
    <row r="1653" spans="1:5" x14ac:dyDescent="0.25">
      <c r="A1653" s="19"/>
      <c r="B1653" s="12"/>
      <c r="C1653" s="25" t="str">
        <f>IF(ИНФА!$M$51="","",ИНФА!$M$51)</f>
        <v/>
      </c>
      <c r="E1653" s="1">
        <v>1</v>
      </c>
    </row>
    <row r="1654" spans="1:5" x14ac:dyDescent="0.25">
      <c r="A1654" s="19"/>
      <c r="B1654" s="12"/>
      <c r="C1654" s="25" t="str">
        <f>IF(ИНФА!$M$51="","",ИНФА!$M$51)</f>
        <v/>
      </c>
      <c r="E1654" s="1">
        <v>1</v>
      </c>
    </row>
    <row r="1655" spans="1:5" x14ac:dyDescent="0.25">
      <c r="A1655" s="19"/>
      <c r="B1655" s="12"/>
      <c r="C1655" s="25" t="str">
        <f>IF(ИНФА!$M$51="","",ИНФА!$M$51)</f>
        <v/>
      </c>
      <c r="E1655" s="1">
        <v>1</v>
      </c>
    </row>
    <row r="1656" spans="1:5" x14ac:dyDescent="0.25">
      <c r="A1656" s="19"/>
      <c r="B1656" s="12"/>
      <c r="C1656" s="25" t="str">
        <f>IF(ИНФА!$M$51="","",ИНФА!$M$51)</f>
        <v/>
      </c>
      <c r="E1656" s="1">
        <v>1</v>
      </c>
    </row>
    <row r="1657" spans="1:5" x14ac:dyDescent="0.25">
      <c r="A1657" s="19"/>
      <c r="B1657" s="12"/>
      <c r="C1657" s="25" t="str">
        <f>IF(ИНФА!$M$51="","",ИНФА!$M$51)</f>
        <v/>
      </c>
      <c r="E1657" s="1">
        <v>1</v>
      </c>
    </row>
    <row r="1658" spans="1:5" x14ac:dyDescent="0.25">
      <c r="A1658" s="19"/>
      <c r="B1658" s="12"/>
      <c r="C1658" s="25" t="str">
        <f>IF(ИНФА!$M$51="","",ИНФА!$M$51)</f>
        <v/>
      </c>
      <c r="E1658" s="1">
        <v>1</v>
      </c>
    </row>
    <row r="1659" spans="1:5" x14ac:dyDescent="0.25">
      <c r="A1659" s="19"/>
      <c r="B1659" s="12"/>
      <c r="C1659" s="25" t="str">
        <f>IF(ИНФА!$M$51="","",ИНФА!$M$51)</f>
        <v/>
      </c>
      <c r="E1659" s="1">
        <v>1</v>
      </c>
    </row>
    <row r="1660" spans="1:5" x14ac:dyDescent="0.25">
      <c r="A1660" s="19"/>
      <c r="B1660" s="12"/>
      <c r="C1660" s="25" t="str">
        <f>IF(ИНФА!$M$51="","",ИНФА!$M$51)</f>
        <v/>
      </c>
      <c r="E1660" s="1">
        <v>1</v>
      </c>
    </row>
    <row r="1661" spans="1:5" x14ac:dyDescent="0.25">
      <c r="A1661" s="19"/>
      <c r="B1661" s="12"/>
      <c r="C1661" s="25" t="str">
        <f>IF(ИНФА!$M$51="","",ИНФА!$M$51)</f>
        <v/>
      </c>
      <c r="E1661" s="1">
        <v>1</v>
      </c>
    </row>
    <row r="1662" spans="1:5" x14ac:dyDescent="0.25">
      <c r="A1662" s="19"/>
      <c r="B1662" s="12"/>
      <c r="C1662" s="25" t="str">
        <f>IF(ИНФА!$M$51="","",ИНФА!$M$51)</f>
        <v/>
      </c>
      <c r="E1662" s="1">
        <v>1</v>
      </c>
    </row>
    <row r="1663" spans="1:5" x14ac:dyDescent="0.25">
      <c r="A1663" s="19"/>
      <c r="B1663" s="12"/>
      <c r="C1663" s="25" t="str">
        <f>IF(ИНФА!$M$51="","",ИНФА!$M$51)</f>
        <v/>
      </c>
      <c r="E1663" s="1">
        <v>1</v>
      </c>
    </row>
    <row r="1664" spans="1:5" x14ac:dyDescent="0.25">
      <c r="A1664" s="19"/>
      <c r="B1664" s="12"/>
      <c r="C1664" s="25" t="str">
        <f>IF(ИНФА!$M$51="","",ИНФА!$M$51)</f>
        <v/>
      </c>
      <c r="E1664" s="1">
        <v>1</v>
      </c>
    </row>
    <row r="1665" spans="1:5" x14ac:dyDescent="0.25">
      <c r="A1665" s="19"/>
      <c r="B1665" s="12"/>
      <c r="C1665" s="25" t="str">
        <f>IF(ИНФА!$M$51="","",ИНФА!$M$51)</f>
        <v/>
      </c>
      <c r="E1665" s="1">
        <v>1</v>
      </c>
    </row>
    <row r="1666" spans="1:5" x14ac:dyDescent="0.25">
      <c r="A1666" s="19"/>
      <c r="B1666" s="12"/>
      <c r="C1666" s="25" t="str">
        <f>IF(ИНФА!$M$51="","",ИНФА!$M$51)</f>
        <v/>
      </c>
      <c r="E1666" s="1">
        <v>1</v>
      </c>
    </row>
    <row r="1667" spans="1:5" x14ac:dyDescent="0.25">
      <c r="A1667" s="19"/>
      <c r="B1667" s="12"/>
      <c r="C1667" s="25" t="str">
        <f>IF(ИНФА!$M$51="","",ИНФА!$M$51)</f>
        <v/>
      </c>
      <c r="E1667" s="1">
        <v>1</v>
      </c>
    </row>
    <row r="1668" spans="1:5" x14ac:dyDescent="0.25">
      <c r="A1668" s="19"/>
      <c r="B1668" s="12"/>
      <c r="C1668" s="25" t="str">
        <f>IF(ИНФА!$M$51="","",ИНФА!$M$51)</f>
        <v/>
      </c>
      <c r="E1668" s="1">
        <v>1</v>
      </c>
    </row>
    <row r="1669" spans="1:5" x14ac:dyDescent="0.25">
      <c r="A1669" s="19"/>
      <c r="B1669" s="12"/>
      <c r="C1669" s="25" t="str">
        <f>IF(ИНФА!$M$51="","",ИНФА!$M$51)</f>
        <v/>
      </c>
      <c r="E1669" s="1">
        <v>1</v>
      </c>
    </row>
    <row r="1670" spans="1:5" x14ac:dyDescent="0.25">
      <c r="A1670" s="19"/>
      <c r="B1670" s="12"/>
      <c r="C1670" s="25" t="str">
        <f>IF(ИНФА!$M$51="","",ИНФА!$M$51)</f>
        <v/>
      </c>
      <c r="E1670" s="1">
        <v>1</v>
      </c>
    </row>
    <row r="1671" spans="1:5" x14ac:dyDescent="0.25">
      <c r="A1671" s="19"/>
      <c r="B1671" s="12"/>
      <c r="C1671" s="25" t="str">
        <f>IF(ИНФА!$M$51="","",ИНФА!$M$51)</f>
        <v/>
      </c>
      <c r="E1671" s="1">
        <v>1</v>
      </c>
    </row>
    <row r="1672" spans="1:5" x14ac:dyDescent="0.25">
      <c r="A1672" s="19"/>
      <c r="B1672" s="12"/>
      <c r="C1672" s="25" t="str">
        <f>IF(ИНФА!$M$51="","",ИНФА!$M$51)</f>
        <v/>
      </c>
      <c r="E1672" s="1">
        <v>1</v>
      </c>
    </row>
    <row r="1673" spans="1:5" x14ac:dyDescent="0.25">
      <c r="A1673" s="19"/>
      <c r="B1673" s="12"/>
      <c r="C1673" s="25" t="str">
        <f>IF(ИНФА!$M$51="","",ИНФА!$M$51)</f>
        <v/>
      </c>
      <c r="E1673" s="1">
        <v>1</v>
      </c>
    </row>
    <row r="1674" spans="1:5" x14ac:dyDescent="0.25">
      <c r="A1674" s="19"/>
      <c r="B1674" s="12"/>
      <c r="C1674" s="25" t="str">
        <f>IF(ИНФА!$M$51="","",ИНФА!$M$51)</f>
        <v/>
      </c>
      <c r="E1674" s="1">
        <v>1</v>
      </c>
    </row>
    <row r="1675" spans="1:5" x14ac:dyDescent="0.25">
      <c r="A1675" s="19"/>
      <c r="B1675" s="12"/>
      <c r="C1675" s="25" t="str">
        <f>IF(ИНФА!$M$51="","",ИНФА!$M$51)</f>
        <v/>
      </c>
      <c r="E1675" s="1">
        <v>1</v>
      </c>
    </row>
    <row r="1676" spans="1:5" x14ac:dyDescent="0.25">
      <c r="A1676" s="19"/>
      <c r="B1676" s="12"/>
      <c r="C1676" s="25" t="str">
        <f>IF(ИНФА!$M$51="","",ИНФА!$M$51)</f>
        <v/>
      </c>
      <c r="E1676" s="1">
        <v>1</v>
      </c>
    </row>
    <row r="1677" spans="1:5" x14ac:dyDescent="0.25">
      <c r="A1677" s="19"/>
      <c r="B1677" s="12"/>
      <c r="C1677" s="25" t="str">
        <f>IF(ИНФА!$M$51="","",ИНФА!$M$51)</f>
        <v/>
      </c>
      <c r="E1677" s="1">
        <v>1</v>
      </c>
    </row>
    <row r="1678" spans="1:5" x14ac:dyDescent="0.25">
      <c r="A1678" s="19"/>
      <c r="B1678" s="12"/>
      <c r="C1678" s="25" t="str">
        <f>IF(ИНФА!$M$51="","",ИНФА!$M$51)</f>
        <v/>
      </c>
      <c r="E1678" s="1">
        <v>1</v>
      </c>
    </row>
    <row r="1679" spans="1:5" x14ac:dyDescent="0.25">
      <c r="A1679" s="19"/>
      <c r="B1679" s="12"/>
      <c r="C1679" s="25" t="str">
        <f>IF(ИНФА!$M$51="","",ИНФА!$M$51)</f>
        <v/>
      </c>
      <c r="E1679" s="1">
        <v>1</v>
      </c>
    </row>
    <row r="1680" spans="1:5" x14ac:dyDescent="0.25">
      <c r="A1680" s="19"/>
      <c r="B1680" s="12"/>
      <c r="C1680" s="25" t="str">
        <f>IF(ИНФА!$M$51="","",ИНФА!$M$51)</f>
        <v/>
      </c>
      <c r="E1680" s="1">
        <v>1</v>
      </c>
    </row>
    <row r="1681" spans="1:5" x14ac:dyDescent="0.25">
      <c r="A1681" s="19"/>
      <c r="B1681" s="12"/>
      <c r="C1681" s="25" t="str">
        <f>IF(ИНФА!$M$51="","",ИНФА!$M$51)</f>
        <v/>
      </c>
      <c r="E1681" s="1">
        <v>1</v>
      </c>
    </row>
    <row r="1682" spans="1:5" x14ac:dyDescent="0.25">
      <c r="A1682" s="19"/>
      <c r="B1682" s="12"/>
      <c r="C1682" s="25" t="str">
        <f>IF(ИНФА!$M$51="","",ИНФА!$M$51)</f>
        <v/>
      </c>
      <c r="E1682" s="1">
        <v>1</v>
      </c>
    </row>
    <row r="1683" spans="1:5" x14ac:dyDescent="0.25">
      <c r="A1683" s="19"/>
      <c r="B1683" s="12"/>
      <c r="C1683" s="25" t="str">
        <f>IF(ИНФА!$M$51="","",ИНФА!$M$51)</f>
        <v/>
      </c>
      <c r="E1683" s="1">
        <v>1</v>
      </c>
    </row>
    <row r="1684" spans="1:5" x14ac:dyDescent="0.25">
      <c r="A1684" s="19"/>
      <c r="B1684" s="12"/>
      <c r="C1684" s="25" t="str">
        <f>IF(ИНФА!$M$51="","",ИНФА!$M$51)</f>
        <v/>
      </c>
      <c r="E1684" s="1">
        <v>1</v>
      </c>
    </row>
    <row r="1685" spans="1:5" x14ac:dyDescent="0.25">
      <c r="A1685" s="19"/>
      <c r="B1685" s="12"/>
      <c r="C1685" s="25" t="str">
        <f>IF(ИНФА!$M$51="","",ИНФА!$M$51)</f>
        <v/>
      </c>
      <c r="E1685" s="1">
        <v>1</v>
      </c>
    </row>
    <row r="1686" spans="1:5" x14ac:dyDescent="0.25">
      <c r="A1686" s="19"/>
      <c r="B1686" s="12"/>
      <c r="C1686" s="25" t="str">
        <f>IF(ИНФА!$M$51="","",ИНФА!$M$51)</f>
        <v/>
      </c>
      <c r="E1686" s="1">
        <v>1</v>
      </c>
    </row>
    <row r="1687" spans="1:5" x14ac:dyDescent="0.25">
      <c r="A1687" s="19"/>
      <c r="B1687" s="12"/>
      <c r="C1687" s="25" t="str">
        <f>IF(ИНФА!$M$51="","",ИНФА!$M$51)</f>
        <v/>
      </c>
      <c r="E1687" s="1">
        <v>1</v>
      </c>
    </row>
    <row r="1688" spans="1:5" x14ac:dyDescent="0.25">
      <c r="A1688" s="19"/>
      <c r="B1688" s="12"/>
      <c r="C1688" s="25" t="str">
        <f>IF(ИНФА!$M$51="","",ИНФА!$M$51)</f>
        <v/>
      </c>
      <c r="E1688" s="1">
        <v>1</v>
      </c>
    </row>
    <row r="1689" spans="1:5" x14ac:dyDescent="0.25">
      <c r="A1689" s="19"/>
      <c r="B1689" s="12"/>
      <c r="C1689" s="25" t="str">
        <f>IF(ИНФА!$M$51="","",ИНФА!$M$51)</f>
        <v/>
      </c>
      <c r="E1689" s="1">
        <v>1</v>
      </c>
    </row>
    <row r="1690" spans="1:5" x14ac:dyDescent="0.25">
      <c r="A1690" s="19"/>
      <c r="B1690" s="12"/>
      <c r="C1690" s="25" t="str">
        <f>IF(ИНФА!$M$51="","",ИНФА!$M$51)</f>
        <v/>
      </c>
      <c r="E1690" s="1">
        <v>1</v>
      </c>
    </row>
    <row r="1691" spans="1:5" x14ac:dyDescent="0.25">
      <c r="A1691" s="19"/>
      <c r="B1691" s="12"/>
      <c r="C1691" s="25" t="str">
        <f>IF(ИНФА!$M$51="","",ИНФА!$M$51)</f>
        <v/>
      </c>
      <c r="E1691" s="1">
        <v>1</v>
      </c>
    </row>
    <row r="1692" spans="1:5" x14ac:dyDescent="0.25">
      <c r="A1692" s="19"/>
      <c r="B1692" s="12"/>
      <c r="C1692" s="25" t="str">
        <f>IF(ИНФА!$M$51="","",ИНФА!$M$51)</f>
        <v/>
      </c>
      <c r="E1692" s="1">
        <v>1</v>
      </c>
    </row>
    <row r="1693" spans="1:5" x14ac:dyDescent="0.25">
      <c r="A1693" s="19"/>
      <c r="B1693" s="12"/>
      <c r="C1693" s="25" t="str">
        <f>IF(ИНФА!$M$51="","",ИНФА!$M$51)</f>
        <v/>
      </c>
      <c r="E1693" s="1">
        <v>1</v>
      </c>
    </row>
    <row r="1694" spans="1:5" x14ac:dyDescent="0.25">
      <c r="A1694" s="19"/>
      <c r="B1694" s="12"/>
      <c r="C1694" s="25" t="str">
        <f>IF(ИНФА!$M$51="","",ИНФА!$M$51)</f>
        <v/>
      </c>
      <c r="E1694" s="1">
        <v>1</v>
      </c>
    </row>
    <row r="1695" spans="1:5" x14ac:dyDescent="0.25">
      <c r="A1695" s="19"/>
      <c r="B1695" s="12"/>
      <c r="C1695" s="25" t="str">
        <f>IF(ИНФА!$M$51="","",ИНФА!$M$51)</f>
        <v/>
      </c>
      <c r="E1695" s="1">
        <v>1</v>
      </c>
    </row>
    <row r="1696" spans="1:5" x14ac:dyDescent="0.25">
      <c r="A1696" s="19"/>
      <c r="B1696" s="12"/>
      <c r="C1696" s="25" t="str">
        <f>IF(ИНФА!$M$51="","",ИНФА!$M$51)</f>
        <v/>
      </c>
      <c r="E1696" s="1">
        <v>1</v>
      </c>
    </row>
    <row r="1697" spans="1:5" x14ac:dyDescent="0.25">
      <c r="A1697" s="19"/>
      <c r="B1697" s="12"/>
      <c r="C1697" s="25" t="str">
        <f>IF(ИНФА!$M$51="","",ИНФА!$M$51)</f>
        <v/>
      </c>
      <c r="E1697" s="1">
        <v>1</v>
      </c>
    </row>
    <row r="1698" spans="1:5" x14ac:dyDescent="0.25">
      <c r="A1698" s="19"/>
      <c r="B1698" s="12"/>
      <c r="C1698" s="25" t="str">
        <f>IF(ИНФА!$M$51="","",ИНФА!$M$51)</f>
        <v/>
      </c>
      <c r="E1698" s="1">
        <v>1</v>
      </c>
    </row>
    <row r="1699" spans="1:5" x14ac:dyDescent="0.25">
      <c r="A1699" s="19"/>
      <c r="B1699" s="12"/>
      <c r="C1699" s="25" t="str">
        <f>IF(ИНФА!$M$51="","",ИНФА!$M$51)</f>
        <v/>
      </c>
      <c r="E1699" s="1">
        <v>1</v>
      </c>
    </row>
    <row r="1700" spans="1:5" x14ac:dyDescent="0.25">
      <c r="A1700" s="19"/>
      <c r="B1700" s="12"/>
      <c r="C1700" s="25" t="str">
        <f>IF(ИНФА!$M$51="","",ИНФА!$M$51)</f>
        <v/>
      </c>
      <c r="E1700" s="1">
        <v>1</v>
      </c>
    </row>
    <row r="1701" spans="1:5" x14ac:dyDescent="0.25">
      <c r="A1701" s="19"/>
      <c r="B1701" s="12"/>
      <c r="C1701" s="25" t="str">
        <f>IF(ИНФА!$M$51="","",ИНФА!$M$51)</f>
        <v/>
      </c>
      <c r="E1701" s="1">
        <v>1</v>
      </c>
    </row>
    <row r="1702" spans="1:5" x14ac:dyDescent="0.25">
      <c r="A1702" s="19"/>
      <c r="B1702" s="12"/>
      <c r="C1702" s="25" t="str">
        <f>IF(ИНФА!$M$51="","",ИНФА!$M$51)</f>
        <v/>
      </c>
      <c r="E1702" s="1">
        <v>1</v>
      </c>
    </row>
    <row r="1703" spans="1:5" x14ac:dyDescent="0.25">
      <c r="A1703" s="19"/>
      <c r="B1703" s="12"/>
      <c r="C1703" s="25" t="str">
        <f>IF(ИНФА!$M$51="","",ИНФА!$M$51)</f>
        <v/>
      </c>
      <c r="E1703" s="1">
        <v>1</v>
      </c>
    </row>
    <row r="1704" spans="1:5" x14ac:dyDescent="0.25">
      <c r="A1704" s="19"/>
      <c r="B1704" s="12"/>
      <c r="C1704" s="25" t="str">
        <f>IF(ИНФА!$M$51="","",ИНФА!$M$51)</f>
        <v/>
      </c>
      <c r="E1704" s="1">
        <v>1</v>
      </c>
    </row>
    <row r="1705" spans="1:5" x14ac:dyDescent="0.25">
      <c r="A1705" s="19"/>
      <c r="B1705" s="12"/>
      <c r="C1705" s="25" t="str">
        <f>IF(ИНФА!$M$51="","",ИНФА!$M$51)</f>
        <v/>
      </c>
      <c r="E1705" s="1">
        <v>1</v>
      </c>
    </row>
    <row r="1706" spans="1:5" x14ac:dyDescent="0.25">
      <c r="A1706" s="19"/>
      <c r="B1706" s="12"/>
      <c r="C1706" s="25" t="str">
        <f>IF(ИНФА!$M$51="","",ИНФА!$M$51)</f>
        <v/>
      </c>
      <c r="E1706" s="1">
        <v>1</v>
      </c>
    </row>
    <row r="1707" spans="1:5" x14ac:dyDescent="0.25">
      <c r="A1707" s="19"/>
      <c r="B1707" s="12"/>
      <c r="C1707" s="25" t="str">
        <f>IF(ИНФА!$M$51="","",ИНФА!$M$51)</f>
        <v/>
      </c>
      <c r="E1707" s="1">
        <v>1</v>
      </c>
    </row>
    <row r="1708" spans="1:5" x14ac:dyDescent="0.25">
      <c r="A1708" s="19"/>
      <c r="B1708" s="12"/>
      <c r="C1708" s="25" t="str">
        <f>IF(ИНФА!$M$51="","",ИНФА!$M$51)</f>
        <v/>
      </c>
      <c r="E1708" s="1">
        <v>1</v>
      </c>
    </row>
    <row r="1709" spans="1:5" x14ac:dyDescent="0.25">
      <c r="A1709" s="19"/>
      <c r="B1709" s="12"/>
      <c r="C1709" s="25" t="str">
        <f>IF(ИНФА!$M$51="","",ИНФА!$M$51)</f>
        <v/>
      </c>
      <c r="E1709" s="1">
        <v>1</v>
      </c>
    </row>
    <row r="1710" spans="1:5" x14ac:dyDescent="0.25">
      <c r="A1710" s="19"/>
      <c r="B1710" s="12"/>
      <c r="C1710" s="25" t="str">
        <f>IF(ИНФА!$M$51="","",ИНФА!$M$51)</f>
        <v/>
      </c>
      <c r="E1710" s="1">
        <v>1</v>
      </c>
    </row>
    <row r="1711" spans="1:5" x14ac:dyDescent="0.25">
      <c r="A1711" s="19"/>
      <c r="B1711" s="12"/>
      <c r="C1711" s="25" t="str">
        <f>IF(ИНФА!$M$51="","",ИНФА!$M$51)</f>
        <v/>
      </c>
      <c r="E1711" s="1">
        <v>1</v>
      </c>
    </row>
    <row r="1712" spans="1:5" x14ac:dyDescent="0.25">
      <c r="A1712" s="19"/>
      <c r="B1712" s="12"/>
      <c r="C1712" s="25" t="str">
        <f>IF(ИНФА!$M$51="","",ИНФА!$M$51)</f>
        <v/>
      </c>
      <c r="E1712" s="1">
        <v>1</v>
      </c>
    </row>
    <row r="1713" spans="1:5" x14ac:dyDescent="0.25">
      <c r="A1713" s="19"/>
      <c r="B1713" s="12"/>
      <c r="C1713" s="25" t="str">
        <f>IF(ИНФА!$M$51="","",ИНФА!$M$51)</f>
        <v/>
      </c>
      <c r="E1713" s="1">
        <v>1</v>
      </c>
    </row>
    <row r="1714" spans="1:5" x14ac:dyDescent="0.25">
      <c r="A1714" s="19"/>
      <c r="B1714" s="12"/>
      <c r="C1714" s="25" t="str">
        <f>IF(ИНФА!$M$51="","",ИНФА!$M$51)</f>
        <v/>
      </c>
      <c r="E1714" s="1">
        <v>1</v>
      </c>
    </row>
    <row r="1715" spans="1:5" x14ac:dyDescent="0.25">
      <c r="A1715" s="19"/>
      <c r="B1715" s="12"/>
      <c r="C1715" s="25" t="str">
        <f>IF(ИНФА!$M$51="","",ИНФА!$M$51)</f>
        <v/>
      </c>
      <c r="E1715" s="1">
        <v>1</v>
      </c>
    </row>
    <row r="1716" spans="1:5" x14ac:dyDescent="0.25">
      <c r="A1716" s="19"/>
      <c r="B1716" s="12"/>
      <c r="C1716" s="25" t="str">
        <f>IF(ИНФА!$M$51="","",ИНФА!$M$51)</f>
        <v/>
      </c>
      <c r="E1716" s="1">
        <v>1</v>
      </c>
    </row>
    <row r="1717" spans="1:5" x14ac:dyDescent="0.25">
      <c r="A1717" s="19"/>
      <c r="B1717" s="12"/>
      <c r="C1717" s="25" t="str">
        <f>IF(ИНФА!$M$51="","",ИНФА!$M$51)</f>
        <v/>
      </c>
      <c r="E1717" s="1">
        <v>1</v>
      </c>
    </row>
    <row r="1718" spans="1:5" x14ac:dyDescent="0.25">
      <c r="A1718" s="19"/>
      <c r="B1718" s="12"/>
      <c r="C1718" s="25" t="str">
        <f>IF(ИНФА!$M$51="","",ИНФА!$M$51)</f>
        <v/>
      </c>
      <c r="E1718" s="1">
        <v>1</v>
      </c>
    </row>
    <row r="1719" spans="1:5" x14ac:dyDescent="0.25">
      <c r="A1719" s="19"/>
      <c r="B1719" s="12"/>
      <c r="C1719" s="25" t="str">
        <f>IF(ИНФА!$M$51="","",ИНФА!$M$51)</f>
        <v/>
      </c>
      <c r="E1719" s="1">
        <v>1</v>
      </c>
    </row>
    <row r="1720" spans="1:5" x14ac:dyDescent="0.25">
      <c r="A1720" s="19"/>
      <c r="B1720" s="12"/>
      <c r="C1720" s="25" t="str">
        <f>IF(ИНФА!$M$51="","",ИНФА!$M$51)</f>
        <v/>
      </c>
      <c r="E1720" s="1">
        <v>1</v>
      </c>
    </row>
    <row r="1721" spans="1:5" x14ac:dyDescent="0.25">
      <c r="A1721" s="19"/>
      <c r="B1721" s="12"/>
      <c r="C1721" s="25" t="str">
        <f>IF(ИНФА!$M$51="","",ИНФА!$M$51)</f>
        <v/>
      </c>
      <c r="E1721" s="1">
        <v>1</v>
      </c>
    </row>
    <row r="1722" spans="1:5" x14ac:dyDescent="0.25">
      <c r="A1722" s="19"/>
      <c r="B1722" s="12"/>
      <c r="C1722" s="25" t="str">
        <f>IF(ИНФА!$M$51="","",ИНФА!$M$51)</f>
        <v/>
      </c>
      <c r="E1722" s="1">
        <v>1</v>
      </c>
    </row>
    <row r="1723" spans="1:5" x14ac:dyDescent="0.25">
      <c r="A1723" s="19"/>
      <c r="B1723" s="12"/>
      <c r="C1723" s="25" t="str">
        <f>IF(ИНФА!$M$51="","",ИНФА!$M$51)</f>
        <v/>
      </c>
      <c r="E1723" s="1">
        <v>1</v>
      </c>
    </row>
    <row r="1724" spans="1:5" x14ac:dyDescent="0.25">
      <c r="A1724" s="19"/>
      <c r="B1724" s="12"/>
      <c r="C1724" s="25" t="str">
        <f>IF(ИНФА!$M$51="","",ИНФА!$M$51)</f>
        <v/>
      </c>
      <c r="E1724" s="1">
        <v>1</v>
      </c>
    </row>
    <row r="1725" spans="1:5" x14ac:dyDescent="0.25">
      <c r="A1725" s="19"/>
      <c r="B1725" s="12"/>
      <c r="C1725" s="25" t="str">
        <f>IF(ИНФА!$M$51="","",ИНФА!$M$51)</f>
        <v/>
      </c>
      <c r="E1725" s="1">
        <v>1</v>
      </c>
    </row>
    <row r="1726" spans="1:5" x14ac:dyDescent="0.25">
      <c r="A1726" s="19"/>
      <c r="B1726" s="12"/>
      <c r="C1726" s="25" t="str">
        <f>IF(ИНФА!$M$51="","",ИНФА!$M$51)</f>
        <v/>
      </c>
      <c r="E1726" s="1">
        <v>1</v>
      </c>
    </row>
    <row r="1727" spans="1:5" x14ac:dyDescent="0.25">
      <c r="A1727" s="19"/>
      <c r="B1727" s="12"/>
      <c r="C1727" s="25" t="str">
        <f>IF(ИНФА!$M$51="","",ИНФА!$M$51)</f>
        <v/>
      </c>
    </row>
    <row r="1728" spans="1:5" x14ac:dyDescent="0.25">
      <c r="A1728" s="19"/>
      <c r="B1728" s="12"/>
      <c r="C1728" s="25" t="str">
        <f>IF(ИНФА!$M$51="","",ИНФА!$M$51)</f>
        <v/>
      </c>
    </row>
    <row r="1729" spans="1:3" x14ac:dyDescent="0.25">
      <c r="A1729" s="19"/>
      <c r="B1729" s="12"/>
      <c r="C1729" s="25" t="str">
        <f>IF(ИНФА!$M$51="","",ИНФА!$M$51)</f>
        <v/>
      </c>
    </row>
    <row r="1730" spans="1:3" x14ac:dyDescent="0.25">
      <c r="A1730" s="19"/>
      <c r="B1730" s="12"/>
      <c r="C1730" s="25" t="str">
        <f>IF(ИНФА!$M$51="","",ИНФА!$M$51)</f>
        <v/>
      </c>
    </row>
    <row r="1731" spans="1:3" x14ac:dyDescent="0.25">
      <c r="A1731" s="19"/>
      <c r="B1731" s="12"/>
      <c r="C1731" s="25" t="str">
        <f>IF(ИНФА!$M$51="","",ИНФА!$M$51)</f>
        <v/>
      </c>
    </row>
    <row r="1732" spans="1:3" x14ac:dyDescent="0.25">
      <c r="A1732" s="19"/>
      <c r="B1732" s="12"/>
      <c r="C1732" s="25" t="str">
        <f>IF(ИНФА!$M$51="","",ИНФА!$M$51)</f>
        <v/>
      </c>
    </row>
    <row r="1733" spans="1:3" x14ac:dyDescent="0.25">
      <c r="A1733" s="19"/>
      <c r="B1733" s="12"/>
      <c r="C1733" s="25" t="str">
        <f>IF(ИНФА!$M$51="","",ИНФА!$M$51)</f>
        <v/>
      </c>
    </row>
    <row r="1734" spans="1:3" x14ac:dyDescent="0.25">
      <c r="A1734" s="19"/>
      <c r="B1734" s="12"/>
      <c r="C1734" s="25" t="str">
        <f>IF(ИНФА!$M$51="","",ИНФА!$M$51)</f>
        <v/>
      </c>
    </row>
    <row r="1735" spans="1:3" x14ac:dyDescent="0.25">
      <c r="A1735" s="19"/>
      <c r="B1735" s="12"/>
      <c r="C1735" s="25" t="str">
        <f>IF(ИНФА!$M$51="","",ИНФА!$M$51)</f>
        <v/>
      </c>
    </row>
    <row r="1736" spans="1:3" x14ac:dyDescent="0.25">
      <c r="A1736" s="19"/>
      <c r="B1736" s="12"/>
      <c r="C1736" s="25" t="str">
        <f>IF(ИНФА!$M$51="","",ИНФА!$M$51)</f>
        <v/>
      </c>
    </row>
    <row r="1737" spans="1:3" x14ac:dyDescent="0.25">
      <c r="A1737" s="19"/>
      <c r="B1737" s="12"/>
      <c r="C1737" s="25" t="str">
        <f>IF(ИНФА!$M$51="","",ИНФА!$M$51)</f>
        <v/>
      </c>
    </row>
    <row r="1738" spans="1:3" x14ac:dyDescent="0.25">
      <c r="A1738" s="19"/>
      <c r="B1738" s="12"/>
      <c r="C1738" s="25" t="str">
        <f>IF(ИНФА!$M$51="","",ИНФА!$M$51)</f>
        <v/>
      </c>
    </row>
    <row r="1739" spans="1:3" x14ac:dyDescent="0.25">
      <c r="A1739" s="19"/>
      <c r="B1739" s="12"/>
      <c r="C1739" s="25" t="str">
        <f>IF(ИНФА!$M$51="","",ИНФА!$M$51)</f>
        <v/>
      </c>
    </row>
    <row r="1740" spans="1:3" x14ac:dyDescent="0.25">
      <c r="A1740" s="19"/>
      <c r="B1740" s="12"/>
      <c r="C1740" s="25" t="str">
        <f>IF(ИНФА!$M$51="","",ИНФА!$M$51)</f>
        <v/>
      </c>
    </row>
    <row r="1741" spans="1:3" x14ac:dyDescent="0.25">
      <c r="A1741" s="19"/>
      <c r="B1741" s="12"/>
      <c r="C1741" s="25" t="str">
        <f>IF(ИНФА!$M$51="","",ИНФА!$M$51)</f>
        <v/>
      </c>
    </row>
    <row r="1742" spans="1:3" x14ac:dyDescent="0.25">
      <c r="A1742" s="19"/>
      <c r="B1742" s="12"/>
      <c r="C1742" s="25" t="str">
        <f>IF(ИНФА!$M$51="","",ИНФА!$M$51)</f>
        <v/>
      </c>
    </row>
    <row r="1743" spans="1:3" x14ac:dyDescent="0.25">
      <c r="A1743" s="19"/>
      <c r="B1743" s="12"/>
      <c r="C1743" s="25" t="str">
        <f>IF(ИНФА!$M$51="","",ИНФА!$M$51)</f>
        <v/>
      </c>
    </row>
    <row r="1744" spans="1:3" x14ac:dyDescent="0.25">
      <c r="A1744" s="19"/>
      <c r="B1744" s="12"/>
      <c r="C1744" s="25" t="str">
        <f>IF(ИНФА!$M$51="","",ИНФА!$M$51)</f>
        <v/>
      </c>
    </row>
    <row r="1745" spans="1:3" x14ac:dyDescent="0.25">
      <c r="A1745" s="19"/>
      <c r="B1745" s="12"/>
      <c r="C1745" s="25" t="str">
        <f>IF(ИНФА!$M$51="","",ИНФА!$M$51)</f>
        <v/>
      </c>
    </row>
    <row r="1746" spans="1:3" x14ac:dyDescent="0.25">
      <c r="A1746" s="19"/>
      <c r="B1746" s="12"/>
      <c r="C1746" s="25" t="str">
        <f>IF(ИНФА!$M$51="","",ИНФА!$M$51)</f>
        <v/>
      </c>
    </row>
    <row r="1747" spans="1:3" x14ac:dyDescent="0.25">
      <c r="A1747" s="19"/>
      <c r="B1747" s="12"/>
      <c r="C1747" s="25" t="str">
        <f>IF(ИНФА!$M$51="","",ИНФА!$M$51)</f>
        <v/>
      </c>
    </row>
    <row r="1748" spans="1:3" x14ac:dyDescent="0.25">
      <c r="A1748" s="19"/>
      <c r="B1748" s="12"/>
      <c r="C1748" s="25" t="str">
        <f>IF(ИНФА!$M$51="","",ИНФА!$M$51)</f>
        <v/>
      </c>
    </row>
    <row r="1749" spans="1:3" x14ac:dyDescent="0.25">
      <c r="A1749" s="19"/>
      <c r="B1749" s="12"/>
      <c r="C1749" s="25" t="str">
        <f>IF(ИНФА!$M$51="","",ИНФА!$M$51)</f>
        <v/>
      </c>
    </row>
    <row r="1750" spans="1:3" x14ac:dyDescent="0.25">
      <c r="A1750" s="19"/>
      <c r="B1750" s="12"/>
      <c r="C1750" s="25" t="str">
        <f>IF(ИНФА!$M$51="","",ИНФА!$M$51)</f>
        <v/>
      </c>
    </row>
    <row r="1751" spans="1:3" x14ac:dyDescent="0.25">
      <c r="A1751" s="19"/>
      <c r="B1751" s="12"/>
      <c r="C1751" s="25" t="str">
        <f>IF(ИНФА!$M$51="","",ИНФА!$M$51)</f>
        <v/>
      </c>
    </row>
    <row r="1752" spans="1:3" x14ac:dyDescent="0.25">
      <c r="A1752" s="19"/>
      <c r="B1752" s="12"/>
      <c r="C1752" s="25" t="str">
        <f>IF(ИНФА!$M$51="","",ИНФА!$M$51)</f>
        <v/>
      </c>
    </row>
    <row r="1753" spans="1:3" x14ac:dyDescent="0.25">
      <c r="A1753" s="19"/>
      <c r="B1753" s="12"/>
      <c r="C1753" s="25" t="str">
        <f>IF(ИНФА!$M$51="","",ИНФА!$M$51)</f>
        <v/>
      </c>
    </row>
    <row r="1754" spans="1:3" x14ac:dyDescent="0.25">
      <c r="A1754" s="19"/>
      <c r="B1754" s="12"/>
      <c r="C1754" s="25" t="str">
        <f>IF(ИНФА!$M$51="","",ИНФА!$M$51)</f>
        <v/>
      </c>
    </row>
    <row r="1755" spans="1:3" x14ac:dyDescent="0.25">
      <c r="A1755" s="19"/>
      <c r="B1755" s="12"/>
      <c r="C1755" s="25" t="str">
        <f>IF(ИНФА!$M$51="","",ИНФА!$M$51)</f>
        <v/>
      </c>
    </row>
    <row r="1756" spans="1:3" x14ac:dyDescent="0.25">
      <c r="A1756" s="19"/>
      <c r="B1756" s="12"/>
      <c r="C1756" s="25" t="str">
        <f>IF(ИНФА!$M$51="","",ИНФА!$M$51)</f>
        <v/>
      </c>
    </row>
    <row r="1757" spans="1:3" x14ac:dyDescent="0.25">
      <c r="A1757" s="19"/>
      <c r="B1757" s="12"/>
      <c r="C1757" s="25" t="str">
        <f>IF(ИНФА!$M$51="","",ИНФА!$M$51)</f>
        <v/>
      </c>
    </row>
    <row r="1758" spans="1:3" x14ac:dyDescent="0.25">
      <c r="A1758" s="19"/>
      <c r="B1758" s="12"/>
      <c r="C1758" s="25" t="str">
        <f>IF(ИНФА!$M$51="","",ИНФА!$M$51)</f>
        <v/>
      </c>
    </row>
    <row r="1759" spans="1:3" x14ac:dyDescent="0.25">
      <c r="A1759" s="19"/>
      <c r="B1759" s="12"/>
      <c r="C1759" s="25" t="str">
        <f>IF(ИНФА!$M$51="","",ИНФА!$M$51)</f>
        <v/>
      </c>
    </row>
    <row r="1760" spans="1:3" x14ac:dyDescent="0.25">
      <c r="A1760" s="19"/>
      <c r="B1760" s="12"/>
      <c r="C1760" s="25" t="str">
        <f>IF(ИНФА!$M$51="","",ИНФА!$M$51)</f>
        <v/>
      </c>
    </row>
    <row r="1761" spans="1:3" x14ac:dyDescent="0.25">
      <c r="A1761" s="19"/>
      <c r="B1761" s="12"/>
      <c r="C1761" s="25" t="str">
        <f>IF(ИНФА!$M$51="","",ИНФА!$M$51)</f>
        <v/>
      </c>
    </row>
    <row r="1762" spans="1:3" x14ac:dyDescent="0.25">
      <c r="A1762" s="19"/>
      <c r="B1762" s="12"/>
      <c r="C1762" s="25" t="str">
        <f>IF(ИНФА!$M$51="","",ИНФА!$M$51)</f>
        <v/>
      </c>
    </row>
    <row r="1763" spans="1:3" x14ac:dyDescent="0.25">
      <c r="A1763" s="19"/>
      <c r="B1763" s="12"/>
      <c r="C1763" s="25" t="str">
        <f>IF(ИНФА!$M$51="","",ИНФА!$M$51)</f>
        <v/>
      </c>
    </row>
    <row r="1764" spans="1:3" x14ac:dyDescent="0.25">
      <c r="A1764" s="19"/>
      <c r="B1764" s="12"/>
      <c r="C1764" s="25" t="str">
        <f>IF(ИНФА!$M$51="","",ИНФА!$M$51)</f>
        <v/>
      </c>
    </row>
    <row r="1765" spans="1:3" x14ac:dyDescent="0.25">
      <c r="A1765" s="19"/>
      <c r="B1765" s="12"/>
      <c r="C1765" s="25" t="str">
        <f>IF(ИНФА!$M$51="","",ИНФА!$M$51)</f>
        <v/>
      </c>
    </row>
    <row r="1766" spans="1:3" x14ac:dyDescent="0.25">
      <c r="A1766" s="19"/>
      <c r="B1766" s="12"/>
      <c r="C1766" s="25" t="str">
        <f>IF(ИНФА!$M$51="","",ИНФА!$M$51)</f>
        <v/>
      </c>
    </row>
    <row r="1767" spans="1:3" x14ac:dyDescent="0.25">
      <c r="A1767" s="19"/>
      <c r="B1767" s="12"/>
      <c r="C1767" s="25" t="str">
        <f>IF(ИНФА!$M$51="","",ИНФА!$M$51)</f>
        <v/>
      </c>
    </row>
    <row r="1768" spans="1:3" x14ac:dyDescent="0.25">
      <c r="A1768" s="19"/>
      <c r="B1768" s="12"/>
      <c r="C1768" s="25" t="str">
        <f>IF(ИНФА!$M$51="","",ИНФА!$M$51)</f>
        <v/>
      </c>
    </row>
    <row r="1769" spans="1:3" x14ac:dyDescent="0.25">
      <c r="A1769" s="19"/>
      <c r="B1769" s="12"/>
      <c r="C1769" s="25" t="str">
        <f>IF(ИНФА!$M$51="","",ИНФА!$M$51)</f>
        <v/>
      </c>
    </row>
    <row r="1770" spans="1:3" x14ac:dyDescent="0.25">
      <c r="A1770" s="19"/>
      <c r="B1770" s="12"/>
      <c r="C1770" s="25" t="str">
        <f>IF(ИНФА!$M$51="","",ИНФА!$M$51)</f>
        <v/>
      </c>
    </row>
    <row r="1771" spans="1:3" x14ac:dyDescent="0.25">
      <c r="A1771" s="19"/>
      <c r="B1771" s="12"/>
      <c r="C1771" s="25" t="str">
        <f>IF(ИНФА!$M$51="","",ИНФА!$M$51)</f>
        <v/>
      </c>
    </row>
    <row r="1772" spans="1:3" x14ac:dyDescent="0.25">
      <c r="A1772" s="19"/>
      <c r="B1772" s="12"/>
      <c r="C1772" s="25" t="str">
        <f>IF(ИНФА!$M$51="","",ИНФА!$M$51)</f>
        <v/>
      </c>
    </row>
    <row r="1773" spans="1:3" x14ac:dyDescent="0.25">
      <c r="A1773" s="19"/>
      <c r="B1773" s="12"/>
      <c r="C1773" s="25" t="str">
        <f>IF(ИНФА!$M$51="","",ИНФА!$M$51)</f>
        <v/>
      </c>
    </row>
    <row r="1774" spans="1:3" x14ac:dyDescent="0.25">
      <c r="A1774" s="19"/>
      <c r="B1774" s="12"/>
      <c r="C1774" s="25" t="str">
        <f>IF(ИНФА!$M$51="","",ИНФА!$M$51)</f>
        <v/>
      </c>
    </row>
    <row r="1775" spans="1:3" x14ac:dyDescent="0.25">
      <c r="A1775" s="19"/>
      <c r="B1775" s="12"/>
      <c r="C1775" s="25" t="str">
        <f>IF(ИНФА!$M$51="","",ИНФА!$M$51)</f>
        <v/>
      </c>
    </row>
    <row r="1776" spans="1:3" x14ac:dyDescent="0.25">
      <c r="A1776" s="19"/>
      <c r="B1776" s="12"/>
      <c r="C1776" s="25" t="str">
        <f>IF(ИНФА!$M$51="","",ИНФА!$M$51)</f>
        <v/>
      </c>
    </row>
    <row r="1777" spans="1:3" x14ac:dyDescent="0.25">
      <c r="A1777" s="19"/>
      <c r="B1777" s="12"/>
      <c r="C1777" s="25" t="str">
        <f>IF(ИНФА!$M$51="","",ИНФА!$M$51)</f>
        <v/>
      </c>
    </row>
    <row r="1778" spans="1:3" x14ac:dyDescent="0.25">
      <c r="A1778" s="19"/>
      <c r="B1778" s="12"/>
      <c r="C1778" s="25" t="str">
        <f>IF(ИНФА!$M$51="","",ИНФА!$M$51)</f>
        <v/>
      </c>
    </row>
    <row r="1779" spans="1:3" x14ac:dyDescent="0.25">
      <c r="A1779" s="19"/>
      <c r="B1779" s="12"/>
      <c r="C1779" s="25" t="str">
        <f>IF(ИНФА!$M$51="","",ИНФА!$M$51)</f>
        <v/>
      </c>
    </row>
    <row r="1780" spans="1:3" x14ac:dyDescent="0.25">
      <c r="A1780" s="19"/>
      <c r="B1780" s="12"/>
      <c r="C1780" s="25" t="str">
        <f>IF(ИНФА!$M$51="","",ИНФА!$M$51)</f>
        <v/>
      </c>
    </row>
    <row r="1781" spans="1:3" x14ac:dyDescent="0.25">
      <c r="A1781" s="19"/>
      <c r="B1781" s="12"/>
      <c r="C1781" s="25" t="str">
        <f>IF(ИНФА!$M$51="","",ИНФА!$M$51)</f>
        <v/>
      </c>
    </row>
    <row r="1782" spans="1:3" x14ac:dyDescent="0.25">
      <c r="A1782" s="19"/>
      <c r="B1782" s="12"/>
      <c r="C1782" s="25" t="str">
        <f>IF(ИНФА!$M$51="","",ИНФА!$M$51)</f>
        <v/>
      </c>
    </row>
    <row r="1783" spans="1:3" x14ac:dyDescent="0.25">
      <c r="A1783" s="19"/>
      <c r="B1783" s="12"/>
      <c r="C1783" s="25" t="str">
        <f>IF(ИНФА!$M$51="","",ИНФА!$M$51)</f>
        <v/>
      </c>
    </row>
    <row r="1784" spans="1:3" x14ac:dyDescent="0.25">
      <c r="A1784" s="19"/>
      <c r="B1784" s="12"/>
      <c r="C1784" s="25" t="str">
        <f>IF(ИНФА!$M$51="","",ИНФА!$M$51)</f>
        <v/>
      </c>
    </row>
    <row r="1785" spans="1:3" x14ac:dyDescent="0.25">
      <c r="A1785" s="19"/>
      <c r="B1785" s="12"/>
      <c r="C1785" s="25" t="str">
        <f>IF(ИНФА!$M$51="","",ИНФА!$M$51)</f>
        <v/>
      </c>
    </row>
    <row r="1786" spans="1:3" x14ac:dyDescent="0.25">
      <c r="A1786" s="19"/>
      <c r="B1786" s="12"/>
      <c r="C1786" s="25" t="str">
        <f>IF(ИНФА!$M$51="","",ИНФА!$M$51)</f>
        <v/>
      </c>
    </row>
    <row r="1787" spans="1:3" x14ac:dyDescent="0.25">
      <c r="A1787" s="19"/>
      <c r="B1787" s="12"/>
      <c r="C1787" s="25" t="str">
        <f>IF(ИНФА!$M$51="","",ИНФА!$M$51)</f>
        <v/>
      </c>
    </row>
    <row r="1788" spans="1:3" x14ac:dyDescent="0.25">
      <c r="A1788" s="19"/>
      <c r="B1788" s="12"/>
      <c r="C1788" s="25" t="str">
        <f>IF(ИНФА!$M$51="","",ИНФА!$M$51)</f>
        <v/>
      </c>
    </row>
    <row r="1789" spans="1:3" x14ac:dyDescent="0.25">
      <c r="A1789" s="19"/>
      <c r="B1789" s="12"/>
      <c r="C1789" s="25" t="str">
        <f>IF(ИНФА!$M$51="","",ИНФА!$M$51)</f>
        <v/>
      </c>
    </row>
    <row r="1790" spans="1:3" x14ac:dyDescent="0.25">
      <c r="A1790" s="19"/>
      <c r="B1790" s="12"/>
      <c r="C1790" s="25" t="str">
        <f>IF(ИНФА!$M$51="","",ИНФА!$M$51)</f>
        <v/>
      </c>
    </row>
    <row r="1791" spans="1:3" x14ac:dyDescent="0.25">
      <c r="A1791" s="19"/>
      <c r="B1791" s="12"/>
      <c r="C1791" s="25" t="str">
        <f>IF(ИНФА!$M$51="","",ИНФА!$M$51)</f>
        <v/>
      </c>
    </row>
    <row r="1792" spans="1:3" x14ac:dyDescent="0.25">
      <c r="A1792" s="19"/>
      <c r="B1792" s="12"/>
      <c r="C1792" s="25" t="str">
        <f>IF(ИНФА!$M$51="","",ИНФА!$M$51)</f>
        <v/>
      </c>
    </row>
    <row r="1793" spans="1:3" x14ac:dyDescent="0.25">
      <c r="A1793" s="19"/>
      <c r="B1793" s="12"/>
      <c r="C1793" s="25" t="str">
        <f>IF(ИНФА!$M$51="","",ИНФА!$M$51)</f>
        <v/>
      </c>
    </row>
    <row r="1794" spans="1:3" x14ac:dyDescent="0.25">
      <c r="A1794" s="19"/>
      <c r="B1794" s="12"/>
      <c r="C1794" s="25" t="str">
        <f>IF(ИНФА!$M$51="","",ИНФА!$M$51)</f>
        <v/>
      </c>
    </row>
    <row r="1795" spans="1:3" x14ac:dyDescent="0.25">
      <c r="A1795" s="19"/>
      <c r="B1795" s="12"/>
      <c r="C1795" s="25" t="str">
        <f>IF(ИНФА!$M$51="","",ИНФА!$M$51)</f>
        <v/>
      </c>
    </row>
    <row r="1796" spans="1:3" x14ac:dyDescent="0.25">
      <c r="A1796" s="19"/>
      <c r="B1796" s="12"/>
      <c r="C1796" s="25" t="str">
        <f>IF(ИНФА!$M$51="","",ИНФА!$M$51)</f>
        <v/>
      </c>
    </row>
    <row r="1797" spans="1:3" x14ac:dyDescent="0.25">
      <c r="A1797" s="19"/>
      <c r="B1797" s="12"/>
      <c r="C1797" s="25" t="str">
        <f>IF(ИНФА!$M$51="","",ИНФА!$M$51)</f>
        <v/>
      </c>
    </row>
    <row r="1798" spans="1:3" x14ac:dyDescent="0.25">
      <c r="A1798" s="19"/>
      <c r="B1798" s="12"/>
      <c r="C1798" s="25" t="str">
        <f>IF(ИНФА!$M$51="","",ИНФА!$M$51)</f>
        <v/>
      </c>
    </row>
    <row r="1799" spans="1:3" x14ac:dyDescent="0.25">
      <c r="A1799" s="19"/>
      <c r="B1799" s="12"/>
      <c r="C1799" s="25" t="str">
        <f>IF(ИНФА!$M$51="","",ИНФА!$M$51)</f>
        <v/>
      </c>
    </row>
    <row r="1800" spans="1:3" x14ac:dyDescent="0.25">
      <c r="A1800" s="19"/>
      <c r="B1800" s="12"/>
      <c r="C1800" s="25" t="str">
        <f>IF(ИНФА!$M$51="","",ИНФА!$M$51)</f>
        <v/>
      </c>
    </row>
    <row r="1801" spans="1:3" x14ac:dyDescent="0.25">
      <c r="A1801" s="19"/>
      <c r="B1801" s="12"/>
      <c r="C1801" s="25" t="str">
        <f>IF(ИНФА!$M$51="","",ИНФА!$M$51)</f>
        <v/>
      </c>
    </row>
    <row r="1802" spans="1:3" x14ac:dyDescent="0.25">
      <c r="A1802" s="19"/>
      <c r="B1802" s="12"/>
      <c r="C1802" s="25" t="str">
        <f>IF(ИНФА!$M$51="","",ИНФА!$M$51)</f>
        <v/>
      </c>
    </row>
    <row r="1803" spans="1:3" x14ac:dyDescent="0.25">
      <c r="A1803" s="19"/>
      <c r="B1803" s="12"/>
      <c r="C1803" s="25" t="str">
        <f>IF(ИНФА!$M$51="","",ИНФА!$M$51)</f>
        <v/>
      </c>
    </row>
    <row r="1804" spans="1:3" x14ac:dyDescent="0.25">
      <c r="A1804" s="19"/>
      <c r="B1804" s="12"/>
      <c r="C1804" s="25" t="str">
        <f>IF(ИНФА!$M$51="","",ИНФА!$M$51)</f>
        <v/>
      </c>
    </row>
    <row r="1805" spans="1:3" x14ac:dyDescent="0.25">
      <c r="A1805" s="19"/>
      <c r="B1805" s="12"/>
      <c r="C1805" s="25" t="str">
        <f>IF(ИНФА!$M$51="","",ИНФА!$M$51)</f>
        <v/>
      </c>
    </row>
    <row r="1806" spans="1:3" x14ac:dyDescent="0.25">
      <c r="A1806" s="19"/>
      <c r="B1806" s="12"/>
      <c r="C1806" s="25" t="str">
        <f>IF(ИНФА!$M$51="","",ИНФА!$M$51)</f>
        <v/>
      </c>
    </row>
    <row r="1807" spans="1:3" x14ac:dyDescent="0.25">
      <c r="A1807" s="19"/>
      <c r="B1807" s="12"/>
      <c r="C1807" s="25" t="str">
        <f>IF(ИНФА!$M$51="","",ИНФА!$M$51)</f>
        <v/>
      </c>
    </row>
    <row r="1808" spans="1:3" x14ac:dyDescent="0.25">
      <c r="A1808" s="19"/>
      <c r="B1808" s="12"/>
      <c r="C1808" s="25" t="str">
        <f>IF(ИНФА!$M$51="","",ИНФА!$M$51)</f>
        <v/>
      </c>
    </row>
    <row r="1809" spans="1:3" x14ac:dyDescent="0.25">
      <c r="A1809" s="19"/>
      <c r="B1809" s="12"/>
      <c r="C1809" s="25" t="str">
        <f>IF(ИНФА!$M$51="","",ИНФА!$M$51)</f>
        <v/>
      </c>
    </row>
    <row r="1810" spans="1:3" x14ac:dyDescent="0.25">
      <c r="A1810" s="19"/>
      <c r="B1810" s="12"/>
      <c r="C1810" s="25" t="str">
        <f>IF(ИНФА!$M$51="","",ИНФА!$M$51)</f>
        <v/>
      </c>
    </row>
    <row r="1811" spans="1:3" x14ac:dyDescent="0.25">
      <c r="A1811" s="19"/>
      <c r="B1811" s="12"/>
      <c r="C1811" s="25" t="str">
        <f>IF(ИНФА!$M$51="","",ИНФА!$M$51)</f>
        <v/>
      </c>
    </row>
    <row r="1812" spans="1:3" x14ac:dyDescent="0.25">
      <c r="A1812" s="19"/>
      <c r="B1812" s="12"/>
      <c r="C1812" s="25" t="str">
        <f>IF(ИНФА!$M$51="","",ИНФА!$M$51)</f>
        <v/>
      </c>
    </row>
    <row r="1813" spans="1:3" x14ac:dyDescent="0.25">
      <c r="A1813" s="19"/>
      <c r="B1813" s="12"/>
      <c r="C1813" s="25" t="str">
        <f>IF(ИНФА!$M$51="","",ИНФА!$M$51)</f>
        <v/>
      </c>
    </row>
    <row r="1814" spans="1:3" x14ac:dyDescent="0.25">
      <c r="A1814" s="19"/>
      <c r="B1814" s="12"/>
      <c r="C1814" s="25" t="str">
        <f>IF(ИНФА!$M$51="","",ИНФА!$M$51)</f>
        <v/>
      </c>
    </row>
    <row r="1815" spans="1:3" x14ac:dyDescent="0.25">
      <c r="A1815" s="19"/>
      <c r="B1815" s="12"/>
      <c r="C1815" s="25" t="str">
        <f>IF(ИНФА!$M$51="","",ИНФА!$M$51)</f>
        <v/>
      </c>
    </row>
    <row r="1816" spans="1:3" x14ac:dyDescent="0.25">
      <c r="A1816" s="19"/>
      <c r="B1816" s="12"/>
      <c r="C1816" s="25" t="str">
        <f>IF(ИНФА!$M$51="","",ИНФА!$M$51)</f>
        <v/>
      </c>
    </row>
    <row r="1817" spans="1:3" x14ac:dyDescent="0.25">
      <c r="A1817" s="19"/>
      <c r="B1817" s="12"/>
      <c r="C1817" s="25" t="str">
        <f>IF(ИНФА!$M$51="","",ИНФА!$M$51)</f>
        <v/>
      </c>
    </row>
    <row r="1818" spans="1:3" x14ac:dyDescent="0.25">
      <c r="A1818" s="19"/>
      <c r="B1818" s="12"/>
      <c r="C1818" s="25" t="str">
        <f>IF(ИНФА!$M$51="","",ИНФА!$M$51)</f>
        <v/>
      </c>
    </row>
    <row r="1819" spans="1:3" x14ac:dyDescent="0.25">
      <c r="A1819" s="19"/>
      <c r="B1819" s="12"/>
      <c r="C1819" s="25" t="str">
        <f>IF(ИНФА!$M$51="","",ИНФА!$M$51)</f>
        <v/>
      </c>
    </row>
    <row r="1820" spans="1:3" x14ac:dyDescent="0.25">
      <c r="A1820" s="19"/>
      <c r="B1820" s="12"/>
      <c r="C1820" s="25" t="str">
        <f>IF(ИНФА!$M$51="","",ИНФА!$M$51)</f>
        <v/>
      </c>
    </row>
    <row r="1821" spans="1:3" x14ac:dyDescent="0.25">
      <c r="A1821" s="19"/>
      <c r="B1821" s="12"/>
      <c r="C1821" s="25" t="str">
        <f>IF(ИНФА!$M$51="","",ИНФА!$M$51)</f>
        <v/>
      </c>
    </row>
    <row r="1822" spans="1:3" x14ac:dyDescent="0.25">
      <c r="A1822" s="19"/>
      <c r="B1822" s="12"/>
      <c r="C1822" s="25" t="str">
        <f>IF(ИНФА!$M$51="","",ИНФА!$M$51)</f>
        <v/>
      </c>
    </row>
    <row r="1823" spans="1:3" x14ac:dyDescent="0.25">
      <c r="A1823" s="19"/>
      <c r="B1823" s="12"/>
      <c r="C1823" s="25" t="str">
        <f>IF(ИНФА!$M$51="","",ИНФА!$M$51)</f>
        <v/>
      </c>
    </row>
    <row r="1824" spans="1:3" x14ac:dyDescent="0.25">
      <c r="A1824" s="19"/>
      <c r="B1824" s="12"/>
      <c r="C1824" s="25" t="str">
        <f>IF(ИНФА!$M$51="","",ИНФА!$M$51)</f>
        <v/>
      </c>
    </row>
    <row r="1825" spans="1:3" x14ac:dyDescent="0.25">
      <c r="A1825" s="19"/>
      <c r="B1825" s="12"/>
      <c r="C1825" s="25" t="str">
        <f>IF(ИНФА!$M$51="","",ИНФА!$M$51)</f>
        <v/>
      </c>
    </row>
    <row r="1826" spans="1:3" x14ac:dyDescent="0.25">
      <c r="A1826" s="19"/>
      <c r="B1826" s="12"/>
      <c r="C1826" s="25" t="str">
        <f>IF(ИНФА!$M$51="","",ИНФА!$M$51)</f>
        <v/>
      </c>
    </row>
    <row r="1827" spans="1:3" x14ac:dyDescent="0.25">
      <c r="A1827" s="19"/>
      <c r="B1827" s="12"/>
      <c r="C1827" s="25" t="str">
        <f>IF(ИНФА!$M$51="","",ИНФА!$M$51)</f>
        <v/>
      </c>
    </row>
    <row r="1828" spans="1:3" x14ac:dyDescent="0.25">
      <c r="A1828" s="19"/>
      <c r="B1828" s="12"/>
      <c r="C1828" s="25" t="str">
        <f>IF(ИНФА!$M$51="","",ИНФА!$M$51)</f>
        <v/>
      </c>
    </row>
    <row r="1829" spans="1:3" x14ac:dyDescent="0.25">
      <c r="A1829" s="19"/>
      <c r="B1829" s="12"/>
      <c r="C1829" s="25" t="str">
        <f>IF(ИНФА!$M$51="","",ИНФА!$M$51)</f>
        <v/>
      </c>
    </row>
    <row r="1830" spans="1:3" x14ac:dyDescent="0.25">
      <c r="A1830" s="19"/>
      <c r="B1830" s="12"/>
      <c r="C1830" s="25" t="str">
        <f>IF(ИНФА!$M$51="","",ИНФА!$M$51)</f>
        <v/>
      </c>
    </row>
    <row r="1831" spans="1:3" x14ac:dyDescent="0.25">
      <c r="A1831" s="19"/>
      <c r="B1831" s="12"/>
      <c r="C1831" s="25" t="str">
        <f>IF(ИНФА!$M$51="","",ИНФА!$M$51)</f>
        <v/>
      </c>
    </row>
    <row r="1832" spans="1:3" x14ac:dyDescent="0.25">
      <c r="A1832" s="19"/>
      <c r="B1832" s="12"/>
      <c r="C1832" s="25" t="str">
        <f>IF(ИНФА!$M$51="","",ИНФА!$M$51)</f>
        <v/>
      </c>
    </row>
    <row r="1833" spans="1:3" x14ac:dyDescent="0.25">
      <c r="A1833" s="19"/>
      <c r="B1833" s="12"/>
      <c r="C1833" s="25" t="str">
        <f>IF(ИНФА!$M$51="","",ИНФА!$M$51)</f>
        <v/>
      </c>
    </row>
    <row r="1834" spans="1:3" x14ac:dyDescent="0.25">
      <c r="A1834" s="19"/>
      <c r="B1834" s="12"/>
      <c r="C1834" s="25" t="str">
        <f>IF(ИНФА!$M$51="","",ИНФА!$M$51)</f>
        <v/>
      </c>
    </row>
    <row r="1835" spans="1:3" x14ac:dyDescent="0.25">
      <c r="A1835" s="19"/>
      <c r="B1835" s="12"/>
      <c r="C1835" s="25" t="str">
        <f>IF(ИНФА!$M$51="","",ИНФА!$M$51)</f>
        <v/>
      </c>
    </row>
    <row r="1836" spans="1:3" x14ac:dyDescent="0.25">
      <c r="A1836" s="19"/>
      <c r="B1836" s="12"/>
      <c r="C1836" s="25" t="str">
        <f>IF(ИНФА!$M$51="","",ИНФА!$M$51)</f>
        <v/>
      </c>
    </row>
    <row r="1837" spans="1:3" x14ac:dyDescent="0.25">
      <c r="A1837" s="19"/>
      <c r="B1837" s="12"/>
      <c r="C1837" s="25" t="str">
        <f>IF(ИНФА!$M$51="","",ИНФА!$M$51)</f>
        <v/>
      </c>
    </row>
    <row r="1838" spans="1:3" x14ac:dyDescent="0.25">
      <c r="A1838" s="19"/>
      <c r="B1838" s="12"/>
      <c r="C1838" s="25" t="str">
        <f>IF(ИНФА!$M$51="","",ИНФА!$M$51)</f>
        <v/>
      </c>
    </row>
    <row r="1839" spans="1:3" x14ac:dyDescent="0.25">
      <c r="A1839" s="19"/>
      <c r="B1839" s="12"/>
      <c r="C1839" s="25" t="str">
        <f>IF(ИНФА!$M$51="","",ИНФА!$M$51)</f>
        <v/>
      </c>
    </row>
    <row r="1840" spans="1:3" x14ac:dyDescent="0.25">
      <c r="A1840" s="19"/>
      <c r="B1840" s="12"/>
      <c r="C1840" s="25" t="str">
        <f>IF(ИНФА!$M$51="","",ИНФА!$M$51)</f>
        <v/>
      </c>
    </row>
    <row r="1841" spans="1:3" x14ac:dyDescent="0.25">
      <c r="A1841" s="19"/>
      <c r="B1841" s="12"/>
      <c r="C1841" s="25" t="str">
        <f>IF(ИНФА!$M$51="","",ИНФА!$M$51)</f>
        <v/>
      </c>
    </row>
    <row r="1842" spans="1:3" x14ac:dyDescent="0.25">
      <c r="A1842" s="19"/>
      <c r="B1842" s="12"/>
      <c r="C1842" s="25" t="str">
        <f>IF(ИНФА!$M$51="","",ИНФА!$M$51)</f>
        <v/>
      </c>
    </row>
    <row r="1843" spans="1:3" x14ac:dyDescent="0.25">
      <c r="A1843" s="19"/>
      <c r="B1843" s="12"/>
      <c r="C1843" s="25" t="str">
        <f>IF(ИНФА!$M$51="","",ИНФА!$M$51)</f>
        <v/>
      </c>
    </row>
    <row r="1844" spans="1:3" x14ac:dyDescent="0.25">
      <c r="A1844" s="19"/>
      <c r="B1844" s="12"/>
      <c r="C1844" s="25" t="str">
        <f>IF(ИНФА!$M$51="","",ИНФА!$M$51)</f>
        <v/>
      </c>
    </row>
    <row r="1845" spans="1:3" x14ac:dyDescent="0.25">
      <c r="A1845" s="19"/>
      <c r="B1845" s="12"/>
      <c r="C1845" s="25" t="str">
        <f>IF(ИНФА!$M$51="","",ИНФА!$M$51)</f>
        <v/>
      </c>
    </row>
    <row r="1846" spans="1:3" x14ac:dyDescent="0.25">
      <c r="A1846" s="19"/>
      <c r="B1846" s="12"/>
      <c r="C1846" s="25" t="str">
        <f>IF(ИНФА!$M$51="","",ИНФА!$M$51)</f>
        <v/>
      </c>
    </row>
    <row r="1847" spans="1:3" x14ac:dyDescent="0.25">
      <c r="A1847" s="19"/>
      <c r="B1847" s="12"/>
      <c r="C1847" s="25" t="str">
        <f>IF(ИНФА!$M$51="","",ИНФА!$M$51)</f>
        <v/>
      </c>
    </row>
    <row r="1848" spans="1:3" x14ac:dyDescent="0.25">
      <c r="A1848" s="19"/>
      <c r="B1848" s="12"/>
      <c r="C1848" s="25" t="str">
        <f>IF(ИНФА!$M$51="","",ИНФА!$M$51)</f>
        <v/>
      </c>
    </row>
    <row r="1849" spans="1:3" x14ac:dyDescent="0.25">
      <c r="A1849" s="19"/>
      <c r="B1849" s="12"/>
      <c r="C1849" s="25" t="str">
        <f>IF(ИНФА!$M$51="","",ИНФА!$M$51)</f>
        <v/>
      </c>
    </row>
    <row r="1850" spans="1:3" x14ac:dyDescent="0.25">
      <c r="A1850" s="19"/>
      <c r="B1850" s="12"/>
      <c r="C1850" s="25" t="str">
        <f>IF(ИНФА!$M$51="","",ИНФА!$M$51)</f>
        <v/>
      </c>
    </row>
    <row r="1851" spans="1:3" x14ac:dyDescent="0.25">
      <c r="A1851" s="19"/>
      <c r="B1851" s="12"/>
      <c r="C1851" s="25" t="str">
        <f>IF(ИНФА!$M$51="","",ИНФА!$M$51)</f>
        <v/>
      </c>
    </row>
    <row r="1852" spans="1:3" x14ac:dyDescent="0.25">
      <c r="A1852" s="19"/>
      <c r="B1852" s="12"/>
      <c r="C1852" s="25" t="str">
        <f>IF(ИНФА!$M$51="","",ИНФА!$M$51)</f>
        <v/>
      </c>
    </row>
    <row r="1853" spans="1:3" x14ac:dyDescent="0.25">
      <c r="A1853" s="19"/>
      <c r="B1853" s="12"/>
      <c r="C1853" s="25" t="str">
        <f>IF(ИНФА!$M$51="","",ИНФА!$M$51)</f>
        <v/>
      </c>
    </row>
    <row r="1854" spans="1:3" x14ac:dyDescent="0.25">
      <c r="A1854" s="19"/>
      <c r="B1854" s="12"/>
      <c r="C1854" s="25" t="str">
        <f>IF(ИНФА!$M$51="","",ИНФА!$M$51)</f>
        <v/>
      </c>
    </row>
    <row r="1855" spans="1:3" x14ac:dyDescent="0.25">
      <c r="A1855" s="19"/>
      <c r="B1855" s="12"/>
      <c r="C1855" s="25" t="str">
        <f>IF(ИНФА!$M$51="","",ИНФА!$M$51)</f>
        <v/>
      </c>
    </row>
    <row r="1856" spans="1:3" x14ac:dyDescent="0.25">
      <c r="A1856" s="19"/>
      <c r="B1856" s="12"/>
      <c r="C1856" s="25" t="str">
        <f>IF(ИНФА!$M$51="","",ИНФА!$M$51)</f>
        <v/>
      </c>
    </row>
    <row r="1857" spans="1:3" x14ac:dyDescent="0.25">
      <c r="A1857" s="19"/>
      <c r="B1857" s="12"/>
      <c r="C1857" s="25" t="str">
        <f>IF(ИНФА!$M$51="","",ИНФА!$M$51)</f>
        <v/>
      </c>
    </row>
    <row r="1858" spans="1:3" x14ac:dyDescent="0.25">
      <c r="A1858" s="19"/>
      <c r="B1858" s="12"/>
      <c r="C1858" s="25" t="str">
        <f>IF(ИНФА!$M$51="","",ИНФА!$M$51)</f>
        <v/>
      </c>
    </row>
    <row r="1859" spans="1:3" x14ac:dyDescent="0.25">
      <c r="A1859" s="19"/>
      <c r="B1859" s="12"/>
      <c r="C1859" s="25" t="str">
        <f>IF(ИНФА!$M$51="","",ИНФА!$M$51)</f>
        <v/>
      </c>
    </row>
    <row r="1860" spans="1:3" x14ac:dyDescent="0.25">
      <c r="A1860" s="19"/>
      <c r="B1860" s="12"/>
      <c r="C1860" s="25" t="str">
        <f>IF(ИНФА!$M$51="","",ИНФА!$M$51)</f>
        <v/>
      </c>
    </row>
    <row r="1861" spans="1:3" x14ac:dyDescent="0.25">
      <c r="A1861" s="19"/>
      <c r="B1861" s="12"/>
      <c r="C1861" s="25" t="str">
        <f>IF(ИНФА!$M$51="","",ИНФА!$M$51)</f>
        <v/>
      </c>
    </row>
    <row r="1862" spans="1:3" x14ac:dyDescent="0.25">
      <c r="A1862" s="19"/>
      <c r="B1862" s="12"/>
      <c r="C1862" s="25" t="str">
        <f>IF(ИНФА!$M$51="","",ИНФА!$M$51)</f>
        <v/>
      </c>
    </row>
    <row r="1863" spans="1:3" x14ac:dyDescent="0.25">
      <c r="A1863" s="19"/>
      <c r="B1863" s="12"/>
      <c r="C1863" s="25" t="str">
        <f>IF(ИНФА!$M$51="","",ИНФА!$M$51)</f>
        <v/>
      </c>
    </row>
    <row r="1864" spans="1:3" x14ac:dyDescent="0.25">
      <c r="A1864" s="19"/>
      <c r="B1864" s="12"/>
      <c r="C1864" s="25" t="str">
        <f>IF(ИНФА!$M$51="","",ИНФА!$M$51)</f>
        <v/>
      </c>
    </row>
    <row r="1865" spans="1:3" x14ac:dyDescent="0.25">
      <c r="A1865" s="19"/>
      <c r="B1865" s="12"/>
      <c r="C1865" s="25" t="str">
        <f>IF(ИНФА!$M$51="","",ИНФА!$M$51)</f>
        <v/>
      </c>
    </row>
    <row r="1866" spans="1:3" x14ac:dyDescent="0.25">
      <c r="A1866" s="19"/>
      <c r="B1866" s="12"/>
      <c r="C1866" s="25" t="str">
        <f>IF(ИНФА!$M$51="","",ИНФА!$M$51)</f>
        <v/>
      </c>
    </row>
    <row r="1867" spans="1:3" x14ac:dyDescent="0.25">
      <c r="A1867" s="19"/>
      <c r="B1867" s="12"/>
      <c r="C1867" s="25" t="str">
        <f>IF(ИНФА!$M$51="","",ИНФА!$M$51)</f>
        <v/>
      </c>
    </row>
    <row r="1868" spans="1:3" x14ac:dyDescent="0.25">
      <c r="A1868" s="19"/>
      <c r="B1868" s="12"/>
      <c r="C1868" s="25" t="str">
        <f>IF(ИНФА!$M$51="","",ИНФА!$M$51)</f>
        <v/>
      </c>
    </row>
    <row r="1869" spans="1:3" x14ac:dyDescent="0.25">
      <c r="A1869" s="19"/>
      <c r="B1869" s="12"/>
      <c r="C1869" s="25" t="str">
        <f>IF(ИНФА!$M$51="","",ИНФА!$M$51)</f>
        <v/>
      </c>
    </row>
    <row r="1870" spans="1:3" x14ac:dyDescent="0.25">
      <c r="A1870" s="19"/>
      <c r="B1870" s="12"/>
      <c r="C1870" s="25" t="str">
        <f>IF(ИНФА!$M$51="","",ИНФА!$M$51)</f>
        <v/>
      </c>
    </row>
    <row r="1871" spans="1:3" x14ac:dyDescent="0.25">
      <c r="A1871" s="19"/>
      <c r="B1871" s="12"/>
      <c r="C1871" s="25" t="str">
        <f>IF(ИНФА!$M$51="","",ИНФА!$M$51)</f>
        <v/>
      </c>
    </row>
    <row r="1872" spans="1:3" x14ac:dyDescent="0.25">
      <c r="A1872" s="19"/>
      <c r="B1872" s="12"/>
      <c r="C1872" s="25" t="str">
        <f>IF(ИНФА!$M$51="","",ИНФА!$M$51)</f>
        <v/>
      </c>
    </row>
    <row r="1873" spans="1:3" x14ac:dyDescent="0.25">
      <c r="A1873" s="19"/>
      <c r="B1873" s="12"/>
      <c r="C1873" s="25" t="str">
        <f>IF(ИНФА!$M$51="","",ИНФА!$M$51)</f>
        <v/>
      </c>
    </row>
    <row r="1874" spans="1:3" x14ac:dyDescent="0.25">
      <c r="A1874" s="19"/>
      <c r="B1874" s="12"/>
      <c r="C1874" s="25" t="str">
        <f>IF(ИНФА!$M$51="","",ИНФА!$M$51)</f>
        <v/>
      </c>
    </row>
    <row r="1875" spans="1:3" x14ac:dyDescent="0.25">
      <c r="A1875" s="19"/>
      <c r="B1875" s="12"/>
      <c r="C1875" s="25" t="str">
        <f>IF(ИНФА!$M$51="","",ИНФА!$M$51)</f>
        <v/>
      </c>
    </row>
    <row r="1876" spans="1:3" x14ac:dyDescent="0.25">
      <c r="A1876" s="19"/>
      <c r="B1876" s="12"/>
      <c r="C1876" s="25" t="str">
        <f>IF(ИНФА!$M$51="","",ИНФА!$M$51)</f>
        <v/>
      </c>
    </row>
    <row r="1877" spans="1:3" x14ac:dyDescent="0.25">
      <c r="A1877" s="19"/>
      <c r="B1877" s="12"/>
      <c r="C1877" s="25" t="str">
        <f>IF(ИНФА!$M$51="","",ИНФА!$M$51)</f>
        <v/>
      </c>
    </row>
    <row r="1878" spans="1:3" x14ac:dyDescent="0.25">
      <c r="A1878" s="19"/>
      <c r="B1878" s="12"/>
      <c r="C1878" s="25" t="str">
        <f>IF(ИНФА!$M$51="","",ИНФА!$M$51)</f>
        <v/>
      </c>
    </row>
    <row r="1879" spans="1:3" x14ac:dyDescent="0.25">
      <c r="A1879" s="19"/>
      <c r="B1879" s="12"/>
      <c r="C1879" s="25" t="str">
        <f>IF(ИНФА!$M$51="","",ИНФА!$M$51)</f>
        <v/>
      </c>
    </row>
    <row r="1880" spans="1:3" x14ac:dyDescent="0.25">
      <c r="A1880" s="19"/>
      <c r="B1880" s="12"/>
      <c r="C1880" s="25" t="str">
        <f>IF(ИНФА!$M$51="","",ИНФА!$M$51)</f>
        <v/>
      </c>
    </row>
    <row r="1881" spans="1:3" x14ac:dyDescent="0.25">
      <c r="A1881" s="19"/>
      <c r="B1881" s="12"/>
      <c r="C1881" s="25" t="str">
        <f>IF(ИНФА!$M$51="","",ИНФА!$M$51)</f>
        <v/>
      </c>
    </row>
    <row r="1882" spans="1:3" x14ac:dyDescent="0.25">
      <c r="A1882" s="19"/>
      <c r="B1882" s="12"/>
      <c r="C1882" s="25" t="str">
        <f>IF(ИНФА!$M$51="","",ИНФА!$M$51)</f>
        <v/>
      </c>
    </row>
    <row r="1883" spans="1:3" x14ac:dyDescent="0.25">
      <c r="A1883" s="19"/>
      <c r="B1883" s="12"/>
      <c r="C1883" s="25" t="str">
        <f>IF(ИНФА!$M$51="","",ИНФА!$M$51)</f>
        <v/>
      </c>
    </row>
    <row r="1884" spans="1:3" x14ac:dyDescent="0.25">
      <c r="A1884" s="19"/>
      <c r="B1884" s="12"/>
      <c r="C1884" s="25" t="str">
        <f>IF(ИНФА!$M$51="","",ИНФА!$M$51)</f>
        <v/>
      </c>
    </row>
    <row r="1885" spans="1:3" x14ac:dyDescent="0.25">
      <c r="A1885" s="19"/>
      <c r="B1885" s="12"/>
      <c r="C1885" s="25" t="str">
        <f>IF(ИНФА!$M$51="","",ИНФА!$M$51)</f>
        <v/>
      </c>
    </row>
    <row r="1886" spans="1:3" x14ac:dyDescent="0.25">
      <c r="A1886" s="19"/>
      <c r="B1886" s="12"/>
      <c r="C1886" s="25" t="str">
        <f>IF(ИНФА!$M$51="","",ИНФА!$M$51)</f>
        <v/>
      </c>
    </row>
    <row r="1887" spans="1:3" x14ac:dyDescent="0.25">
      <c r="A1887" s="19"/>
      <c r="B1887" s="12"/>
      <c r="C1887" s="25" t="str">
        <f>IF(ИНФА!$M$51="","",ИНФА!$M$51)</f>
        <v/>
      </c>
    </row>
    <row r="1888" spans="1:3" x14ac:dyDescent="0.25">
      <c r="A1888" s="19"/>
      <c r="B1888" s="12"/>
      <c r="C1888" s="25" t="str">
        <f>IF(ИНФА!$M$51="","",ИНФА!$M$51)</f>
        <v/>
      </c>
    </row>
    <row r="1889" spans="1:3" x14ac:dyDescent="0.25">
      <c r="A1889" s="19"/>
      <c r="B1889" s="12"/>
      <c r="C1889" s="25" t="str">
        <f>IF(ИНФА!$M$51="","",ИНФА!$M$51)</f>
        <v/>
      </c>
    </row>
    <row r="1890" spans="1:3" x14ac:dyDescent="0.25">
      <c r="A1890" s="19"/>
      <c r="B1890" s="12"/>
      <c r="C1890" s="25" t="str">
        <f>IF(ИНФА!$M$51="","",ИНФА!$M$51)</f>
        <v/>
      </c>
    </row>
    <row r="1891" spans="1:3" x14ac:dyDescent="0.25">
      <c r="A1891" s="19"/>
      <c r="B1891" s="12"/>
      <c r="C1891" s="25" t="str">
        <f>IF(ИНФА!$M$51="","",ИНФА!$M$51)</f>
        <v/>
      </c>
    </row>
    <row r="1892" spans="1:3" x14ac:dyDescent="0.25">
      <c r="A1892" s="19"/>
      <c r="B1892" s="12"/>
      <c r="C1892" s="25" t="str">
        <f>IF(ИНФА!$M$51="","",ИНФА!$M$51)</f>
        <v/>
      </c>
    </row>
    <row r="1893" spans="1:3" x14ac:dyDescent="0.25">
      <c r="A1893" s="19"/>
      <c r="B1893" s="12"/>
      <c r="C1893" s="25" t="str">
        <f>IF(ИНФА!$M$51="","",ИНФА!$M$51)</f>
        <v/>
      </c>
    </row>
    <row r="1894" spans="1:3" x14ac:dyDescent="0.25">
      <c r="A1894" s="19"/>
      <c r="B1894" s="12"/>
      <c r="C1894" s="25" t="str">
        <f>IF(ИНФА!$M$51="","",ИНФА!$M$51)</f>
        <v/>
      </c>
    </row>
    <row r="1895" spans="1:3" x14ac:dyDescent="0.25">
      <c r="A1895" s="19"/>
      <c r="B1895" s="12"/>
      <c r="C1895" s="25" t="str">
        <f>IF(ИНФА!$M$51="","",ИНФА!$M$51)</f>
        <v/>
      </c>
    </row>
    <row r="1896" spans="1:3" x14ac:dyDescent="0.25">
      <c r="A1896" s="19"/>
      <c r="B1896" s="12"/>
      <c r="C1896" s="25" t="str">
        <f>IF(ИНФА!$M$51="","",ИНФА!$M$51)</f>
        <v/>
      </c>
    </row>
    <row r="1897" spans="1:3" x14ac:dyDescent="0.25">
      <c r="A1897" s="19"/>
      <c r="B1897" s="12"/>
      <c r="C1897" s="25" t="str">
        <f>IF(ИНФА!$M$51="","",ИНФА!$M$51)</f>
        <v/>
      </c>
    </row>
    <row r="1898" spans="1:3" x14ac:dyDescent="0.25">
      <c r="A1898" s="19"/>
      <c r="B1898" s="12"/>
      <c r="C1898" s="25" t="str">
        <f>IF(ИНФА!$M$51="","",ИНФА!$M$51)</f>
        <v/>
      </c>
    </row>
    <row r="1899" spans="1:3" x14ac:dyDescent="0.25">
      <c r="A1899" s="19"/>
      <c r="B1899" s="12"/>
      <c r="C1899" s="25" t="str">
        <f>IF(ИНФА!$M$51="","",ИНФА!$M$51)</f>
        <v/>
      </c>
    </row>
    <row r="1900" spans="1:3" x14ac:dyDescent="0.25">
      <c r="A1900" s="19"/>
      <c r="B1900" s="12"/>
      <c r="C1900" s="25" t="str">
        <f>IF(ИНФА!$M$51="","",ИНФА!$M$51)</f>
        <v/>
      </c>
    </row>
    <row r="1901" spans="1:3" x14ac:dyDescent="0.25">
      <c r="A1901" s="19"/>
      <c r="B1901" s="12"/>
      <c r="C1901" s="25" t="str">
        <f>IF(ИНФА!$M$51="","",ИНФА!$M$51)</f>
        <v/>
      </c>
    </row>
    <row r="1902" spans="1:3" x14ac:dyDescent="0.25">
      <c r="A1902" s="19"/>
      <c r="B1902" s="12"/>
      <c r="C1902" s="25" t="str">
        <f>IF(ИНФА!$M$51="","",ИНФА!$M$51)</f>
        <v/>
      </c>
    </row>
    <row r="1903" spans="1:3" x14ac:dyDescent="0.25">
      <c r="A1903" s="19"/>
      <c r="B1903" s="12"/>
      <c r="C1903" s="25" t="str">
        <f>IF(ИНФА!$M$51="","",ИНФА!$M$51)</f>
        <v/>
      </c>
    </row>
    <row r="1904" spans="1:3" x14ac:dyDescent="0.25">
      <c r="A1904" s="19"/>
      <c r="B1904" s="12"/>
      <c r="C1904" s="25" t="str">
        <f>IF(ИНФА!$M$51="","",ИНФА!$M$51)</f>
        <v/>
      </c>
    </row>
    <row r="1905" spans="1:3" x14ac:dyDescent="0.25">
      <c r="A1905" s="19"/>
      <c r="B1905" s="12"/>
      <c r="C1905" s="25" t="str">
        <f>IF(ИНФА!$M$51="","",ИНФА!$M$51)</f>
        <v/>
      </c>
    </row>
    <row r="1906" spans="1:3" x14ac:dyDescent="0.25">
      <c r="A1906" s="19"/>
      <c r="B1906" s="12"/>
      <c r="C1906" s="25" t="str">
        <f>IF(ИНФА!$M$51="","",ИНФА!$M$51)</f>
        <v/>
      </c>
    </row>
    <row r="1907" spans="1:3" x14ac:dyDescent="0.25">
      <c r="A1907" s="19"/>
      <c r="B1907" s="12"/>
      <c r="C1907" s="25" t="str">
        <f>IF(ИНФА!$M$51="","",ИНФА!$M$51)</f>
        <v/>
      </c>
    </row>
    <row r="1908" spans="1:3" x14ac:dyDescent="0.25">
      <c r="A1908" s="19"/>
      <c r="B1908" s="12"/>
      <c r="C1908" s="25" t="str">
        <f>IF(ИНФА!$M$51="","",ИНФА!$M$51)</f>
        <v/>
      </c>
    </row>
    <row r="1909" spans="1:3" x14ac:dyDescent="0.25">
      <c r="A1909" s="19"/>
      <c r="B1909" s="12"/>
      <c r="C1909" s="25" t="str">
        <f>IF(ИНФА!$M$51="","",ИНФА!$M$51)</f>
        <v/>
      </c>
    </row>
    <row r="1910" spans="1:3" x14ac:dyDescent="0.25">
      <c r="A1910" s="19"/>
      <c r="B1910" s="12"/>
      <c r="C1910" s="25" t="str">
        <f>IF(ИНФА!$M$51="","",ИНФА!$M$51)</f>
        <v/>
      </c>
    </row>
    <row r="1911" spans="1:3" x14ac:dyDescent="0.25">
      <c r="A1911" s="19"/>
      <c r="B1911" s="12"/>
      <c r="C1911" s="25" t="str">
        <f>IF(ИНФА!$M$51="","",ИНФА!$M$51)</f>
        <v/>
      </c>
    </row>
    <row r="1912" spans="1:3" x14ac:dyDescent="0.25">
      <c r="A1912" s="19"/>
      <c r="B1912" s="12"/>
      <c r="C1912" s="25" t="str">
        <f>IF(ИНФА!$M$51="","",ИНФА!$M$51)</f>
        <v/>
      </c>
    </row>
    <row r="1913" spans="1:3" x14ac:dyDescent="0.25">
      <c r="A1913" s="19"/>
      <c r="B1913" s="12"/>
      <c r="C1913" s="25" t="str">
        <f>IF(ИНФА!$M$51="","",ИНФА!$M$51)</f>
        <v/>
      </c>
    </row>
    <row r="1914" spans="1:3" x14ac:dyDescent="0.25">
      <c r="A1914" s="19"/>
      <c r="B1914" s="12"/>
      <c r="C1914" s="25" t="str">
        <f>IF(ИНФА!$M$51="","",ИНФА!$M$51)</f>
        <v/>
      </c>
    </row>
    <row r="1915" spans="1:3" x14ac:dyDescent="0.25">
      <c r="A1915" s="19"/>
      <c r="B1915" s="12"/>
      <c r="C1915" s="25" t="str">
        <f>IF(ИНФА!$M$51="","",ИНФА!$M$51)</f>
        <v/>
      </c>
    </row>
    <row r="1916" spans="1:3" x14ac:dyDescent="0.25">
      <c r="A1916" s="19"/>
      <c r="B1916" s="12"/>
      <c r="C1916" s="25" t="str">
        <f>IF(ИНФА!$M$51="","",ИНФА!$M$51)</f>
        <v/>
      </c>
    </row>
    <row r="1917" spans="1:3" x14ac:dyDescent="0.25">
      <c r="A1917" s="19"/>
      <c r="B1917" s="12"/>
      <c r="C1917" s="25" t="str">
        <f>IF(ИНФА!$M$51="","",ИНФА!$M$51)</f>
        <v/>
      </c>
    </row>
    <row r="1918" spans="1:3" x14ac:dyDescent="0.25">
      <c r="A1918" s="19"/>
      <c r="B1918" s="12"/>
      <c r="C1918" s="25" t="str">
        <f>IF(ИНФА!$M$51="","",ИНФА!$M$51)</f>
        <v/>
      </c>
    </row>
    <row r="1919" spans="1:3" x14ac:dyDescent="0.25">
      <c r="A1919" s="19"/>
      <c r="B1919" s="12"/>
      <c r="C1919" s="25" t="str">
        <f>IF(ИНФА!$M$51="","",ИНФА!$M$51)</f>
        <v/>
      </c>
    </row>
    <row r="1920" spans="1:3" x14ac:dyDescent="0.25">
      <c r="A1920" s="19"/>
      <c r="B1920" s="12"/>
      <c r="C1920" s="25" t="str">
        <f>IF(ИНФА!$M$51="","",ИНФА!$M$51)</f>
        <v/>
      </c>
    </row>
    <row r="1921" spans="1:3" x14ac:dyDescent="0.25">
      <c r="A1921" s="19"/>
      <c r="B1921" s="12"/>
      <c r="C1921" s="25" t="str">
        <f>IF(ИНФА!$M$51="","",ИНФА!$M$51)</f>
        <v/>
      </c>
    </row>
    <row r="1922" spans="1:3" x14ac:dyDescent="0.25">
      <c r="A1922" s="19"/>
      <c r="B1922" s="12"/>
      <c r="C1922" s="25" t="str">
        <f>IF(ИНФА!$M$51="","",ИНФА!$M$51)</f>
        <v/>
      </c>
    </row>
    <row r="1923" spans="1:3" x14ac:dyDescent="0.25">
      <c r="A1923" s="19"/>
      <c r="B1923" s="12"/>
      <c r="C1923" s="25" t="str">
        <f>IF(ИНФА!$M$51="","",ИНФА!$M$51)</f>
        <v/>
      </c>
    </row>
    <row r="1924" spans="1:3" x14ac:dyDescent="0.25">
      <c r="A1924" s="19"/>
      <c r="B1924" s="12"/>
      <c r="C1924" s="25" t="str">
        <f>IF(ИНФА!$M$51="","",ИНФА!$M$51)</f>
        <v/>
      </c>
    </row>
    <row r="1925" spans="1:3" x14ac:dyDescent="0.25">
      <c r="A1925" s="19"/>
      <c r="B1925" s="12"/>
      <c r="C1925" s="25" t="str">
        <f>IF(ИНФА!$M$51="","",ИНФА!$M$51)</f>
        <v/>
      </c>
    </row>
    <row r="1926" spans="1:3" x14ac:dyDescent="0.25">
      <c r="A1926" s="19"/>
      <c r="B1926" s="12"/>
      <c r="C1926" s="25" t="str">
        <f>IF(ИНФА!$M$51="","",ИНФА!$M$51)</f>
        <v/>
      </c>
    </row>
    <row r="1927" spans="1:3" x14ac:dyDescent="0.25">
      <c r="A1927" s="19"/>
      <c r="B1927" s="12"/>
      <c r="C1927" s="25" t="str">
        <f>IF(ИНФА!$M$51="","",ИНФА!$M$51)</f>
        <v/>
      </c>
    </row>
    <row r="1928" spans="1:3" x14ac:dyDescent="0.25">
      <c r="A1928" s="19"/>
      <c r="B1928" s="12"/>
      <c r="C1928" s="25" t="str">
        <f>IF(ИНФА!$M$51="","",ИНФА!$M$51)</f>
        <v/>
      </c>
    </row>
    <row r="1929" spans="1:3" x14ac:dyDescent="0.25">
      <c r="A1929" s="19"/>
      <c r="B1929" s="12"/>
      <c r="C1929" s="25" t="str">
        <f>IF(ИНФА!$M$51="","",ИНФА!$M$51)</f>
        <v/>
      </c>
    </row>
    <row r="1930" spans="1:3" x14ac:dyDescent="0.25">
      <c r="A1930" s="19"/>
      <c r="B1930" s="12"/>
      <c r="C1930" s="25" t="str">
        <f>IF(ИНФА!$M$51="","",ИНФА!$M$51)</f>
        <v/>
      </c>
    </row>
    <row r="1931" spans="1:3" x14ac:dyDescent="0.25">
      <c r="A1931" s="19"/>
      <c r="B1931" s="12"/>
      <c r="C1931" s="25" t="str">
        <f>IF(ИНФА!$M$51="","",ИНФА!$M$51)</f>
        <v/>
      </c>
    </row>
    <row r="1932" spans="1:3" x14ac:dyDescent="0.25">
      <c r="A1932" s="19"/>
      <c r="B1932" s="12"/>
      <c r="C1932" s="25" t="str">
        <f>IF(ИНФА!$M$51="","",ИНФА!$M$51)</f>
        <v/>
      </c>
    </row>
    <row r="1933" spans="1:3" x14ac:dyDescent="0.25">
      <c r="A1933" s="19"/>
      <c r="B1933" s="12"/>
      <c r="C1933" s="25" t="str">
        <f>IF(ИНФА!$M$51="","",ИНФА!$M$51)</f>
        <v/>
      </c>
    </row>
    <row r="1934" spans="1:3" x14ac:dyDescent="0.25">
      <c r="A1934" s="19"/>
      <c r="B1934" s="12"/>
      <c r="C1934" s="25" t="str">
        <f>IF(ИНФА!$M$51="","",ИНФА!$M$51)</f>
        <v/>
      </c>
    </row>
    <row r="1935" spans="1:3" x14ac:dyDescent="0.25">
      <c r="A1935" s="19"/>
      <c r="B1935" s="12"/>
      <c r="C1935" s="25" t="str">
        <f>IF(ИНФА!$M$51="","",ИНФА!$M$51)</f>
        <v/>
      </c>
    </row>
    <row r="1936" spans="1:3" x14ac:dyDescent="0.25">
      <c r="A1936" s="19"/>
      <c r="B1936" s="12"/>
      <c r="C1936" s="25" t="str">
        <f>IF(ИНФА!$M$51="","",ИНФА!$M$51)</f>
        <v/>
      </c>
    </row>
    <row r="1937" spans="1:3" x14ac:dyDescent="0.25">
      <c r="A1937" s="19"/>
      <c r="B1937" s="12"/>
      <c r="C1937" s="25" t="str">
        <f>IF(ИНФА!$M$51="","",ИНФА!$M$51)</f>
        <v/>
      </c>
    </row>
    <row r="1938" spans="1:3" x14ac:dyDescent="0.25">
      <c r="A1938" s="19"/>
      <c r="B1938" s="12"/>
      <c r="C1938" s="25" t="str">
        <f>IF(ИНФА!$M$51="","",ИНФА!$M$51)</f>
        <v/>
      </c>
    </row>
    <row r="1939" spans="1:3" x14ac:dyDescent="0.25">
      <c r="A1939" s="19"/>
      <c r="B1939" s="12"/>
      <c r="C1939" s="25" t="str">
        <f>IF(ИНФА!$M$51="","",ИНФА!$M$51)</f>
        <v/>
      </c>
    </row>
    <row r="1940" spans="1:3" x14ac:dyDescent="0.25">
      <c r="A1940" s="19"/>
      <c r="B1940" s="12"/>
      <c r="C1940" s="25" t="str">
        <f>IF(ИНФА!$M$51="","",ИНФА!$M$51)</f>
        <v/>
      </c>
    </row>
    <row r="1941" spans="1:3" x14ac:dyDescent="0.25">
      <c r="A1941" s="19"/>
      <c r="B1941" s="12"/>
      <c r="C1941" s="25" t="str">
        <f>IF(ИНФА!$M$51="","",ИНФА!$M$51)</f>
        <v/>
      </c>
    </row>
    <row r="1942" spans="1:3" x14ac:dyDescent="0.25">
      <c r="A1942" s="19"/>
      <c r="B1942" s="12"/>
      <c r="C1942" s="25" t="str">
        <f>IF(ИНФА!$M$51="","",ИНФА!$M$51)</f>
        <v/>
      </c>
    </row>
    <row r="1943" spans="1:3" x14ac:dyDescent="0.25">
      <c r="A1943" s="19"/>
      <c r="B1943" s="12"/>
      <c r="C1943" s="25" t="str">
        <f>IF(ИНФА!$M$51="","",ИНФА!$M$51)</f>
        <v/>
      </c>
    </row>
    <row r="1944" spans="1:3" x14ac:dyDescent="0.25">
      <c r="A1944" s="19"/>
      <c r="B1944" s="12"/>
      <c r="C1944" s="25" t="str">
        <f>IF(ИНФА!$M$51="","",ИНФА!$M$51)</f>
        <v/>
      </c>
    </row>
    <row r="1945" spans="1:3" x14ac:dyDescent="0.25">
      <c r="A1945" s="19"/>
      <c r="B1945" s="12"/>
      <c r="C1945" s="25" t="str">
        <f>IF(ИНФА!$M$51="","",ИНФА!$M$51)</f>
        <v/>
      </c>
    </row>
    <row r="1946" spans="1:3" x14ac:dyDescent="0.25">
      <c r="A1946" s="19"/>
      <c r="B1946" s="12"/>
      <c r="C1946" s="25" t="str">
        <f>IF(ИНФА!$M$51="","",ИНФА!$M$51)</f>
        <v/>
      </c>
    </row>
    <row r="1947" spans="1:3" x14ac:dyDescent="0.25">
      <c r="A1947" s="19"/>
      <c r="B1947" s="12"/>
      <c r="C1947" s="25" t="str">
        <f>IF(ИНФА!$M$51="","",ИНФА!$M$51)</f>
        <v/>
      </c>
    </row>
    <row r="1948" spans="1:3" x14ac:dyDescent="0.25">
      <c r="A1948" s="19"/>
      <c r="B1948" s="12"/>
      <c r="C1948" s="25" t="str">
        <f>IF(ИНФА!$M$51="","",ИНФА!$M$51)</f>
        <v/>
      </c>
    </row>
    <row r="1949" spans="1:3" x14ac:dyDescent="0.25">
      <c r="A1949" s="19"/>
      <c r="B1949" s="12"/>
      <c r="C1949" s="25" t="str">
        <f>IF(ИНФА!$M$51="","",ИНФА!$M$51)</f>
        <v/>
      </c>
    </row>
    <row r="1950" spans="1:3" x14ac:dyDescent="0.25">
      <c r="A1950" s="19"/>
      <c r="B1950" s="12"/>
      <c r="C1950" s="25" t="str">
        <f>IF(ИНФА!$M$51="","",ИНФА!$M$51)</f>
        <v/>
      </c>
    </row>
    <row r="1951" spans="1:3" x14ac:dyDescent="0.25">
      <c r="A1951" s="19"/>
      <c r="B1951" s="12"/>
      <c r="C1951" s="25" t="str">
        <f>IF(ИНФА!$M$51="","",ИНФА!$M$51)</f>
        <v/>
      </c>
    </row>
    <row r="1952" spans="1:3" x14ac:dyDescent="0.25">
      <c r="A1952" s="19"/>
      <c r="B1952" s="12"/>
      <c r="C1952" s="25" t="str">
        <f>IF(ИНФА!$M$51="","",ИНФА!$M$51)</f>
        <v/>
      </c>
    </row>
    <row r="1953" spans="1:3" x14ac:dyDescent="0.25">
      <c r="A1953" s="19"/>
      <c r="B1953" s="12"/>
      <c r="C1953" s="25" t="str">
        <f>IF(ИНФА!$M$51="","",ИНФА!$M$51)</f>
        <v/>
      </c>
    </row>
    <row r="1954" spans="1:3" x14ac:dyDescent="0.25">
      <c r="A1954" s="19"/>
      <c r="B1954" s="12"/>
      <c r="C1954" s="25" t="str">
        <f>IF(ИНФА!$M$51="","",ИНФА!$M$51)</f>
        <v/>
      </c>
    </row>
    <row r="1955" spans="1:3" x14ac:dyDescent="0.25">
      <c r="A1955" s="19"/>
      <c r="B1955" s="12"/>
      <c r="C1955" s="25" t="str">
        <f>IF(ИНФА!$M$51="","",ИНФА!$M$51)</f>
        <v/>
      </c>
    </row>
    <row r="1956" spans="1:3" x14ac:dyDescent="0.25">
      <c r="A1956" s="19"/>
      <c r="B1956" s="12"/>
      <c r="C1956" s="25" t="str">
        <f>IF(ИНФА!$M$51="","",ИНФА!$M$51)</f>
        <v/>
      </c>
    </row>
    <row r="1957" spans="1:3" x14ac:dyDescent="0.25">
      <c r="A1957" s="19"/>
      <c r="B1957" s="12"/>
      <c r="C1957" s="25" t="str">
        <f>IF(ИНФА!$M$51="","",ИНФА!$M$51)</f>
        <v/>
      </c>
    </row>
    <row r="1958" spans="1:3" x14ac:dyDescent="0.25">
      <c r="A1958" s="19"/>
      <c r="B1958" s="12"/>
      <c r="C1958" s="25" t="str">
        <f>IF(ИНФА!$M$51="","",ИНФА!$M$51)</f>
        <v/>
      </c>
    </row>
    <row r="1959" spans="1:3" x14ac:dyDescent="0.25">
      <c r="A1959" s="19"/>
      <c r="B1959" s="12"/>
      <c r="C1959" s="25" t="str">
        <f>IF(ИНФА!$M$51="","",ИНФА!$M$51)</f>
        <v/>
      </c>
    </row>
    <row r="1960" spans="1:3" x14ac:dyDescent="0.25">
      <c r="A1960" s="19"/>
      <c r="B1960" s="12"/>
      <c r="C1960" s="25" t="str">
        <f>IF(ИНФА!$M$51="","",ИНФА!$M$51)</f>
        <v/>
      </c>
    </row>
    <row r="1961" spans="1:3" x14ac:dyDescent="0.25">
      <c r="A1961" s="19"/>
      <c r="B1961" s="12"/>
      <c r="C1961" s="25" t="str">
        <f>IF(ИНФА!$M$51="","",ИНФА!$M$51)</f>
        <v/>
      </c>
    </row>
    <row r="1962" spans="1:3" x14ac:dyDescent="0.25">
      <c r="A1962" s="19"/>
      <c r="B1962" s="12"/>
      <c r="C1962" s="25" t="str">
        <f>IF(ИНФА!$M$51="","",ИНФА!$M$51)</f>
        <v/>
      </c>
    </row>
    <row r="1963" spans="1:3" x14ac:dyDescent="0.25">
      <c r="A1963" s="19"/>
      <c r="B1963" s="12"/>
      <c r="C1963" s="25" t="str">
        <f>IF(ИНФА!$M$51="","",ИНФА!$M$51)</f>
        <v/>
      </c>
    </row>
    <row r="1964" spans="1:3" x14ac:dyDescent="0.25">
      <c r="A1964" s="19"/>
      <c r="B1964" s="12"/>
      <c r="C1964" s="25" t="str">
        <f>IF(ИНФА!$M$51="","",ИНФА!$M$51)</f>
        <v/>
      </c>
    </row>
    <row r="1965" spans="1:3" x14ac:dyDescent="0.25">
      <c r="A1965" s="19"/>
      <c r="B1965" s="12"/>
      <c r="C1965" s="25" t="str">
        <f>IF(ИНФА!$M$51="","",ИНФА!$M$51)</f>
        <v/>
      </c>
    </row>
    <row r="1966" spans="1:3" x14ac:dyDescent="0.25">
      <c r="A1966" s="19"/>
      <c r="B1966" s="12"/>
      <c r="C1966" s="25" t="str">
        <f>IF(ИНФА!$M$51="","",ИНФА!$M$51)</f>
        <v/>
      </c>
    </row>
    <row r="1967" spans="1:3" x14ac:dyDescent="0.25">
      <c r="A1967" s="19"/>
      <c r="B1967" s="12"/>
      <c r="C1967" s="25" t="str">
        <f>IF(ИНФА!$M$51="","",ИНФА!$M$51)</f>
        <v/>
      </c>
    </row>
    <row r="1968" spans="1:3" x14ac:dyDescent="0.25">
      <c r="A1968" s="19"/>
      <c r="B1968" s="12"/>
      <c r="C1968" s="25" t="str">
        <f>IF(ИНФА!$M$51="","",ИНФА!$M$51)</f>
        <v/>
      </c>
    </row>
    <row r="1969" spans="1:3" x14ac:dyDescent="0.25">
      <c r="A1969" s="19"/>
      <c r="B1969" s="12"/>
      <c r="C1969" s="25" t="str">
        <f>IF(ИНФА!$M$51="","",ИНФА!$M$51)</f>
        <v/>
      </c>
    </row>
    <row r="1970" spans="1:3" x14ac:dyDescent="0.25">
      <c r="A1970" s="19"/>
      <c r="B1970" s="12"/>
      <c r="C1970" s="25" t="str">
        <f>IF(ИНФА!$M$51="","",ИНФА!$M$51)</f>
        <v/>
      </c>
    </row>
    <row r="1971" spans="1:3" x14ac:dyDescent="0.25">
      <c r="A1971" s="19"/>
      <c r="B1971" s="12"/>
      <c r="C1971" s="25" t="str">
        <f>IF(ИНФА!$M$51="","",ИНФА!$M$51)</f>
        <v/>
      </c>
    </row>
    <row r="1972" spans="1:3" x14ac:dyDescent="0.25">
      <c r="A1972" s="19"/>
      <c r="B1972" s="12"/>
      <c r="C1972" s="25" t="str">
        <f>IF(ИНФА!$M$51="","",ИНФА!$M$51)</f>
        <v/>
      </c>
    </row>
    <row r="1973" spans="1:3" x14ac:dyDescent="0.25">
      <c r="A1973" s="19"/>
      <c r="B1973" s="12"/>
      <c r="C1973" s="25" t="str">
        <f>IF(ИНФА!$M$51="","",ИНФА!$M$51)</f>
        <v/>
      </c>
    </row>
    <row r="1974" spans="1:3" x14ac:dyDescent="0.25">
      <c r="A1974" s="19"/>
      <c r="B1974" s="12"/>
      <c r="C1974" s="25" t="str">
        <f>IF(ИНФА!$M$51="","",ИНФА!$M$51)</f>
        <v/>
      </c>
    </row>
    <row r="1975" spans="1:3" x14ac:dyDescent="0.25">
      <c r="A1975" s="19"/>
      <c r="B1975" s="12"/>
      <c r="C1975" s="25" t="str">
        <f>IF(ИНФА!$M$51="","",ИНФА!$M$51)</f>
        <v/>
      </c>
    </row>
    <row r="1976" spans="1:3" x14ac:dyDescent="0.25">
      <c r="A1976" s="19"/>
      <c r="B1976" s="12"/>
      <c r="C1976" s="25" t="str">
        <f>IF(ИНФА!$M$51="","",ИНФА!$M$51)</f>
        <v/>
      </c>
    </row>
    <row r="1977" spans="1:3" x14ac:dyDescent="0.25">
      <c r="A1977" s="19"/>
      <c r="B1977" s="12"/>
      <c r="C1977" s="25" t="str">
        <f>IF(ИНФА!$M$51="","",ИНФА!$M$51)</f>
        <v/>
      </c>
    </row>
    <row r="1978" spans="1:3" x14ac:dyDescent="0.25">
      <c r="A1978" s="19"/>
      <c r="B1978" s="12"/>
      <c r="C1978" s="25" t="str">
        <f>IF(ИНФА!$M$51="","",ИНФА!$M$51)</f>
        <v/>
      </c>
    </row>
    <row r="1979" spans="1:3" x14ac:dyDescent="0.25">
      <c r="A1979" s="19"/>
      <c r="B1979" s="12"/>
      <c r="C1979" s="25" t="str">
        <f>IF(ИНФА!$M$51="","",ИНФА!$M$51)</f>
        <v/>
      </c>
    </row>
    <row r="1980" spans="1:3" x14ac:dyDescent="0.25">
      <c r="A1980" s="19"/>
      <c r="B1980" s="12"/>
      <c r="C1980" s="25" t="str">
        <f>IF(ИНФА!$M$51="","",ИНФА!$M$51)</f>
        <v/>
      </c>
    </row>
    <row r="1981" spans="1:3" x14ac:dyDescent="0.25">
      <c r="A1981" s="19"/>
      <c r="B1981" s="12"/>
      <c r="C1981" s="25" t="str">
        <f>IF(ИНФА!$M$51="","",ИНФА!$M$51)</f>
        <v/>
      </c>
    </row>
    <row r="1982" spans="1:3" x14ac:dyDescent="0.25">
      <c r="A1982" s="19"/>
      <c r="B1982" s="12"/>
      <c r="C1982" s="25" t="str">
        <f>IF(ИНФА!$M$51="","",ИНФА!$M$51)</f>
        <v/>
      </c>
    </row>
    <row r="1983" spans="1:3" x14ac:dyDescent="0.25">
      <c r="A1983" s="19"/>
      <c r="B1983" s="12"/>
      <c r="C1983" s="25" t="str">
        <f>IF(ИНФА!$M$51="","",ИНФА!$M$51)</f>
        <v/>
      </c>
    </row>
    <row r="1984" spans="1:3" x14ac:dyDescent="0.25">
      <c r="A1984" s="19"/>
      <c r="B1984" s="12"/>
      <c r="C1984" s="25" t="str">
        <f>IF(ИНФА!$M$51="","",ИНФА!$M$51)</f>
        <v/>
      </c>
    </row>
    <row r="1985" spans="1:3" x14ac:dyDescent="0.25">
      <c r="A1985" s="19"/>
      <c r="B1985" s="12"/>
      <c r="C1985" s="25" t="str">
        <f>IF(ИНФА!$M$51="","",ИНФА!$M$51)</f>
        <v/>
      </c>
    </row>
    <row r="1986" spans="1:3" x14ac:dyDescent="0.25">
      <c r="A1986" s="19"/>
      <c r="B1986" s="12"/>
      <c r="C1986" s="25" t="str">
        <f>IF(ИНФА!$M$51="","",ИНФА!$M$51)</f>
        <v/>
      </c>
    </row>
    <row r="1987" spans="1:3" x14ac:dyDescent="0.25">
      <c r="A1987" s="19"/>
      <c r="B1987" s="12"/>
      <c r="C1987" s="25" t="str">
        <f>IF(ИНФА!$M$51="","",ИНФА!$M$51)</f>
        <v/>
      </c>
    </row>
    <row r="1988" spans="1:3" x14ac:dyDescent="0.25">
      <c r="A1988" s="19"/>
      <c r="B1988" s="12"/>
      <c r="C1988" s="25" t="str">
        <f>IF(ИНФА!$M$51="","",ИНФА!$M$51)</f>
        <v/>
      </c>
    </row>
    <row r="1989" spans="1:3" x14ac:dyDescent="0.25">
      <c r="A1989" s="19"/>
      <c r="B1989" s="12"/>
      <c r="C1989" s="25" t="str">
        <f>IF(ИНФА!$M$51="","",ИНФА!$M$51)</f>
        <v/>
      </c>
    </row>
    <row r="1990" spans="1:3" x14ac:dyDescent="0.25">
      <c r="A1990" s="19"/>
      <c r="B1990" s="12"/>
      <c r="C1990" s="25" t="str">
        <f>IF(ИНФА!$M$51="","",ИНФА!$M$51)</f>
        <v/>
      </c>
    </row>
    <row r="1991" spans="1:3" x14ac:dyDescent="0.25">
      <c r="A1991" s="19"/>
      <c r="B1991" s="12"/>
      <c r="C1991" s="25" t="str">
        <f>IF(ИНФА!$M$51="","",ИНФА!$M$51)</f>
        <v/>
      </c>
    </row>
    <row r="1992" spans="1:3" x14ac:dyDescent="0.25">
      <c r="A1992" s="19"/>
      <c r="B1992" s="12"/>
      <c r="C1992" s="25" t="str">
        <f>IF(ИНФА!$M$51="","",ИНФА!$M$51)</f>
        <v/>
      </c>
    </row>
    <row r="1993" spans="1:3" x14ac:dyDescent="0.25">
      <c r="A1993" s="19"/>
      <c r="B1993" s="12"/>
      <c r="C1993" s="25" t="str">
        <f>IF(ИНФА!$M$51="","",ИНФА!$M$51)</f>
        <v/>
      </c>
    </row>
    <row r="1994" spans="1:3" x14ac:dyDescent="0.25">
      <c r="A1994" s="19"/>
      <c r="B1994" s="12"/>
      <c r="C1994" s="25" t="str">
        <f>IF(ИНФА!$M$51="","",ИНФА!$M$51)</f>
        <v/>
      </c>
    </row>
    <row r="1995" spans="1:3" x14ac:dyDescent="0.25">
      <c r="A1995" s="19"/>
      <c r="B1995" s="12"/>
      <c r="C1995" s="25" t="str">
        <f>IF(ИНФА!$M$51="","",ИНФА!$M$51)</f>
        <v/>
      </c>
    </row>
    <row r="1996" spans="1:3" x14ac:dyDescent="0.25">
      <c r="A1996" s="19"/>
      <c r="B1996" s="12"/>
      <c r="C1996" s="25" t="str">
        <f>IF(ИНФА!$M$51="","",ИНФА!$M$51)</f>
        <v/>
      </c>
    </row>
    <row r="1997" spans="1:3" x14ac:dyDescent="0.25">
      <c r="A1997" s="19"/>
      <c r="B1997" s="12"/>
      <c r="C1997" s="25" t="str">
        <f>IF(ИНФА!$M$51="","",ИНФА!$M$51)</f>
        <v/>
      </c>
    </row>
    <row r="1998" spans="1:3" x14ac:dyDescent="0.25">
      <c r="A1998" s="19"/>
      <c r="B1998" s="12"/>
      <c r="C1998" s="25" t="str">
        <f>IF(ИНФА!$M$51="","",ИНФА!$M$51)</f>
        <v/>
      </c>
    </row>
    <row r="1999" spans="1:3" x14ac:dyDescent="0.25">
      <c r="A1999" s="19"/>
      <c r="B1999" s="12"/>
      <c r="C1999" s="25" t="str">
        <f>IF(ИНФА!$M$51="","",ИНФА!$M$51)</f>
        <v/>
      </c>
    </row>
    <row r="2000" spans="1:3" x14ac:dyDescent="0.25">
      <c r="A2000" s="19"/>
      <c r="B2000" s="12"/>
      <c r="C2000" s="25" t="str">
        <f>IF(ИНФА!$M$51="","",ИНФА!$M$51)</f>
        <v/>
      </c>
    </row>
  </sheetData>
  <autoFilter ref="A4:E1070" xr:uid="{DCCDC7A7-8710-406E-AA89-0FAF1EF5AA31}">
    <filterColumn colId="4">
      <filters>
        <filter val="1"/>
        <filter val="2"/>
      </filters>
    </filterColumn>
  </autoFilter>
  <mergeCells count="2">
    <mergeCell ref="A1:C1"/>
    <mergeCell ref="A2:C2"/>
  </mergeCells>
  <pageMargins left="0.23622047244094491" right="0.23622047244094491" top="0.39370078740157483" bottom="0.39370078740157483" header="0.31496062992125984" footer="0.3149606299212598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2730-8BD3-423A-A105-A80D5507E238}">
  <dimension ref="A1:G208"/>
  <sheetViews>
    <sheetView tabSelected="1" view="pageBreakPreview" topLeftCell="A7" zoomScaleNormal="100" zoomScaleSheetLayoutView="100" workbookViewId="0">
      <selection activeCell="O37" sqref="O37"/>
    </sheetView>
  </sheetViews>
  <sheetFormatPr defaultColWidth="9.109375" defaultRowHeight="13.8" x14ac:dyDescent="0.25"/>
  <cols>
    <col min="1" max="1" width="3.33203125" style="1" customWidth="1"/>
    <col min="2" max="2" width="11" style="1" customWidth="1"/>
    <col min="3" max="3" width="19.44140625" style="1" customWidth="1"/>
    <col min="4" max="4" width="10.5546875" style="1" customWidth="1"/>
    <col min="5" max="5" width="22.109375" style="1" customWidth="1"/>
    <col min="6" max="6" width="10.5546875" style="1" customWidth="1"/>
    <col min="7" max="7" width="22.109375" style="1" customWidth="1"/>
    <col min="8" max="20" width="3.33203125" style="1" customWidth="1"/>
    <col min="21" max="16384" width="9.109375" style="1"/>
  </cols>
  <sheetData>
    <row r="1" spans="1:7" x14ac:dyDescent="0.25">
      <c r="A1" s="167" t="s">
        <v>84</v>
      </c>
      <c r="B1" s="167"/>
      <c r="C1" s="167"/>
      <c r="D1" s="167"/>
      <c r="E1" s="167"/>
      <c r="F1" s="167"/>
      <c r="G1" s="167"/>
    </row>
    <row r="2" spans="1:7" ht="35.25" customHeight="1" x14ac:dyDescent="0.25">
      <c r="A2" s="168" t="s">
        <v>85</v>
      </c>
      <c r="B2" s="168"/>
      <c r="C2" s="168"/>
      <c r="D2" s="168"/>
      <c r="E2" s="168"/>
      <c r="F2" s="168"/>
      <c r="G2" s="168"/>
    </row>
    <row r="3" spans="1:7" ht="92.4" x14ac:dyDescent="0.25">
      <c r="A3" s="9" t="s">
        <v>14</v>
      </c>
      <c r="B3" s="9" t="s">
        <v>86</v>
      </c>
      <c r="C3" s="9" t="s">
        <v>87</v>
      </c>
      <c r="D3" s="9" t="s">
        <v>88</v>
      </c>
      <c r="E3" s="9" t="s">
        <v>89</v>
      </c>
      <c r="F3" s="9" t="s">
        <v>90</v>
      </c>
      <c r="G3" s="9" t="s">
        <v>89</v>
      </c>
    </row>
    <row r="4" spans="1:7" x14ac:dyDescent="0.25">
      <c r="A4" s="9">
        <v>1</v>
      </c>
      <c r="B4" s="5">
        <v>2</v>
      </c>
      <c r="C4" s="5">
        <v>3</v>
      </c>
      <c r="D4" s="10">
        <v>4</v>
      </c>
      <c r="E4" s="5">
        <v>5</v>
      </c>
      <c r="F4" s="20">
        <v>6</v>
      </c>
      <c r="G4" s="20">
        <v>7</v>
      </c>
    </row>
    <row r="5" spans="1:7" x14ac:dyDescent="0.25">
      <c r="A5" s="19"/>
      <c r="B5" s="18"/>
      <c r="C5" s="16"/>
      <c r="D5" s="18"/>
      <c r="E5" s="16"/>
      <c r="F5" s="16"/>
      <c r="G5" s="16"/>
    </row>
    <row r="6" spans="1:7" x14ac:dyDescent="0.25">
      <c r="A6" s="11"/>
      <c r="B6" s="13"/>
      <c r="C6" s="12"/>
      <c r="D6" s="12"/>
      <c r="E6" s="16"/>
      <c r="F6" s="16"/>
      <c r="G6" s="16"/>
    </row>
    <row r="7" spans="1:7" x14ac:dyDescent="0.25">
      <c r="A7" s="11"/>
      <c r="B7" s="12"/>
      <c r="C7" s="12"/>
      <c r="D7" s="12"/>
      <c r="E7" s="16"/>
      <c r="F7" s="16"/>
      <c r="G7" s="16"/>
    </row>
    <row r="8" spans="1:7" x14ac:dyDescent="0.25">
      <c r="A8" s="11"/>
      <c r="B8" s="13"/>
      <c r="C8" s="12"/>
      <c r="D8" s="12"/>
      <c r="E8" s="16"/>
      <c r="F8" s="16"/>
      <c r="G8" s="16"/>
    </row>
    <row r="9" spans="1:7" x14ac:dyDescent="0.25">
      <c r="A9" s="11"/>
      <c r="B9" s="13"/>
      <c r="C9" s="12"/>
      <c r="D9" s="12"/>
      <c r="E9" s="16"/>
      <c r="F9" s="16"/>
      <c r="G9" s="16"/>
    </row>
    <row r="10" spans="1:7" x14ac:dyDescent="0.25">
      <c r="A10" s="11"/>
      <c r="B10" s="13"/>
      <c r="C10" s="12"/>
      <c r="D10" s="12"/>
      <c r="E10" s="16"/>
      <c r="F10" s="16"/>
      <c r="G10" s="16"/>
    </row>
    <row r="11" spans="1:7" x14ac:dyDescent="0.25">
      <c r="A11" s="11"/>
      <c r="B11" s="17"/>
      <c r="C11" s="12"/>
      <c r="D11" s="12"/>
      <c r="E11" s="16"/>
      <c r="F11" s="16"/>
      <c r="G11" s="16"/>
    </row>
    <row r="12" spans="1:7" x14ac:dyDescent="0.25">
      <c r="A12" s="11"/>
      <c r="B12" s="17"/>
      <c r="C12" s="12"/>
      <c r="D12" s="12"/>
      <c r="E12" s="16"/>
      <c r="F12" s="16"/>
      <c r="G12" s="16"/>
    </row>
    <row r="13" spans="1:7" x14ac:dyDescent="0.25">
      <c r="A13" s="11"/>
      <c r="B13" s="17"/>
      <c r="C13" s="12"/>
      <c r="D13" s="12"/>
      <c r="E13" s="16"/>
      <c r="F13" s="16"/>
      <c r="G13" s="16"/>
    </row>
    <row r="14" spans="1:7" x14ac:dyDescent="0.25">
      <c r="A14" s="11"/>
      <c r="B14" s="11"/>
      <c r="C14" s="12"/>
      <c r="D14" s="12"/>
      <c r="E14" s="16"/>
      <c r="F14" s="16"/>
      <c r="G14" s="16"/>
    </row>
    <row r="15" spans="1:7" x14ac:dyDescent="0.25">
      <c r="A15" s="11"/>
      <c r="B15" s="17"/>
      <c r="C15" s="15"/>
      <c r="D15" s="12"/>
      <c r="E15" s="16"/>
      <c r="F15" s="16"/>
      <c r="G15" s="16"/>
    </row>
    <row r="16" spans="1:7" x14ac:dyDescent="0.25">
      <c r="A16" s="11"/>
      <c r="B16" s="11"/>
      <c r="C16" s="15"/>
      <c r="D16" s="12"/>
      <c r="E16" s="16"/>
      <c r="F16" s="16"/>
      <c r="G16" s="16"/>
    </row>
    <row r="17" spans="1:7" x14ac:dyDescent="0.25">
      <c r="A17" s="11"/>
      <c r="B17" s="11"/>
      <c r="C17" s="12"/>
      <c r="D17" s="12"/>
      <c r="E17" s="16"/>
      <c r="F17" s="16"/>
      <c r="G17" s="16"/>
    </row>
    <row r="18" spans="1:7" x14ac:dyDescent="0.25">
      <c r="A18" s="11"/>
      <c r="B18" s="13"/>
      <c r="C18" s="12"/>
      <c r="D18" s="12"/>
      <c r="E18" s="16"/>
      <c r="F18" s="16"/>
      <c r="G18" s="16"/>
    </row>
    <row r="19" spans="1:7" x14ac:dyDescent="0.25">
      <c r="A19" s="11"/>
      <c r="B19" s="12"/>
      <c r="C19" s="12"/>
      <c r="D19" s="12"/>
      <c r="E19" s="16"/>
      <c r="F19" s="16"/>
      <c r="G19" s="16"/>
    </row>
    <row r="20" spans="1:7" x14ac:dyDescent="0.25">
      <c r="A20" s="11"/>
      <c r="B20" s="12"/>
      <c r="C20" s="12"/>
      <c r="D20" s="12"/>
      <c r="E20" s="16"/>
      <c r="F20" s="16"/>
      <c r="G20" s="16"/>
    </row>
    <row r="21" spans="1:7" x14ac:dyDescent="0.25">
      <c r="A21" s="11"/>
      <c r="B21" s="13"/>
      <c r="C21" s="12"/>
      <c r="D21" s="12"/>
      <c r="E21" s="16"/>
      <c r="F21" s="16"/>
      <c r="G21" s="16"/>
    </row>
    <row r="22" spans="1:7" x14ac:dyDescent="0.25">
      <c r="A22" s="11"/>
      <c r="B22" s="11"/>
      <c r="C22" s="12"/>
      <c r="D22" s="12"/>
      <c r="E22" s="16"/>
      <c r="F22" s="16"/>
      <c r="G22" s="16"/>
    </row>
    <row r="23" spans="1:7" x14ac:dyDescent="0.25">
      <c r="A23" s="11"/>
      <c r="B23" s="11"/>
      <c r="C23" s="12"/>
      <c r="D23" s="12"/>
      <c r="E23" s="16"/>
      <c r="F23" s="16"/>
      <c r="G23" s="16"/>
    </row>
    <row r="24" spans="1:7" x14ac:dyDescent="0.25">
      <c r="A24" s="11"/>
      <c r="B24" s="11"/>
      <c r="C24" s="12"/>
      <c r="D24" s="12"/>
      <c r="E24" s="16"/>
      <c r="F24" s="16"/>
      <c r="G24" s="16"/>
    </row>
    <row r="25" spans="1:7" x14ac:dyDescent="0.25">
      <c r="A25" s="11"/>
      <c r="B25" s="18"/>
      <c r="C25" s="12"/>
      <c r="D25" s="12"/>
      <c r="E25" s="16"/>
      <c r="F25" s="16"/>
      <c r="G25" s="16"/>
    </row>
    <row r="26" spans="1:7" x14ac:dyDescent="0.25">
      <c r="A26" s="11"/>
      <c r="B26" s="12"/>
      <c r="C26" s="12"/>
      <c r="D26" s="12"/>
      <c r="E26" s="16"/>
      <c r="F26" s="16"/>
      <c r="G26" s="16"/>
    </row>
    <row r="27" spans="1:7" x14ac:dyDescent="0.25">
      <c r="A27" s="11"/>
      <c r="B27" s="12"/>
      <c r="C27" s="12"/>
      <c r="D27" s="12"/>
      <c r="E27" s="16"/>
      <c r="F27" s="16"/>
      <c r="G27" s="16"/>
    </row>
    <row r="28" spans="1:7" x14ac:dyDescent="0.25">
      <c r="A28" s="11"/>
      <c r="B28" s="12"/>
      <c r="C28" s="12"/>
      <c r="D28" s="12"/>
      <c r="E28" s="16"/>
      <c r="F28" s="16"/>
      <c r="G28" s="16"/>
    </row>
    <row r="29" spans="1:7" x14ac:dyDescent="0.25">
      <c r="A29" s="11"/>
      <c r="B29" s="12"/>
      <c r="C29" s="12"/>
      <c r="D29" s="12"/>
      <c r="E29" s="16"/>
      <c r="F29" s="16"/>
      <c r="G29" s="16"/>
    </row>
    <row r="30" spans="1:7" x14ac:dyDescent="0.25">
      <c r="A30" s="11"/>
      <c r="B30" s="12"/>
      <c r="C30" s="12"/>
      <c r="D30" s="12"/>
      <c r="E30" s="16"/>
      <c r="F30" s="16"/>
      <c r="G30" s="16"/>
    </row>
    <row r="31" spans="1:7" x14ac:dyDescent="0.25">
      <c r="A31" s="11"/>
      <c r="B31" s="12"/>
      <c r="C31" s="12"/>
      <c r="D31" s="12"/>
      <c r="E31" s="16"/>
      <c r="F31" s="16"/>
      <c r="G31" s="16"/>
    </row>
    <row r="32" spans="1:7" x14ac:dyDescent="0.25">
      <c r="A32" s="11"/>
      <c r="B32" s="12"/>
      <c r="C32" s="12"/>
      <c r="D32" s="12"/>
      <c r="E32" s="16"/>
      <c r="F32" s="16"/>
      <c r="G32" s="16"/>
    </row>
    <row r="33" spans="1:7" x14ac:dyDescent="0.25">
      <c r="A33" s="11"/>
      <c r="B33" s="12"/>
      <c r="C33" s="12"/>
      <c r="D33" s="12"/>
      <c r="E33" s="16"/>
      <c r="F33" s="16"/>
      <c r="G33" s="16"/>
    </row>
    <row r="34" spans="1:7" x14ac:dyDescent="0.25">
      <c r="A34" s="11"/>
      <c r="B34" s="12"/>
      <c r="C34" s="12"/>
      <c r="D34" s="12"/>
      <c r="E34" s="16"/>
      <c r="F34" s="16"/>
      <c r="G34" s="16"/>
    </row>
    <row r="35" spans="1:7" x14ac:dyDescent="0.25">
      <c r="A35" s="11"/>
      <c r="B35" s="12"/>
      <c r="C35" s="12"/>
      <c r="D35" s="12"/>
      <c r="E35" s="16"/>
      <c r="F35" s="16"/>
      <c r="G35" s="16"/>
    </row>
    <row r="36" spans="1:7" x14ac:dyDescent="0.25">
      <c r="A36" s="11"/>
      <c r="B36" s="12"/>
      <c r="C36" s="12"/>
      <c r="D36" s="12"/>
      <c r="E36" s="16"/>
      <c r="F36" s="16"/>
      <c r="G36" s="16"/>
    </row>
    <row r="37" spans="1:7" x14ac:dyDescent="0.25">
      <c r="A37" s="11"/>
      <c r="B37" s="12"/>
      <c r="C37" s="12"/>
      <c r="D37" s="12"/>
      <c r="E37" s="16"/>
      <c r="F37" s="16"/>
      <c r="G37" s="16"/>
    </row>
    <row r="38" spans="1:7" x14ac:dyDescent="0.25">
      <c r="A38" s="11"/>
      <c r="B38" s="12"/>
      <c r="C38" s="12"/>
      <c r="D38" s="12"/>
      <c r="E38" s="16"/>
      <c r="F38" s="16"/>
      <c r="G38" s="16"/>
    </row>
    <row r="39" spans="1:7" x14ac:dyDescent="0.25">
      <c r="A39" s="11"/>
      <c r="B39" s="12"/>
      <c r="C39" s="12"/>
      <c r="D39" s="12"/>
      <c r="E39" s="16"/>
      <c r="F39" s="16"/>
      <c r="G39" s="16"/>
    </row>
    <row r="40" spans="1:7" x14ac:dyDescent="0.25">
      <c r="A40" s="11"/>
      <c r="B40" s="12"/>
      <c r="C40" s="12"/>
      <c r="D40" s="12"/>
      <c r="E40" s="16"/>
      <c r="F40" s="16"/>
      <c r="G40" s="16"/>
    </row>
    <row r="41" spans="1:7" x14ac:dyDescent="0.25">
      <c r="A41" s="11"/>
      <c r="B41" s="12"/>
      <c r="C41" s="12"/>
      <c r="D41" s="12"/>
      <c r="E41" s="16"/>
      <c r="F41" s="16"/>
      <c r="G41" s="16"/>
    </row>
    <row r="42" spans="1:7" x14ac:dyDescent="0.25">
      <c r="A42" s="11"/>
      <c r="B42" s="12"/>
      <c r="C42" s="12"/>
      <c r="D42" s="12"/>
      <c r="E42" s="16"/>
      <c r="F42" s="16"/>
      <c r="G42" s="16"/>
    </row>
    <row r="43" spans="1:7" x14ac:dyDescent="0.25">
      <c r="A43" s="11"/>
      <c r="B43" s="12"/>
      <c r="C43" s="12"/>
      <c r="D43" s="12"/>
      <c r="E43" s="16"/>
      <c r="F43" s="16"/>
      <c r="G43" s="16"/>
    </row>
    <row r="44" spans="1:7" x14ac:dyDescent="0.25">
      <c r="A44" s="11"/>
      <c r="B44" s="12"/>
      <c r="C44" s="12"/>
      <c r="D44" s="12"/>
      <c r="E44" s="16"/>
      <c r="F44" s="16"/>
      <c r="G44" s="16"/>
    </row>
    <row r="45" spans="1:7" x14ac:dyDescent="0.25">
      <c r="A45" s="11"/>
      <c r="B45" s="12"/>
      <c r="C45" s="12"/>
      <c r="D45" s="12"/>
      <c r="E45" s="16"/>
      <c r="F45" s="16"/>
      <c r="G45" s="16"/>
    </row>
    <row r="46" spans="1:7" x14ac:dyDescent="0.25">
      <c r="A46" s="11"/>
      <c r="B46" s="12"/>
      <c r="C46" s="12"/>
      <c r="D46" s="12"/>
      <c r="E46" s="16"/>
      <c r="F46" s="16"/>
      <c r="G46" s="16"/>
    </row>
    <row r="47" spans="1:7" x14ac:dyDescent="0.25">
      <c r="A47" s="11"/>
      <c r="B47" s="12"/>
      <c r="C47" s="12"/>
      <c r="D47" s="12"/>
      <c r="E47" s="16"/>
      <c r="F47" s="16"/>
      <c r="G47" s="16"/>
    </row>
    <row r="48" spans="1:7" x14ac:dyDescent="0.25">
      <c r="A48" s="11"/>
      <c r="B48" s="12"/>
      <c r="C48" s="12"/>
      <c r="D48" s="12"/>
      <c r="E48" s="16"/>
      <c r="F48" s="16"/>
      <c r="G48" s="16"/>
    </row>
    <row r="49" spans="1:7" x14ac:dyDescent="0.25">
      <c r="A49" s="11"/>
      <c r="B49" s="12"/>
      <c r="C49" s="12"/>
      <c r="D49" s="12"/>
      <c r="E49" s="16"/>
      <c r="F49" s="16"/>
      <c r="G49" s="16"/>
    </row>
    <row r="50" spans="1:7" x14ac:dyDescent="0.25">
      <c r="A50" s="11"/>
      <c r="B50" s="12"/>
      <c r="C50" s="12"/>
      <c r="D50" s="12"/>
      <c r="E50" s="16"/>
      <c r="F50" s="16"/>
      <c r="G50" s="16"/>
    </row>
    <row r="51" spans="1:7" x14ac:dyDescent="0.25">
      <c r="A51" s="11"/>
      <c r="B51" s="12"/>
      <c r="C51" s="12"/>
      <c r="D51" s="12"/>
      <c r="E51" s="16"/>
      <c r="F51" s="16"/>
      <c r="G51" s="16"/>
    </row>
    <row r="52" spans="1:7" x14ac:dyDescent="0.25">
      <c r="A52" s="11"/>
      <c r="B52" s="12"/>
      <c r="C52" s="12"/>
      <c r="D52" s="12"/>
      <c r="E52" s="16"/>
      <c r="F52" s="16"/>
      <c r="G52" s="16"/>
    </row>
    <row r="53" spans="1:7" x14ac:dyDescent="0.25">
      <c r="A53" s="11"/>
      <c r="B53" s="12"/>
      <c r="C53" s="12"/>
      <c r="D53" s="12"/>
      <c r="E53" s="16"/>
      <c r="F53" s="16"/>
      <c r="G53" s="16"/>
    </row>
    <row r="54" spans="1:7" x14ac:dyDescent="0.25">
      <c r="A54" s="11"/>
      <c r="B54" s="12"/>
      <c r="C54" s="12"/>
      <c r="D54" s="12"/>
      <c r="E54" s="16"/>
      <c r="F54" s="16"/>
      <c r="G54" s="16"/>
    </row>
    <row r="55" spans="1:7" x14ac:dyDescent="0.25">
      <c r="A55" s="11"/>
      <c r="B55" s="12"/>
      <c r="C55" s="12"/>
      <c r="D55" s="12"/>
      <c r="E55" s="16"/>
      <c r="F55" s="16"/>
      <c r="G55" s="16"/>
    </row>
    <row r="56" spans="1:7" x14ac:dyDescent="0.25">
      <c r="A56" s="11"/>
      <c r="B56" s="12"/>
      <c r="C56" s="12"/>
      <c r="D56" s="12"/>
      <c r="E56" s="16"/>
      <c r="F56" s="16"/>
      <c r="G56" s="16"/>
    </row>
    <row r="57" spans="1:7" x14ac:dyDescent="0.25">
      <c r="A57" s="11"/>
      <c r="B57" s="12"/>
      <c r="C57" s="12"/>
      <c r="D57" s="12"/>
      <c r="E57" s="16"/>
      <c r="F57" s="16"/>
      <c r="G57" s="16"/>
    </row>
    <row r="58" spans="1:7" x14ac:dyDescent="0.25">
      <c r="A58" s="11"/>
      <c r="B58" s="12"/>
      <c r="C58" s="12"/>
      <c r="D58" s="12"/>
      <c r="E58" s="16"/>
      <c r="F58" s="16"/>
      <c r="G58" s="16"/>
    </row>
    <row r="59" spans="1:7" x14ac:dyDescent="0.25">
      <c r="A59" s="11"/>
      <c r="B59" s="12"/>
      <c r="C59" s="12"/>
      <c r="D59" s="12"/>
      <c r="E59" s="16"/>
      <c r="F59" s="16"/>
      <c r="G59" s="16"/>
    </row>
    <row r="60" spans="1:7" x14ac:dyDescent="0.25">
      <c r="A60" s="11"/>
      <c r="B60" s="12"/>
      <c r="C60" s="12"/>
      <c r="D60" s="12"/>
      <c r="E60" s="16"/>
      <c r="F60" s="16"/>
      <c r="G60" s="16"/>
    </row>
    <row r="61" spans="1:7" x14ac:dyDescent="0.25">
      <c r="A61" s="11"/>
      <c r="B61" s="12"/>
      <c r="C61" s="12"/>
      <c r="D61" s="12"/>
      <c r="E61" s="16"/>
      <c r="F61" s="16"/>
      <c r="G61" s="16"/>
    </row>
    <row r="62" spans="1:7" x14ac:dyDescent="0.25">
      <c r="A62" s="11"/>
      <c r="B62" s="12"/>
      <c r="C62" s="12"/>
      <c r="D62" s="12"/>
      <c r="E62" s="16"/>
      <c r="F62" s="16"/>
      <c r="G62" s="16"/>
    </row>
    <row r="63" spans="1:7" x14ac:dyDescent="0.25">
      <c r="A63" s="11"/>
      <c r="B63" s="12"/>
      <c r="C63" s="12"/>
      <c r="D63" s="12"/>
      <c r="E63" s="16"/>
      <c r="F63" s="16"/>
      <c r="G63" s="16"/>
    </row>
    <row r="64" spans="1:7" x14ac:dyDescent="0.25">
      <c r="A64" s="11"/>
      <c r="B64" s="12"/>
      <c r="C64" s="12"/>
      <c r="D64" s="12"/>
      <c r="E64" s="16"/>
      <c r="F64" s="16"/>
      <c r="G64" s="16"/>
    </row>
    <row r="65" spans="1:7" x14ac:dyDescent="0.25">
      <c r="A65" s="11"/>
      <c r="B65" s="12"/>
      <c r="C65" s="12"/>
      <c r="D65" s="12"/>
      <c r="E65" s="16"/>
      <c r="F65" s="16"/>
      <c r="G65" s="16"/>
    </row>
    <row r="66" spans="1:7" x14ac:dyDescent="0.25">
      <c r="A66" s="11"/>
      <c r="B66" s="12"/>
      <c r="C66" s="12"/>
      <c r="D66" s="12"/>
      <c r="E66" s="16"/>
      <c r="F66" s="16"/>
      <c r="G66" s="16"/>
    </row>
    <row r="67" spans="1:7" x14ac:dyDescent="0.25">
      <c r="A67" s="11"/>
      <c r="B67" s="12"/>
      <c r="C67" s="12"/>
      <c r="D67" s="12"/>
      <c r="E67" s="16"/>
      <c r="F67" s="16"/>
      <c r="G67" s="16"/>
    </row>
    <row r="68" spans="1:7" x14ac:dyDescent="0.25">
      <c r="A68" s="11"/>
      <c r="B68" s="12"/>
      <c r="C68" s="12"/>
      <c r="D68" s="12"/>
      <c r="E68" s="16"/>
      <c r="F68" s="16"/>
      <c r="G68" s="16"/>
    </row>
    <row r="69" spans="1:7" x14ac:dyDescent="0.25">
      <c r="A69" s="11"/>
      <c r="B69" s="12"/>
      <c r="C69" s="12"/>
      <c r="D69" s="12"/>
      <c r="E69" s="16"/>
      <c r="F69" s="16"/>
      <c r="G69" s="16"/>
    </row>
    <row r="70" spans="1:7" x14ac:dyDescent="0.25">
      <c r="A70" s="11"/>
      <c r="B70" s="12"/>
      <c r="C70" s="12"/>
      <c r="D70" s="12"/>
      <c r="E70" s="16"/>
      <c r="F70" s="16"/>
      <c r="G70" s="16"/>
    </row>
    <row r="71" spans="1:7" x14ac:dyDescent="0.25">
      <c r="A71" s="11"/>
      <c r="B71" s="12"/>
      <c r="C71" s="12"/>
      <c r="D71" s="12"/>
      <c r="E71" s="16"/>
      <c r="F71" s="16"/>
      <c r="G71" s="16"/>
    </row>
    <row r="72" spans="1:7" x14ac:dyDescent="0.25">
      <c r="A72" s="11"/>
      <c r="B72" s="12"/>
      <c r="C72" s="12"/>
      <c r="D72" s="12"/>
      <c r="E72" s="16"/>
      <c r="F72" s="16"/>
      <c r="G72" s="16"/>
    </row>
    <row r="73" spans="1:7" x14ac:dyDescent="0.25">
      <c r="A73" s="11"/>
      <c r="B73" s="12"/>
      <c r="C73" s="12"/>
      <c r="D73" s="12"/>
      <c r="E73" s="16"/>
      <c r="F73" s="16"/>
      <c r="G73" s="16"/>
    </row>
    <row r="74" spans="1:7" x14ac:dyDescent="0.25">
      <c r="A74" s="11"/>
      <c r="B74" s="12"/>
      <c r="C74" s="12"/>
      <c r="D74" s="12"/>
      <c r="E74" s="16"/>
      <c r="F74" s="16"/>
      <c r="G74" s="16"/>
    </row>
    <row r="75" spans="1:7" x14ac:dyDescent="0.25">
      <c r="A75" s="11"/>
      <c r="B75" s="12"/>
      <c r="C75" s="12"/>
      <c r="D75" s="12"/>
      <c r="E75" s="16"/>
      <c r="F75" s="16"/>
      <c r="G75" s="16"/>
    </row>
    <row r="76" spans="1:7" x14ac:dyDescent="0.25">
      <c r="A76" s="11"/>
      <c r="B76" s="12"/>
      <c r="C76" s="12"/>
      <c r="D76" s="12"/>
      <c r="E76" s="16"/>
      <c r="F76" s="16"/>
      <c r="G76" s="16"/>
    </row>
    <row r="77" spans="1:7" x14ac:dyDescent="0.25">
      <c r="A77" s="11"/>
      <c r="B77" s="12"/>
      <c r="C77" s="12"/>
      <c r="D77" s="12"/>
      <c r="E77" s="16"/>
      <c r="F77" s="16"/>
      <c r="G77" s="16"/>
    </row>
    <row r="78" spans="1:7" x14ac:dyDescent="0.25">
      <c r="A78" s="11"/>
      <c r="B78" s="12"/>
      <c r="C78" s="12"/>
      <c r="D78" s="12"/>
      <c r="E78" s="16"/>
      <c r="F78" s="16"/>
      <c r="G78" s="16"/>
    </row>
    <row r="79" spans="1:7" x14ac:dyDescent="0.25">
      <c r="A79" s="11"/>
      <c r="B79" s="12"/>
      <c r="C79" s="12"/>
      <c r="D79" s="12"/>
      <c r="E79" s="16"/>
      <c r="F79" s="16"/>
      <c r="G79" s="16"/>
    </row>
    <row r="80" spans="1:7" x14ac:dyDescent="0.25">
      <c r="A80" s="11"/>
      <c r="B80" s="12"/>
      <c r="C80" s="12"/>
      <c r="D80" s="12"/>
      <c r="E80" s="16"/>
      <c r="F80" s="16"/>
      <c r="G80" s="16"/>
    </row>
    <row r="81" spans="1:7" x14ac:dyDescent="0.25">
      <c r="A81" s="11"/>
      <c r="B81" s="12"/>
      <c r="C81" s="12"/>
      <c r="D81" s="12"/>
      <c r="E81" s="16"/>
      <c r="F81" s="16"/>
      <c r="G81" s="16"/>
    </row>
    <row r="82" spans="1:7" x14ac:dyDescent="0.25">
      <c r="A82" s="11"/>
      <c r="B82" s="12"/>
      <c r="C82" s="12"/>
      <c r="D82" s="12"/>
      <c r="E82" s="16"/>
      <c r="F82" s="16"/>
      <c r="G82" s="16"/>
    </row>
    <row r="83" spans="1:7" x14ac:dyDescent="0.25">
      <c r="A83" s="11"/>
      <c r="B83" s="12"/>
      <c r="C83" s="12"/>
      <c r="D83" s="12"/>
      <c r="E83" s="16"/>
      <c r="F83" s="16"/>
      <c r="G83" s="16"/>
    </row>
    <row r="84" spans="1:7" x14ac:dyDescent="0.25">
      <c r="A84" s="11"/>
      <c r="B84" s="12"/>
      <c r="C84" s="12"/>
      <c r="D84" s="12"/>
      <c r="E84" s="16"/>
      <c r="F84" s="16"/>
      <c r="G84" s="16"/>
    </row>
    <row r="85" spans="1:7" x14ac:dyDescent="0.25">
      <c r="A85" s="11"/>
      <c r="B85" s="12"/>
      <c r="C85" s="12"/>
      <c r="D85" s="12"/>
      <c r="E85" s="16"/>
      <c r="F85" s="16"/>
      <c r="G85" s="16"/>
    </row>
    <row r="86" spans="1:7" x14ac:dyDescent="0.25">
      <c r="A86" s="11"/>
      <c r="B86" s="12"/>
      <c r="C86" s="12"/>
      <c r="D86" s="12"/>
      <c r="E86" s="16"/>
      <c r="F86" s="16"/>
      <c r="G86" s="16"/>
    </row>
    <row r="87" spans="1:7" x14ac:dyDescent="0.25">
      <c r="A87" s="11"/>
      <c r="B87" s="12"/>
      <c r="C87" s="12"/>
      <c r="D87" s="12"/>
      <c r="E87" s="16"/>
      <c r="F87" s="16"/>
      <c r="G87" s="16"/>
    </row>
    <row r="88" spans="1:7" x14ac:dyDescent="0.25">
      <c r="A88" s="11"/>
      <c r="B88" s="12"/>
      <c r="C88" s="12"/>
      <c r="D88" s="12"/>
      <c r="E88" s="16"/>
      <c r="F88" s="16"/>
      <c r="G88" s="16"/>
    </row>
    <row r="89" spans="1:7" x14ac:dyDescent="0.25">
      <c r="A89" s="11"/>
      <c r="B89" s="12"/>
      <c r="C89" s="12"/>
      <c r="D89" s="12"/>
      <c r="E89" s="16"/>
      <c r="F89" s="16"/>
      <c r="G89" s="16"/>
    </row>
    <row r="90" spans="1:7" x14ac:dyDescent="0.25">
      <c r="A90" s="11"/>
      <c r="B90" s="12"/>
      <c r="C90" s="12"/>
      <c r="D90" s="12"/>
      <c r="E90" s="16"/>
      <c r="F90" s="16"/>
      <c r="G90" s="16"/>
    </row>
    <row r="91" spans="1:7" x14ac:dyDescent="0.25">
      <c r="A91" s="11"/>
      <c r="B91" s="12"/>
      <c r="C91" s="12"/>
      <c r="D91" s="12"/>
      <c r="E91" s="16"/>
      <c r="F91" s="16"/>
      <c r="G91" s="16"/>
    </row>
    <row r="92" spans="1:7" x14ac:dyDescent="0.25">
      <c r="A92" s="11"/>
      <c r="B92" s="12"/>
      <c r="C92" s="12"/>
      <c r="D92" s="12"/>
      <c r="E92" s="16"/>
      <c r="F92" s="16"/>
      <c r="G92" s="16"/>
    </row>
    <row r="93" spans="1:7" x14ac:dyDescent="0.25">
      <c r="A93" s="11"/>
      <c r="B93" s="12"/>
      <c r="C93" s="12"/>
      <c r="D93" s="12"/>
      <c r="E93" s="16"/>
      <c r="F93" s="16"/>
      <c r="G93" s="16"/>
    </row>
    <row r="94" spans="1:7" x14ac:dyDescent="0.25">
      <c r="A94" s="11"/>
      <c r="B94" s="12"/>
      <c r="C94" s="12"/>
      <c r="D94" s="12"/>
      <c r="E94" s="16"/>
      <c r="F94" s="16"/>
      <c r="G94" s="16"/>
    </row>
    <row r="95" spans="1:7" x14ac:dyDescent="0.25">
      <c r="A95" s="11"/>
      <c r="B95" s="12"/>
      <c r="C95" s="12"/>
      <c r="D95" s="12"/>
      <c r="E95" s="16"/>
      <c r="F95" s="16"/>
      <c r="G95" s="16"/>
    </row>
    <row r="96" spans="1:7" x14ac:dyDescent="0.25">
      <c r="A96" s="11"/>
      <c r="B96" s="12"/>
      <c r="C96" s="12"/>
      <c r="D96" s="12"/>
      <c r="E96" s="16"/>
      <c r="F96" s="16"/>
      <c r="G96" s="16"/>
    </row>
    <row r="97" spans="1:7" x14ac:dyDescent="0.25">
      <c r="A97" s="11"/>
      <c r="B97" s="12"/>
      <c r="C97" s="12"/>
      <c r="D97" s="12"/>
      <c r="E97" s="16"/>
      <c r="F97" s="16"/>
      <c r="G97" s="16"/>
    </row>
    <row r="98" spans="1:7" x14ac:dyDescent="0.25">
      <c r="A98" s="11"/>
      <c r="B98" s="12"/>
      <c r="C98" s="12"/>
      <c r="D98" s="12"/>
      <c r="E98" s="16"/>
      <c r="F98" s="16"/>
      <c r="G98" s="16"/>
    </row>
    <row r="99" spans="1:7" x14ac:dyDescent="0.25">
      <c r="A99" s="11"/>
      <c r="B99" s="12"/>
      <c r="C99" s="12"/>
      <c r="D99" s="12"/>
      <c r="E99" s="16"/>
      <c r="F99" s="16"/>
      <c r="G99" s="16"/>
    </row>
    <row r="100" spans="1:7" x14ac:dyDescent="0.25">
      <c r="A100" s="11"/>
      <c r="B100" s="12"/>
      <c r="C100" s="12"/>
      <c r="D100" s="12"/>
      <c r="E100" s="16"/>
      <c r="F100" s="16"/>
      <c r="G100" s="16"/>
    </row>
    <row r="101" spans="1:7" x14ac:dyDescent="0.25">
      <c r="A101" s="11"/>
      <c r="B101" s="12"/>
      <c r="C101" s="12"/>
      <c r="D101" s="12"/>
      <c r="E101" s="16"/>
      <c r="F101" s="16"/>
      <c r="G101" s="16"/>
    </row>
    <row r="102" spans="1:7" x14ac:dyDescent="0.25">
      <c r="A102" s="11"/>
      <c r="B102" s="12"/>
      <c r="C102" s="12"/>
      <c r="D102" s="12"/>
      <c r="E102" s="16"/>
      <c r="F102" s="16"/>
      <c r="G102" s="16"/>
    </row>
    <row r="103" spans="1:7" x14ac:dyDescent="0.25">
      <c r="A103" s="11"/>
      <c r="B103" s="12"/>
      <c r="C103" s="12"/>
      <c r="D103" s="12"/>
      <c r="E103" s="16"/>
      <c r="F103" s="16"/>
      <c r="G103" s="16"/>
    </row>
    <row r="104" spans="1:7" x14ac:dyDescent="0.25">
      <c r="A104" s="11"/>
      <c r="B104" s="12"/>
      <c r="C104" s="12"/>
      <c r="D104" s="12"/>
      <c r="E104" s="16"/>
      <c r="F104" s="16"/>
      <c r="G104" s="16"/>
    </row>
    <row r="105" spans="1:7" x14ac:dyDescent="0.25">
      <c r="A105" s="11"/>
      <c r="B105" s="12"/>
      <c r="C105" s="12"/>
      <c r="D105" s="12"/>
      <c r="E105" s="16"/>
      <c r="F105" s="16"/>
      <c r="G105" s="16"/>
    </row>
    <row r="106" spans="1:7" x14ac:dyDescent="0.25">
      <c r="A106" s="11"/>
      <c r="B106" s="12"/>
      <c r="C106" s="12"/>
      <c r="D106" s="12"/>
      <c r="E106" s="16"/>
      <c r="F106" s="16"/>
      <c r="G106" s="16"/>
    </row>
    <row r="107" spans="1:7" x14ac:dyDescent="0.25">
      <c r="A107" s="11"/>
      <c r="B107" s="12"/>
      <c r="C107" s="12"/>
      <c r="D107" s="12"/>
      <c r="E107" s="16"/>
      <c r="F107" s="16"/>
      <c r="G107" s="16"/>
    </row>
    <row r="108" spans="1:7" x14ac:dyDescent="0.25">
      <c r="A108" s="11"/>
      <c r="B108" s="12"/>
      <c r="C108" s="12"/>
      <c r="D108" s="12"/>
      <c r="E108" s="16"/>
      <c r="F108" s="16"/>
      <c r="G108" s="16"/>
    </row>
    <row r="109" spans="1:7" x14ac:dyDescent="0.25">
      <c r="A109" s="11"/>
      <c r="B109" s="12"/>
      <c r="C109" s="12"/>
      <c r="D109" s="12"/>
      <c r="E109" s="16"/>
      <c r="F109" s="16"/>
      <c r="G109" s="16"/>
    </row>
    <row r="110" spans="1:7" x14ac:dyDescent="0.25">
      <c r="A110" s="11"/>
      <c r="B110" s="12"/>
      <c r="C110" s="12"/>
      <c r="D110" s="12"/>
      <c r="E110" s="16"/>
      <c r="F110" s="16"/>
      <c r="G110" s="16"/>
    </row>
    <row r="111" spans="1:7" x14ac:dyDescent="0.25">
      <c r="A111" s="11"/>
      <c r="B111" s="12"/>
      <c r="C111" s="12"/>
      <c r="D111" s="12"/>
      <c r="E111" s="16"/>
      <c r="F111" s="16"/>
      <c r="G111" s="16"/>
    </row>
    <row r="112" spans="1:7" x14ac:dyDescent="0.25">
      <c r="A112" s="11"/>
      <c r="B112" s="12"/>
      <c r="C112" s="12"/>
      <c r="D112" s="12"/>
      <c r="E112" s="16"/>
      <c r="F112" s="16"/>
      <c r="G112" s="16"/>
    </row>
    <row r="113" spans="1:7" x14ac:dyDescent="0.25">
      <c r="A113" s="11"/>
      <c r="B113" s="12"/>
      <c r="C113" s="12"/>
      <c r="D113" s="12"/>
      <c r="E113" s="16"/>
      <c r="F113" s="16"/>
      <c r="G113" s="16"/>
    </row>
    <row r="114" spans="1:7" x14ac:dyDescent="0.25">
      <c r="A114" s="11"/>
      <c r="B114" s="12"/>
      <c r="C114" s="12"/>
      <c r="D114" s="12"/>
      <c r="E114" s="16"/>
      <c r="F114" s="16"/>
      <c r="G114" s="16"/>
    </row>
    <row r="115" spans="1:7" x14ac:dyDescent="0.25">
      <c r="A115" s="11"/>
      <c r="B115" s="12"/>
      <c r="C115" s="12"/>
      <c r="D115" s="12"/>
      <c r="E115" s="16"/>
      <c r="F115" s="16"/>
      <c r="G115" s="16"/>
    </row>
    <row r="116" spans="1:7" x14ac:dyDescent="0.25">
      <c r="A116" s="11"/>
      <c r="B116" s="12"/>
      <c r="C116" s="12"/>
      <c r="D116" s="12"/>
      <c r="E116" s="16"/>
      <c r="F116" s="16"/>
      <c r="G116" s="16"/>
    </row>
    <row r="117" spans="1:7" x14ac:dyDescent="0.25">
      <c r="A117" s="11"/>
      <c r="B117" s="12"/>
      <c r="C117" s="12"/>
      <c r="D117" s="12"/>
      <c r="E117" s="16"/>
      <c r="F117" s="16"/>
      <c r="G117" s="16"/>
    </row>
    <row r="118" spans="1:7" x14ac:dyDescent="0.25">
      <c r="A118" s="11"/>
      <c r="B118" s="12"/>
      <c r="C118" s="12"/>
      <c r="D118" s="12"/>
      <c r="E118" s="16"/>
      <c r="F118" s="16"/>
      <c r="G118" s="16"/>
    </row>
    <row r="119" spans="1:7" x14ac:dyDescent="0.25">
      <c r="A119" s="11"/>
      <c r="B119" s="12"/>
      <c r="C119" s="12"/>
      <c r="D119" s="12"/>
      <c r="E119" s="16"/>
      <c r="F119" s="16"/>
      <c r="G119" s="16"/>
    </row>
    <row r="120" spans="1:7" x14ac:dyDescent="0.25">
      <c r="A120" s="11"/>
      <c r="B120" s="12"/>
      <c r="C120" s="12"/>
      <c r="D120" s="12"/>
      <c r="E120" s="16"/>
      <c r="F120" s="16"/>
      <c r="G120" s="16"/>
    </row>
    <row r="121" spans="1:7" x14ac:dyDescent="0.25">
      <c r="A121" s="11"/>
      <c r="B121" s="12"/>
      <c r="C121" s="12"/>
      <c r="D121" s="12"/>
      <c r="E121" s="16"/>
      <c r="F121" s="16"/>
      <c r="G121" s="16"/>
    </row>
    <row r="122" spans="1:7" x14ac:dyDescent="0.25">
      <c r="A122" s="11"/>
      <c r="B122" s="12"/>
      <c r="C122" s="12"/>
      <c r="D122" s="12"/>
      <c r="E122" s="16"/>
      <c r="F122" s="16"/>
      <c r="G122" s="16"/>
    </row>
    <row r="123" spans="1:7" x14ac:dyDescent="0.25">
      <c r="A123" s="11"/>
      <c r="B123" s="12"/>
      <c r="C123" s="12"/>
      <c r="D123" s="12"/>
      <c r="E123" s="16"/>
      <c r="F123" s="16"/>
      <c r="G123" s="16"/>
    </row>
    <row r="124" spans="1:7" x14ac:dyDescent="0.25">
      <c r="A124" s="11"/>
      <c r="B124" s="12"/>
      <c r="C124" s="12"/>
      <c r="D124" s="12"/>
      <c r="E124" s="16"/>
      <c r="F124" s="16"/>
      <c r="G124" s="16"/>
    </row>
    <row r="125" spans="1:7" x14ac:dyDescent="0.25">
      <c r="A125" s="11"/>
      <c r="B125" s="12"/>
      <c r="C125" s="12"/>
      <c r="D125" s="12"/>
      <c r="E125" s="16"/>
      <c r="F125" s="16"/>
      <c r="G125" s="16"/>
    </row>
    <row r="126" spans="1:7" x14ac:dyDescent="0.25">
      <c r="A126" s="11"/>
      <c r="B126" s="12"/>
      <c r="C126" s="12"/>
      <c r="D126" s="12"/>
      <c r="E126" s="16"/>
      <c r="F126" s="16"/>
      <c r="G126" s="16"/>
    </row>
    <row r="127" spans="1:7" x14ac:dyDescent="0.25">
      <c r="A127" s="11"/>
      <c r="B127" s="12"/>
      <c r="C127" s="12"/>
      <c r="D127" s="12"/>
      <c r="E127" s="16"/>
      <c r="F127" s="16"/>
      <c r="G127" s="16"/>
    </row>
    <row r="128" spans="1:7" x14ac:dyDescent="0.25">
      <c r="A128" s="11"/>
      <c r="B128" s="12"/>
      <c r="C128" s="12"/>
      <c r="D128" s="12"/>
      <c r="E128" s="16"/>
      <c r="F128" s="16"/>
      <c r="G128" s="16"/>
    </row>
    <row r="129" spans="1:7" x14ac:dyDescent="0.25">
      <c r="A129" s="11"/>
      <c r="B129" s="12"/>
      <c r="C129" s="12"/>
      <c r="D129" s="12"/>
      <c r="E129" s="16"/>
      <c r="F129" s="16"/>
      <c r="G129" s="16"/>
    </row>
    <row r="130" spans="1:7" x14ac:dyDescent="0.25">
      <c r="A130" s="11"/>
      <c r="B130" s="12"/>
      <c r="C130" s="12"/>
      <c r="D130" s="12"/>
      <c r="E130" s="16"/>
      <c r="F130" s="16"/>
      <c r="G130" s="16"/>
    </row>
    <row r="131" spans="1:7" x14ac:dyDescent="0.25">
      <c r="A131" s="11"/>
      <c r="B131" s="12"/>
      <c r="C131" s="12"/>
      <c r="D131" s="12"/>
      <c r="E131" s="16"/>
      <c r="F131" s="16"/>
      <c r="G131" s="16"/>
    </row>
    <row r="132" spans="1:7" x14ac:dyDescent="0.25">
      <c r="A132" s="11"/>
      <c r="B132" s="12"/>
      <c r="C132" s="12"/>
      <c r="D132" s="12"/>
      <c r="E132" s="16"/>
      <c r="F132" s="16"/>
      <c r="G132" s="16"/>
    </row>
    <row r="133" spans="1:7" x14ac:dyDescent="0.25">
      <c r="A133" s="11"/>
      <c r="B133" s="12"/>
      <c r="C133" s="12"/>
      <c r="D133" s="12"/>
      <c r="E133" s="16"/>
      <c r="F133" s="16"/>
      <c r="G133" s="16"/>
    </row>
    <row r="134" spans="1:7" x14ac:dyDescent="0.25">
      <c r="A134" s="11"/>
      <c r="B134" s="12"/>
      <c r="C134" s="12"/>
      <c r="D134" s="12"/>
      <c r="E134" s="16"/>
      <c r="F134" s="16"/>
      <c r="G134" s="16"/>
    </row>
    <row r="135" spans="1:7" x14ac:dyDescent="0.25">
      <c r="A135" s="11"/>
      <c r="B135" s="12"/>
      <c r="C135" s="12"/>
      <c r="D135" s="12"/>
      <c r="E135" s="16"/>
      <c r="F135" s="16"/>
      <c r="G135" s="16"/>
    </row>
    <row r="136" spans="1:7" x14ac:dyDescent="0.25">
      <c r="A136" s="11"/>
      <c r="B136" s="12"/>
      <c r="C136" s="12"/>
      <c r="D136" s="12"/>
      <c r="E136" s="16"/>
      <c r="F136" s="16"/>
      <c r="G136" s="16"/>
    </row>
    <row r="137" spans="1:7" x14ac:dyDescent="0.25">
      <c r="A137" s="11"/>
      <c r="B137" s="12"/>
      <c r="C137" s="12"/>
      <c r="D137" s="12"/>
      <c r="E137" s="16"/>
      <c r="F137" s="16"/>
      <c r="G137" s="16"/>
    </row>
    <row r="138" spans="1:7" x14ac:dyDescent="0.25">
      <c r="A138" s="11"/>
      <c r="B138" s="12"/>
      <c r="C138" s="12"/>
      <c r="D138" s="12"/>
      <c r="E138" s="16"/>
      <c r="F138" s="16"/>
      <c r="G138" s="16"/>
    </row>
    <row r="139" spans="1:7" x14ac:dyDescent="0.25">
      <c r="A139" s="11"/>
      <c r="B139" s="12"/>
      <c r="C139" s="12"/>
      <c r="D139" s="12"/>
      <c r="E139" s="16"/>
      <c r="F139" s="16"/>
      <c r="G139" s="16"/>
    </row>
    <row r="140" spans="1:7" x14ac:dyDescent="0.25">
      <c r="A140" s="11"/>
      <c r="B140" s="12"/>
      <c r="C140" s="12"/>
      <c r="D140" s="12"/>
      <c r="E140" s="16"/>
      <c r="F140" s="16"/>
      <c r="G140" s="16"/>
    </row>
    <row r="141" spans="1:7" x14ac:dyDescent="0.25">
      <c r="A141" s="11"/>
      <c r="B141" s="12"/>
      <c r="C141" s="12"/>
      <c r="D141" s="12"/>
      <c r="E141" s="16"/>
      <c r="F141" s="16"/>
      <c r="G141" s="16"/>
    </row>
    <row r="142" spans="1:7" x14ac:dyDescent="0.25">
      <c r="A142" s="11"/>
      <c r="B142" s="12"/>
      <c r="C142" s="12"/>
      <c r="D142" s="12"/>
      <c r="E142" s="16"/>
      <c r="F142" s="16"/>
      <c r="G142" s="16"/>
    </row>
    <row r="143" spans="1:7" x14ac:dyDescent="0.25">
      <c r="A143" s="11"/>
      <c r="B143" s="12"/>
      <c r="C143" s="12"/>
      <c r="D143" s="12"/>
      <c r="E143" s="16"/>
      <c r="F143" s="16"/>
      <c r="G143" s="16"/>
    </row>
    <row r="144" spans="1:7" x14ac:dyDescent="0.25">
      <c r="A144" s="11"/>
      <c r="B144" s="12"/>
      <c r="C144" s="12"/>
      <c r="D144" s="12"/>
      <c r="E144" s="16"/>
      <c r="F144" s="16"/>
      <c r="G144" s="16"/>
    </row>
    <row r="145" spans="1:7" x14ac:dyDescent="0.25">
      <c r="A145" s="11"/>
      <c r="B145" s="12"/>
      <c r="C145" s="12"/>
      <c r="D145" s="12"/>
      <c r="E145" s="16"/>
      <c r="F145" s="16"/>
      <c r="G145" s="16"/>
    </row>
    <row r="146" spans="1:7" x14ac:dyDescent="0.25">
      <c r="A146" s="11"/>
      <c r="B146" s="12"/>
      <c r="C146" s="12"/>
      <c r="D146" s="12"/>
      <c r="E146" s="16"/>
      <c r="F146" s="16"/>
      <c r="G146" s="16"/>
    </row>
    <row r="147" spans="1:7" x14ac:dyDescent="0.25">
      <c r="A147" s="11"/>
      <c r="B147" s="12"/>
      <c r="C147" s="12"/>
      <c r="D147" s="12"/>
      <c r="E147" s="16"/>
      <c r="F147" s="16"/>
      <c r="G147" s="16"/>
    </row>
    <row r="148" spans="1:7" x14ac:dyDescent="0.25">
      <c r="A148" s="11"/>
      <c r="B148" s="12"/>
      <c r="C148" s="12"/>
      <c r="D148" s="12"/>
      <c r="E148" s="16"/>
      <c r="F148" s="16"/>
      <c r="G148" s="16"/>
    </row>
    <row r="149" spans="1:7" x14ac:dyDescent="0.25">
      <c r="A149" s="11"/>
      <c r="B149" s="12"/>
      <c r="C149" s="12"/>
      <c r="D149" s="12"/>
      <c r="E149" s="16"/>
      <c r="F149" s="16"/>
      <c r="G149" s="16"/>
    </row>
    <row r="150" spans="1:7" x14ac:dyDescent="0.25">
      <c r="A150" s="11"/>
      <c r="B150" s="12"/>
      <c r="C150" s="12"/>
      <c r="D150" s="12"/>
      <c r="E150" s="16"/>
      <c r="F150" s="16"/>
      <c r="G150" s="16"/>
    </row>
    <row r="151" spans="1:7" x14ac:dyDescent="0.25">
      <c r="A151" s="11"/>
      <c r="B151" s="12"/>
      <c r="C151" s="12"/>
      <c r="D151" s="12"/>
      <c r="E151" s="16"/>
      <c r="F151" s="16"/>
      <c r="G151" s="16"/>
    </row>
    <row r="152" spans="1:7" x14ac:dyDescent="0.25">
      <c r="A152" s="11"/>
      <c r="B152" s="12"/>
      <c r="C152" s="12"/>
      <c r="D152" s="12"/>
      <c r="E152" s="16"/>
      <c r="F152" s="16"/>
      <c r="G152" s="16"/>
    </row>
    <row r="153" spans="1:7" x14ac:dyDescent="0.25">
      <c r="A153" s="11"/>
      <c r="B153" s="12"/>
      <c r="C153" s="12"/>
      <c r="D153" s="12"/>
      <c r="E153" s="16"/>
      <c r="F153" s="16"/>
      <c r="G153" s="16"/>
    </row>
    <row r="154" spans="1:7" x14ac:dyDescent="0.25">
      <c r="A154" s="11"/>
      <c r="B154" s="12"/>
      <c r="C154" s="12"/>
      <c r="D154" s="12"/>
      <c r="E154" s="16"/>
      <c r="F154" s="16"/>
      <c r="G154" s="16"/>
    </row>
    <row r="155" spans="1:7" x14ac:dyDescent="0.25">
      <c r="A155" s="11"/>
      <c r="B155" s="12"/>
      <c r="C155" s="12"/>
      <c r="D155" s="12"/>
      <c r="E155" s="16"/>
      <c r="F155" s="16"/>
      <c r="G155" s="16"/>
    </row>
    <row r="156" spans="1:7" x14ac:dyDescent="0.25">
      <c r="A156" s="11"/>
      <c r="B156" s="12"/>
      <c r="C156" s="12"/>
      <c r="D156" s="12"/>
      <c r="E156" s="16"/>
      <c r="F156" s="16"/>
      <c r="G156" s="16"/>
    </row>
    <row r="157" spans="1:7" x14ac:dyDescent="0.25">
      <c r="A157" s="11"/>
      <c r="B157" s="12"/>
      <c r="C157" s="12"/>
      <c r="D157" s="12"/>
      <c r="E157" s="16"/>
      <c r="F157" s="16"/>
      <c r="G157" s="16"/>
    </row>
    <row r="158" spans="1:7" x14ac:dyDescent="0.25">
      <c r="A158" s="11"/>
      <c r="B158" s="12"/>
      <c r="C158" s="12"/>
      <c r="D158" s="12"/>
      <c r="E158" s="16"/>
      <c r="F158" s="16"/>
      <c r="G158" s="16"/>
    </row>
    <row r="159" spans="1:7" x14ac:dyDescent="0.25">
      <c r="A159" s="11"/>
      <c r="B159" s="12"/>
      <c r="C159" s="12"/>
      <c r="D159" s="12"/>
      <c r="E159" s="16"/>
      <c r="F159" s="16"/>
      <c r="G159" s="16"/>
    </row>
    <row r="160" spans="1:7" x14ac:dyDescent="0.25">
      <c r="A160" s="11"/>
      <c r="B160" s="12"/>
      <c r="C160" s="12"/>
      <c r="D160" s="12"/>
      <c r="E160" s="16"/>
      <c r="F160" s="16"/>
      <c r="G160" s="16"/>
    </row>
    <row r="161" spans="1:7" x14ac:dyDescent="0.25">
      <c r="A161" s="11"/>
      <c r="B161" s="12"/>
      <c r="C161" s="12"/>
      <c r="D161" s="12"/>
      <c r="E161" s="16"/>
      <c r="F161" s="16"/>
      <c r="G161" s="16"/>
    </row>
    <row r="162" spans="1:7" x14ac:dyDescent="0.25">
      <c r="A162" s="11"/>
      <c r="B162" s="12"/>
      <c r="C162" s="12"/>
      <c r="D162" s="12"/>
      <c r="E162" s="16"/>
      <c r="F162" s="16"/>
      <c r="G162" s="16"/>
    </row>
    <row r="163" spans="1:7" x14ac:dyDescent="0.25">
      <c r="A163" s="11"/>
      <c r="B163" s="12"/>
      <c r="C163" s="12"/>
      <c r="D163" s="12"/>
      <c r="E163" s="16"/>
      <c r="F163" s="16"/>
      <c r="G163" s="16"/>
    </row>
    <row r="164" spans="1:7" x14ac:dyDescent="0.25">
      <c r="A164" s="11"/>
      <c r="B164" s="12"/>
      <c r="C164" s="12"/>
      <c r="D164" s="12"/>
      <c r="E164" s="16"/>
      <c r="F164" s="16"/>
      <c r="G164" s="16"/>
    </row>
    <row r="165" spans="1:7" x14ac:dyDescent="0.25">
      <c r="A165" s="11"/>
      <c r="B165" s="12"/>
      <c r="C165" s="12"/>
      <c r="D165" s="12"/>
      <c r="E165" s="16"/>
      <c r="F165" s="16"/>
      <c r="G165" s="16"/>
    </row>
    <row r="166" spans="1:7" x14ac:dyDescent="0.25">
      <c r="A166" s="11"/>
      <c r="B166" s="12"/>
      <c r="C166" s="12"/>
      <c r="D166" s="12"/>
      <c r="E166" s="16"/>
      <c r="F166" s="16"/>
      <c r="G166" s="16"/>
    </row>
    <row r="167" spans="1:7" x14ac:dyDescent="0.25">
      <c r="A167" s="11"/>
      <c r="B167" s="12"/>
      <c r="C167" s="12"/>
      <c r="D167" s="12"/>
      <c r="E167" s="16"/>
      <c r="F167" s="16"/>
      <c r="G167" s="16"/>
    </row>
    <row r="168" spans="1:7" x14ac:dyDescent="0.25">
      <c r="A168" s="11"/>
      <c r="B168" s="12"/>
      <c r="C168" s="12"/>
      <c r="D168" s="12"/>
      <c r="E168" s="16"/>
      <c r="F168" s="16"/>
      <c r="G168" s="16"/>
    </row>
    <row r="169" spans="1:7" x14ac:dyDescent="0.25">
      <c r="A169" s="11"/>
      <c r="B169" s="12"/>
      <c r="C169" s="12"/>
      <c r="D169" s="12"/>
      <c r="E169" s="16"/>
      <c r="F169" s="16"/>
      <c r="G169" s="16"/>
    </row>
    <row r="170" spans="1:7" x14ac:dyDescent="0.25">
      <c r="A170" s="11"/>
      <c r="B170" s="12"/>
      <c r="C170" s="12"/>
      <c r="D170" s="12"/>
      <c r="E170" s="16"/>
      <c r="F170" s="16"/>
      <c r="G170" s="16"/>
    </row>
    <row r="171" spans="1:7" x14ac:dyDescent="0.25">
      <c r="A171" s="11"/>
      <c r="B171" s="12"/>
      <c r="C171" s="12"/>
      <c r="D171" s="12"/>
      <c r="E171" s="16"/>
      <c r="F171" s="16"/>
      <c r="G171" s="16"/>
    </row>
    <row r="172" spans="1:7" x14ac:dyDescent="0.25">
      <c r="A172" s="11"/>
      <c r="B172" s="12"/>
      <c r="C172" s="12"/>
      <c r="D172" s="12"/>
      <c r="E172" s="16"/>
      <c r="F172" s="16"/>
      <c r="G172" s="16"/>
    </row>
    <row r="173" spans="1:7" x14ac:dyDescent="0.25">
      <c r="A173" s="11"/>
      <c r="B173" s="12"/>
      <c r="C173" s="12"/>
      <c r="D173" s="12"/>
      <c r="E173" s="16"/>
      <c r="F173" s="16"/>
      <c r="G173" s="16"/>
    </row>
    <row r="174" spans="1:7" x14ac:dyDescent="0.25">
      <c r="A174" s="11"/>
      <c r="B174" s="12"/>
      <c r="C174" s="12"/>
      <c r="D174" s="12"/>
      <c r="E174" s="16"/>
      <c r="F174" s="16"/>
      <c r="G174" s="16"/>
    </row>
    <row r="175" spans="1:7" x14ac:dyDescent="0.25">
      <c r="A175" s="11"/>
      <c r="B175" s="12"/>
      <c r="C175" s="12"/>
      <c r="D175" s="12"/>
      <c r="E175" s="16"/>
      <c r="F175" s="16"/>
      <c r="G175" s="16"/>
    </row>
    <row r="176" spans="1:7" x14ac:dyDescent="0.25">
      <c r="A176" s="11"/>
      <c r="B176" s="12"/>
      <c r="C176" s="12"/>
      <c r="D176" s="12"/>
      <c r="E176" s="16"/>
      <c r="F176" s="16"/>
      <c r="G176" s="16"/>
    </row>
    <row r="177" spans="1:7" x14ac:dyDescent="0.25">
      <c r="A177" s="11"/>
      <c r="B177" s="12"/>
      <c r="C177" s="12"/>
      <c r="D177" s="12"/>
      <c r="E177" s="16"/>
      <c r="F177" s="16"/>
      <c r="G177" s="16"/>
    </row>
    <row r="178" spans="1:7" x14ac:dyDescent="0.25">
      <c r="A178" s="11"/>
      <c r="B178" s="12"/>
      <c r="C178" s="12"/>
      <c r="D178" s="12"/>
      <c r="E178" s="16"/>
      <c r="F178" s="16"/>
      <c r="G178" s="16"/>
    </row>
    <row r="179" spans="1:7" x14ac:dyDescent="0.25">
      <c r="A179" s="11"/>
      <c r="B179" s="12"/>
      <c r="C179" s="12"/>
      <c r="D179" s="12"/>
      <c r="E179" s="16"/>
      <c r="F179" s="16"/>
      <c r="G179" s="16"/>
    </row>
    <row r="180" spans="1:7" x14ac:dyDescent="0.25">
      <c r="A180" s="11"/>
      <c r="B180" s="12"/>
      <c r="C180" s="12"/>
      <c r="D180" s="12"/>
      <c r="E180" s="16"/>
      <c r="F180" s="16"/>
      <c r="G180" s="16"/>
    </row>
    <row r="181" spans="1:7" x14ac:dyDescent="0.25">
      <c r="A181" s="11"/>
      <c r="B181" s="12"/>
      <c r="C181" s="12"/>
      <c r="D181" s="12"/>
      <c r="E181" s="16"/>
      <c r="F181" s="16"/>
      <c r="G181" s="16"/>
    </row>
    <row r="182" spans="1:7" x14ac:dyDescent="0.25">
      <c r="A182" s="11"/>
      <c r="B182" s="12"/>
      <c r="C182" s="12"/>
      <c r="D182" s="12"/>
      <c r="E182" s="16"/>
      <c r="F182" s="16"/>
      <c r="G182" s="16"/>
    </row>
    <row r="183" spans="1:7" x14ac:dyDescent="0.25">
      <c r="A183" s="11"/>
      <c r="B183" s="12"/>
      <c r="C183" s="12"/>
      <c r="D183" s="12"/>
      <c r="E183" s="16"/>
      <c r="F183" s="16"/>
      <c r="G183" s="16"/>
    </row>
    <row r="184" spans="1:7" x14ac:dyDescent="0.25">
      <c r="A184" s="11"/>
      <c r="B184" s="12"/>
      <c r="C184" s="12"/>
      <c r="D184" s="12"/>
      <c r="E184" s="16"/>
      <c r="F184" s="16"/>
      <c r="G184" s="16"/>
    </row>
    <row r="185" spans="1:7" x14ac:dyDescent="0.25">
      <c r="A185" s="11"/>
      <c r="B185" s="12"/>
      <c r="C185" s="12"/>
      <c r="D185" s="12"/>
      <c r="E185" s="16"/>
      <c r="F185" s="16"/>
      <c r="G185" s="16"/>
    </row>
    <row r="186" spans="1:7" x14ac:dyDescent="0.25">
      <c r="A186" s="11"/>
      <c r="B186" s="12"/>
      <c r="C186" s="12"/>
      <c r="D186" s="12"/>
      <c r="E186" s="16"/>
      <c r="F186" s="16"/>
      <c r="G186" s="16"/>
    </row>
    <row r="187" spans="1:7" x14ac:dyDescent="0.25">
      <c r="A187" s="11"/>
      <c r="B187" s="12"/>
      <c r="C187" s="12"/>
      <c r="D187" s="12"/>
      <c r="E187" s="16"/>
      <c r="F187" s="16"/>
      <c r="G187" s="16"/>
    </row>
    <row r="188" spans="1:7" x14ac:dyDescent="0.25">
      <c r="A188" s="11"/>
      <c r="B188" s="12"/>
      <c r="C188" s="12"/>
      <c r="D188" s="12"/>
      <c r="E188" s="16"/>
      <c r="F188" s="16"/>
      <c r="G188" s="16"/>
    </row>
    <row r="189" spans="1:7" x14ac:dyDescent="0.25">
      <c r="A189" s="11"/>
      <c r="B189" s="12"/>
      <c r="C189" s="12"/>
      <c r="D189" s="12"/>
      <c r="E189" s="16"/>
      <c r="F189" s="16"/>
      <c r="G189" s="16"/>
    </row>
    <row r="190" spans="1:7" x14ac:dyDescent="0.25">
      <c r="A190" s="11"/>
      <c r="B190" s="12"/>
      <c r="C190" s="12"/>
      <c r="D190" s="12"/>
      <c r="E190" s="16"/>
      <c r="F190" s="16"/>
      <c r="G190" s="16"/>
    </row>
    <row r="191" spans="1:7" x14ac:dyDescent="0.25">
      <c r="A191" s="11"/>
      <c r="B191" s="12"/>
      <c r="C191" s="12"/>
      <c r="D191" s="12"/>
      <c r="E191" s="16"/>
      <c r="F191" s="16"/>
      <c r="G191" s="16"/>
    </row>
    <row r="192" spans="1:7" x14ac:dyDescent="0.25">
      <c r="A192" s="11"/>
      <c r="B192" s="12"/>
      <c r="C192" s="12"/>
      <c r="D192" s="12"/>
      <c r="E192" s="16"/>
      <c r="F192" s="16"/>
      <c r="G192" s="16"/>
    </row>
    <row r="193" spans="1:7" x14ac:dyDescent="0.25">
      <c r="A193" s="11"/>
      <c r="B193" s="12"/>
      <c r="C193" s="12"/>
      <c r="D193" s="12"/>
      <c r="E193" s="16"/>
      <c r="F193" s="16"/>
      <c r="G193" s="16"/>
    </row>
    <row r="194" spans="1:7" x14ac:dyDescent="0.25">
      <c r="A194" s="11"/>
      <c r="B194" s="12"/>
      <c r="C194" s="12"/>
      <c r="D194" s="12"/>
      <c r="E194" s="16"/>
      <c r="F194" s="16"/>
      <c r="G194" s="16"/>
    </row>
    <row r="195" spans="1:7" x14ac:dyDescent="0.25">
      <c r="A195" s="11"/>
      <c r="B195" s="12"/>
      <c r="C195" s="12"/>
      <c r="D195" s="12"/>
      <c r="E195" s="16"/>
      <c r="F195" s="16"/>
      <c r="G195" s="16"/>
    </row>
    <row r="196" spans="1:7" x14ac:dyDescent="0.25">
      <c r="A196" s="11"/>
      <c r="B196" s="12"/>
      <c r="C196" s="12"/>
      <c r="D196" s="12"/>
      <c r="E196" s="16"/>
      <c r="F196" s="16"/>
      <c r="G196" s="16"/>
    </row>
    <row r="197" spans="1:7" x14ac:dyDescent="0.25">
      <c r="A197" s="11"/>
      <c r="B197" s="12"/>
      <c r="C197" s="12"/>
      <c r="D197" s="12"/>
      <c r="E197" s="16"/>
      <c r="F197" s="16"/>
      <c r="G197" s="16"/>
    </row>
    <row r="198" spans="1:7" x14ac:dyDescent="0.25">
      <c r="A198" s="11"/>
      <c r="B198" s="12"/>
      <c r="C198" s="12"/>
      <c r="D198" s="12"/>
      <c r="E198" s="16"/>
      <c r="F198" s="16"/>
      <c r="G198" s="16"/>
    </row>
    <row r="199" spans="1:7" x14ac:dyDescent="0.25">
      <c r="A199" s="11"/>
      <c r="B199" s="12"/>
      <c r="C199" s="12"/>
      <c r="D199" s="12"/>
      <c r="E199" s="16"/>
      <c r="F199" s="16"/>
      <c r="G199" s="16"/>
    </row>
    <row r="200" spans="1:7" x14ac:dyDescent="0.25">
      <c r="A200" s="11"/>
      <c r="B200" s="12"/>
      <c r="C200" s="12"/>
      <c r="D200" s="12"/>
      <c r="E200" s="16"/>
      <c r="F200" s="16"/>
      <c r="G200" s="16"/>
    </row>
    <row r="201" spans="1:7" x14ac:dyDescent="0.25">
      <c r="A201" s="11"/>
      <c r="B201" s="12"/>
      <c r="C201" s="12"/>
      <c r="D201" s="12"/>
      <c r="E201" s="16"/>
      <c r="F201" s="16"/>
      <c r="G201" s="16"/>
    </row>
    <row r="202" spans="1:7" x14ac:dyDescent="0.25">
      <c r="A202" s="11"/>
      <c r="B202" s="12"/>
      <c r="C202" s="12"/>
      <c r="D202" s="12"/>
      <c r="E202" s="16"/>
      <c r="F202" s="16"/>
      <c r="G202" s="16"/>
    </row>
    <row r="203" spans="1:7" x14ac:dyDescent="0.25">
      <c r="A203" s="11"/>
      <c r="B203" s="12"/>
      <c r="C203" s="12"/>
      <c r="D203" s="12"/>
      <c r="E203" s="16"/>
      <c r="F203" s="16"/>
      <c r="G203" s="16"/>
    </row>
    <row r="204" spans="1:7" x14ac:dyDescent="0.25">
      <c r="A204" s="11"/>
      <c r="B204" s="12"/>
      <c r="C204" s="12"/>
      <c r="D204" s="12"/>
      <c r="E204" s="16"/>
      <c r="F204" s="16"/>
      <c r="G204" s="16"/>
    </row>
    <row r="205" spans="1:7" x14ac:dyDescent="0.25">
      <c r="A205" s="11"/>
      <c r="B205" s="12"/>
      <c r="C205" s="12"/>
      <c r="D205" s="12"/>
      <c r="E205" s="16"/>
      <c r="F205" s="16"/>
      <c r="G205" s="16"/>
    </row>
    <row r="206" spans="1:7" x14ac:dyDescent="0.25">
      <c r="A206" s="11"/>
      <c r="B206" s="12"/>
      <c r="C206" s="12"/>
      <c r="D206" s="12"/>
      <c r="E206" s="16"/>
      <c r="F206" s="16"/>
      <c r="G206" s="16"/>
    </row>
    <row r="207" spans="1:7" x14ac:dyDescent="0.25">
      <c r="A207" s="11"/>
      <c r="B207" s="12"/>
      <c r="C207" s="12"/>
      <c r="D207" s="12"/>
      <c r="E207" s="16"/>
      <c r="F207" s="16"/>
      <c r="G207" s="16"/>
    </row>
    <row r="208" spans="1:7" x14ac:dyDescent="0.25">
      <c r="A208" s="11"/>
      <c r="B208" s="12"/>
      <c r="C208" s="12"/>
      <c r="D208" s="12"/>
      <c r="E208" s="16"/>
      <c r="F208" s="16"/>
      <c r="G208" s="16"/>
    </row>
  </sheetData>
  <mergeCells count="2">
    <mergeCell ref="A1:G1"/>
    <mergeCell ref="A2:G2"/>
  </mergeCells>
  <conditionalFormatting sqref="B3:B1048576">
    <cfRule type="duplicateValues" dxfId="0" priority="1"/>
  </conditionalFormatting>
  <pageMargins left="0.23622047244094491" right="0.23622047244094491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19</vt:i4>
      </vt:variant>
    </vt:vector>
  </HeadingPairs>
  <TitlesOfParts>
    <vt:vector size="31" baseType="lpstr">
      <vt:lpstr>ИНФА</vt:lpstr>
      <vt:lpstr>АОСР</vt:lpstr>
      <vt:lpstr>Тит.Лист</vt:lpstr>
      <vt:lpstr>Общ. дан. 1</vt:lpstr>
      <vt:lpstr>Общ. дан. 2</vt:lpstr>
      <vt:lpstr>Свед об изм.</vt:lpstr>
      <vt:lpstr>РАЗДЕЛ 1</vt:lpstr>
      <vt:lpstr>РАЗДЕЛ 2</vt:lpstr>
      <vt:lpstr>РАЗДЕЛ 3</vt:lpstr>
      <vt:lpstr>РАЗДЕЛ 4</vt:lpstr>
      <vt:lpstr>РАЗДЕЛ 5</vt:lpstr>
      <vt:lpstr>РАЗДЕЛ 6</vt:lpstr>
      <vt:lpstr>ГЕНПОДРЯДЧИК</vt:lpstr>
      <vt:lpstr>Д_ЗАК</vt:lpstr>
      <vt:lpstr>ЗАКАЗЧИК</vt:lpstr>
      <vt:lpstr>НУ_СУБ</vt:lpstr>
      <vt:lpstr>'Общ. дан. 1'!Область_печати</vt:lpstr>
      <vt:lpstr>'Общ. дан. 2'!Область_печати</vt:lpstr>
      <vt:lpstr>'РАЗДЕЛ 1'!Область_печати</vt:lpstr>
      <vt:lpstr>'РАЗДЕЛ 2'!Область_печати</vt:lpstr>
      <vt:lpstr>'РАЗДЕЛ 3'!Область_печати</vt:lpstr>
      <vt:lpstr>'РАЗДЕЛ 4'!Область_печати</vt:lpstr>
      <vt:lpstr>'РАЗДЕЛ 5'!Область_печати</vt:lpstr>
      <vt:lpstr>'РАЗДЕЛ 6'!Область_печати</vt:lpstr>
      <vt:lpstr>'Свед об изм.'!Область_печати</vt:lpstr>
      <vt:lpstr>Тит.Лист!Область_печати</vt:lpstr>
      <vt:lpstr>ПРОЕКТИРОВЩИК</vt:lpstr>
      <vt:lpstr>СУБ_ИМЯ</vt:lpstr>
      <vt:lpstr>СУБПОДРЯДЧИК</vt:lpstr>
      <vt:lpstr>ФИО_ЗАК</vt:lpstr>
      <vt:lpstr>ФИО_НУ_СУБ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Леонов Владислав Юрьевич</dc:creator>
  <cp:lastModifiedBy>Вл Лео</cp:lastModifiedBy>
  <cp:lastPrinted>2024-12-24T18:36:02Z</cp:lastPrinted>
  <dcterms:created xsi:type="dcterms:W3CDTF">2024-10-17T05:58:36Z</dcterms:created>
  <dcterms:modified xsi:type="dcterms:W3CDTF">2024-12-24T18:36:08Z</dcterms:modified>
</cp:coreProperties>
</file>